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05cfdbf3c1a766e/Documents/Class/Module 1/"/>
    </mc:Choice>
  </mc:AlternateContent>
  <xr:revisionPtr revIDLastSave="0" documentId="8_{2402273B-E1A7-4960-A84F-CC206AD5EAAB}" xr6:coauthVersionLast="47" xr6:coauthVersionMax="47" xr10:uidLastSave="{00000000-0000-0000-0000-000000000000}"/>
  <bookViews>
    <workbookView xWindow="-120" yWindow="-120" windowWidth="20730" windowHeight="11160" firstSheet="1" activeTab="2" xr2:uid="{00000000-000D-0000-FFFF-FFFF00000000}"/>
  </bookViews>
  <sheets>
    <sheet name="Outcomes Based on Launch Date" sheetId="6" r:id="rId1"/>
    <sheet name="Kickstarter" sheetId="1" r:id="rId2"/>
    <sheet name="Outcomes Based On Goals" sheetId="17" r:id="rId3"/>
    <sheet name="Edinburgh Research" sheetId="7" r:id="rId4"/>
    <sheet name="PIVOT TABLE" sheetId="2" r:id="rId5"/>
    <sheet name="Subcatecory Statistics" sheetId="4" r:id="rId6"/>
  </sheets>
  <definedNames>
    <definedName name="_xlnm._FilterDatabase" localSheetId="1" hidden="1">Kickstarter!$A$1:$T$4115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2" i="17" l="1"/>
  <c r="D13" i="17"/>
  <c r="H3" i="17" s="1"/>
  <c r="D2" i="17"/>
  <c r="C13" i="17"/>
  <c r="B13" i="17"/>
  <c r="B2" i="17"/>
  <c r="B3" i="17"/>
  <c r="B4" i="17"/>
  <c r="B5" i="17"/>
  <c r="B6" i="17"/>
  <c r="B7" i="17"/>
  <c r="B8" i="17"/>
  <c r="B9" i="17"/>
  <c r="B10" i="17"/>
  <c r="B11" i="17"/>
  <c r="B12" i="17"/>
  <c r="E12" i="17" s="1"/>
  <c r="G12" i="17" s="1"/>
  <c r="E6" i="17"/>
  <c r="E9" i="17"/>
  <c r="E10" i="17"/>
  <c r="G10" i="17" s="1"/>
  <c r="F5" i="17"/>
  <c r="G5" i="17"/>
  <c r="E3" i="17"/>
  <c r="F3" i="17" s="1"/>
  <c r="E4" i="17"/>
  <c r="G4" i="17" s="1"/>
  <c r="E5" i="17"/>
  <c r="E7" i="17"/>
  <c r="F7" i="17" s="1"/>
  <c r="E11" i="17"/>
  <c r="F11" i="17" s="1"/>
  <c r="D12" i="17"/>
  <c r="D11" i="17"/>
  <c r="D10" i="17"/>
  <c r="D9" i="17"/>
  <c r="D8" i="17"/>
  <c r="D7" i="17"/>
  <c r="D6" i="17"/>
  <c r="D5" i="17"/>
  <c r="D4" i="17"/>
  <c r="D3" i="17"/>
  <c r="C12" i="17"/>
  <c r="C11" i="17"/>
  <c r="C10" i="17"/>
  <c r="C9" i="17"/>
  <c r="C8" i="17"/>
  <c r="C7" i="17"/>
  <c r="C6" i="17"/>
  <c r="C5" i="17"/>
  <c r="C4" i="17"/>
  <c r="C3" i="17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T3" i="1" s="1"/>
  <c r="R4" i="1"/>
  <c r="T4" i="1" s="1"/>
  <c r="R5" i="1"/>
  <c r="T5" i="1" s="1"/>
  <c r="R6" i="1"/>
  <c r="T6" i="1" s="1"/>
  <c r="R7" i="1"/>
  <c r="T7" i="1" s="1"/>
  <c r="R8" i="1"/>
  <c r="T8" i="1" s="1"/>
  <c r="R9" i="1"/>
  <c r="T9" i="1" s="1"/>
  <c r="R10" i="1"/>
  <c r="T10" i="1" s="1"/>
  <c r="R11" i="1"/>
  <c r="T11" i="1" s="1"/>
  <c r="R12" i="1"/>
  <c r="T12" i="1" s="1"/>
  <c r="R13" i="1"/>
  <c r="T13" i="1" s="1"/>
  <c r="R14" i="1"/>
  <c r="T14" i="1" s="1"/>
  <c r="R15" i="1"/>
  <c r="T15" i="1" s="1"/>
  <c r="R16" i="1"/>
  <c r="T16" i="1" s="1"/>
  <c r="R17" i="1"/>
  <c r="T17" i="1" s="1"/>
  <c r="R18" i="1"/>
  <c r="T18" i="1" s="1"/>
  <c r="R19" i="1"/>
  <c r="T19" i="1" s="1"/>
  <c r="R20" i="1"/>
  <c r="T20" i="1" s="1"/>
  <c r="R21" i="1"/>
  <c r="T21" i="1" s="1"/>
  <c r="R22" i="1"/>
  <c r="T22" i="1" s="1"/>
  <c r="R23" i="1"/>
  <c r="T23" i="1" s="1"/>
  <c r="R24" i="1"/>
  <c r="T24" i="1" s="1"/>
  <c r="R25" i="1"/>
  <c r="T25" i="1" s="1"/>
  <c r="R26" i="1"/>
  <c r="T26" i="1" s="1"/>
  <c r="R27" i="1"/>
  <c r="T27" i="1" s="1"/>
  <c r="R28" i="1"/>
  <c r="T28" i="1" s="1"/>
  <c r="R29" i="1"/>
  <c r="T29" i="1" s="1"/>
  <c r="R30" i="1"/>
  <c r="T30" i="1" s="1"/>
  <c r="R31" i="1"/>
  <c r="T31" i="1" s="1"/>
  <c r="R32" i="1"/>
  <c r="T32" i="1" s="1"/>
  <c r="R33" i="1"/>
  <c r="T33" i="1" s="1"/>
  <c r="R34" i="1"/>
  <c r="T34" i="1" s="1"/>
  <c r="R35" i="1"/>
  <c r="T35" i="1" s="1"/>
  <c r="R36" i="1"/>
  <c r="T36" i="1" s="1"/>
  <c r="R37" i="1"/>
  <c r="T37" i="1" s="1"/>
  <c r="R38" i="1"/>
  <c r="T38" i="1" s="1"/>
  <c r="R39" i="1"/>
  <c r="T39" i="1" s="1"/>
  <c r="R40" i="1"/>
  <c r="T40" i="1" s="1"/>
  <c r="R41" i="1"/>
  <c r="T41" i="1" s="1"/>
  <c r="R42" i="1"/>
  <c r="T42" i="1" s="1"/>
  <c r="R43" i="1"/>
  <c r="T43" i="1" s="1"/>
  <c r="R44" i="1"/>
  <c r="T44" i="1" s="1"/>
  <c r="R45" i="1"/>
  <c r="T45" i="1" s="1"/>
  <c r="R46" i="1"/>
  <c r="T46" i="1" s="1"/>
  <c r="R47" i="1"/>
  <c r="T47" i="1" s="1"/>
  <c r="R48" i="1"/>
  <c r="T48" i="1" s="1"/>
  <c r="R49" i="1"/>
  <c r="T49" i="1" s="1"/>
  <c r="R50" i="1"/>
  <c r="T50" i="1" s="1"/>
  <c r="R51" i="1"/>
  <c r="T51" i="1" s="1"/>
  <c r="R52" i="1"/>
  <c r="T52" i="1" s="1"/>
  <c r="R53" i="1"/>
  <c r="T53" i="1" s="1"/>
  <c r="R54" i="1"/>
  <c r="T54" i="1" s="1"/>
  <c r="R55" i="1"/>
  <c r="T55" i="1" s="1"/>
  <c r="R56" i="1"/>
  <c r="T56" i="1" s="1"/>
  <c r="R57" i="1"/>
  <c r="T57" i="1" s="1"/>
  <c r="R58" i="1"/>
  <c r="T58" i="1" s="1"/>
  <c r="R59" i="1"/>
  <c r="T59" i="1" s="1"/>
  <c r="R60" i="1"/>
  <c r="T60" i="1" s="1"/>
  <c r="R61" i="1"/>
  <c r="T61" i="1" s="1"/>
  <c r="R62" i="1"/>
  <c r="T62" i="1" s="1"/>
  <c r="R63" i="1"/>
  <c r="T63" i="1" s="1"/>
  <c r="R64" i="1"/>
  <c r="T64" i="1" s="1"/>
  <c r="R65" i="1"/>
  <c r="T65" i="1" s="1"/>
  <c r="R66" i="1"/>
  <c r="T66" i="1" s="1"/>
  <c r="R67" i="1"/>
  <c r="T67" i="1" s="1"/>
  <c r="R68" i="1"/>
  <c r="T68" i="1" s="1"/>
  <c r="R69" i="1"/>
  <c r="T69" i="1" s="1"/>
  <c r="R70" i="1"/>
  <c r="T70" i="1" s="1"/>
  <c r="R71" i="1"/>
  <c r="T71" i="1" s="1"/>
  <c r="R72" i="1"/>
  <c r="T72" i="1" s="1"/>
  <c r="R73" i="1"/>
  <c r="T73" i="1" s="1"/>
  <c r="R74" i="1"/>
  <c r="T74" i="1" s="1"/>
  <c r="R75" i="1"/>
  <c r="T75" i="1" s="1"/>
  <c r="R76" i="1"/>
  <c r="T76" i="1" s="1"/>
  <c r="R77" i="1"/>
  <c r="T77" i="1" s="1"/>
  <c r="R78" i="1"/>
  <c r="T78" i="1" s="1"/>
  <c r="R79" i="1"/>
  <c r="T79" i="1" s="1"/>
  <c r="R80" i="1"/>
  <c r="T80" i="1" s="1"/>
  <c r="R81" i="1"/>
  <c r="T81" i="1" s="1"/>
  <c r="R82" i="1"/>
  <c r="T82" i="1" s="1"/>
  <c r="R83" i="1"/>
  <c r="T83" i="1" s="1"/>
  <c r="R84" i="1"/>
  <c r="T84" i="1" s="1"/>
  <c r="R85" i="1"/>
  <c r="T85" i="1" s="1"/>
  <c r="R86" i="1"/>
  <c r="T86" i="1" s="1"/>
  <c r="R87" i="1"/>
  <c r="T87" i="1" s="1"/>
  <c r="R88" i="1"/>
  <c r="T88" i="1" s="1"/>
  <c r="R89" i="1"/>
  <c r="T89" i="1" s="1"/>
  <c r="R90" i="1"/>
  <c r="T90" i="1" s="1"/>
  <c r="R91" i="1"/>
  <c r="T91" i="1" s="1"/>
  <c r="R92" i="1"/>
  <c r="T92" i="1" s="1"/>
  <c r="R93" i="1"/>
  <c r="T93" i="1" s="1"/>
  <c r="R94" i="1"/>
  <c r="T94" i="1" s="1"/>
  <c r="R95" i="1"/>
  <c r="T95" i="1" s="1"/>
  <c r="R96" i="1"/>
  <c r="T96" i="1" s="1"/>
  <c r="R97" i="1"/>
  <c r="T97" i="1" s="1"/>
  <c r="R98" i="1"/>
  <c r="T98" i="1" s="1"/>
  <c r="R99" i="1"/>
  <c r="T99" i="1" s="1"/>
  <c r="R100" i="1"/>
  <c r="T100" i="1" s="1"/>
  <c r="R101" i="1"/>
  <c r="T101" i="1" s="1"/>
  <c r="R102" i="1"/>
  <c r="T102" i="1" s="1"/>
  <c r="R103" i="1"/>
  <c r="T103" i="1" s="1"/>
  <c r="R104" i="1"/>
  <c r="T104" i="1" s="1"/>
  <c r="R105" i="1"/>
  <c r="T105" i="1" s="1"/>
  <c r="R106" i="1"/>
  <c r="T106" i="1" s="1"/>
  <c r="R107" i="1"/>
  <c r="T107" i="1" s="1"/>
  <c r="R108" i="1"/>
  <c r="T108" i="1" s="1"/>
  <c r="R109" i="1"/>
  <c r="T109" i="1" s="1"/>
  <c r="R110" i="1"/>
  <c r="T110" i="1" s="1"/>
  <c r="R111" i="1"/>
  <c r="T111" i="1" s="1"/>
  <c r="R112" i="1"/>
  <c r="T112" i="1" s="1"/>
  <c r="R113" i="1"/>
  <c r="T113" i="1" s="1"/>
  <c r="R114" i="1"/>
  <c r="T114" i="1" s="1"/>
  <c r="R115" i="1"/>
  <c r="T115" i="1" s="1"/>
  <c r="R116" i="1"/>
  <c r="T116" i="1" s="1"/>
  <c r="R117" i="1"/>
  <c r="T117" i="1" s="1"/>
  <c r="R118" i="1"/>
  <c r="T118" i="1" s="1"/>
  <c r="R119" i="1"/>
  <c r="T119" i="1" s="1"/>
  <c r="R120" i="1"/>
  <c r="T120" i="1" s="1"/>
  <c r="R121" i="1"/>
  <c r="T121" i="1" s="1"/>
  <c r="R122" i="1"/>
  <c r="T122" i="1" s="1"/>
  <c r="R123" i="1"/>
  <c r="T123" i="1" s="1"/>
  <c r="R124" i="1"/>
  <c r="T124" i="1" s="1"/>
  <c r="R125" i="1"/>
  <c r="T125" i="1" s="1"/>
  <c r="R126" i="1"/>
  <c r="T126" i="1" s="1"/>
  <c r="R127" i="1"/>
  <c r="T127" i="1" s="1"/>
  <c r="R128" i="1"/>
  <c r="T128" i="1" s="1"/>
  <c r="R129" i="1"/>
  <c r="T129" i="1" s="1"/>
  <c r="R130" i="1"/>
  <c r="T130" i="1" s="1"/>
  <c r="R131" i="1"/>
  <c r="T131" i="1" s="1"/>
  <c r="R132" i="1"/>
  <c r="T132" i="1" s="1"/>
  <c r="R133" i="1"/>
  <c r="T133" i="1" s="1"/>
  <c r="R134" i="1"/>
  <c r="T134" i="1" s="1"/>
  <c r="R135" i="1"/>
  <c r="T135" i="1" s="1"/>
  <c r="R136" i="1"/>
  <c r="T136" i="1" s="1"/>
  <c r="R137" i="1"/>
  <c r="T137" i="1" s="1"/>
  <c r="R138" i="1"/>
  <c r="T138" i="1" s="1"/>
  <c r="R139" i="1"/>
  <c r="T139" i="1" s="1"/>
  <c r="R140" i="1"/>
  <c r="T140" i="1" s="1"/>
  <c r="R141" i="1"/>
  <c r="T141" i="1" s="1"/>
  <c r="R142" i="1"/>
  <c r="T142" i="1" s="1"/>
  <c r="R143" i="1"/>
  <c r="T143" i="1" s="1"/>
  <c r="R144" i="1"/>
  <c r="T144" i="1" s="1"/>
  <c r="R145" i="1"/>
  <c r="T145" i="1" s="1"/>
  <c r="R146" i="1"/>
  <c r="T146" i="1" s="1"/>
  <c r="R147" i="1"/>
  <c r="T147" i="1" s="1"/>
  <c r="R148" i="1"/>
  <c r="T148" i="1" s="1"/>
  <c r="R149" i="1"/>
  <c r="T149" i="1" s="1"/>
  <c r="R150" i="1"/>
  <c r="T150" i="1" s="1"/>
  <c r="R151" i="1"/>
  <c r="T151" i="1" s="1"/>
  <c r="R152" i="1"/>
  <c r="T152" i="1" s="1"/>
  <c r="R153" i="1"/>
  <c r="T153" i="1" s="1"/>
  <c r="R154" i="1"/>
  <c r="T154" i="1" s="1"/>
  <c r="R155" i="1"/>
  <c r="T155" i="1" s="1"/>
  <c r="R156" i="1"/>
  <c r="T156" i="1" s="1"/>
  <c r="R157" i="1"/>
  <c r="T157" i="1" s="1"/>
  <c r="R158" i="1"/>
  <c r="T158" i="1" s="1"/>
  <c r="R159" i="1"/>
  <c r="T159" i="1" s="1"/>
  <c r="R160" i="1"/>
  <c r="T160" i="1" s="1"/>
  <c r="R161" i="1"/>
  <c r="T161" i="1" s="1"/>
  <c r="R162" i="1"/>
  <c r="T162" i="1" s="1"/>
  <c r="R163" i="1"/>
  <c r="T163" i="1" s="1"/>
  <c r="R164" i="1"/>
  <c r="T164" i="1" s="1"/>
  <c r="R165" i="1"/>
  <c r="T165" i="1" s="1"/>
  <c r="R166" i="1"/>
  <c r="T166" i="1" s="1"/>
  <c r="R167" i="1"/>
  <c r="T167" i="1" s="1"/>
  <c r="R168" i="1"/>
  <c r="T168" i="1" s="1"/>
  <c r="R169" i="1"/>
  <c r="T169" i="1" s="1"/>
  <c r="R170" i="1"/>
  <c r="T170" i="1" s="1"/>
  <c r="R171" i="1"/>
  <c r="T171" i="1" s="1"/>
  <c r="R172" i="1"/>
  <c r="T172" i="1" s="1"/>
  <c r="R173" i="1"/>
  <c r="T173" i="1" s="1"/>
  <c r="R174" i="1"/>
  <c r="T174" i="1" s="1"/>
  <c r="R175" i="1"/>
  <c r="T175" i="1" s="1"/>
  <c r="R176" i="1"/>
  <c r="T176" i="1" s="1"/>
  <c r="R177" i="1"/>
  <c r="T177" i="1" s="1"/>
  <c r="R178" i="1"/>
  <c r="T178" i="1" s="1"/>
  <c r="R179" i="1"/>
  <c r="T179" i="1" s="1"/>
  <c r="R180" i="1"/>
  <c r="T180" i="1" s="1"/>
  <c r="R181" i="1"/>
  <c r="T181" i="1" s="1"/>
  <c r="R182" i="1"/>
  <c r="T182" i="1" s="1"/>
  <c r="R183" i="1"/>
  <c r="T183" i="1" s="1"/>
  <c r="R184" i="1"/>
  <c r="T184" i="1" s="1"/>
  <c r="R185" i="1"/>
  <c r="T185" i="1" s="1"/>
  <c r="R186" i="1"/>
  <c r="T186" i="1" s="1"/>
  <c r="R187" i="1"/>
  <c r="T187" i="1" s="1"/>
  <c r="R188" i="1"/>
  <c r="T188" i="1" s="1"/>
  <c r="R189" i="1"/>
  <c r="T189" i="1" s="1"/>
  <c r="R190" i="1"/>
  <c r="T190" i="1" s="1"/>
  <c r="R191" i="1"/>
  <c r="T191" i="1" s="1"/>
  <c r="R192" i="1"/>
  <c r="T192" i="1" s="1"/>
  <c r="R193" i="1"/>
  <c r="T193" i="1" s="1"/>
  <c r="R194" i="1"/>
  <c r="T194" i="1" s="1"/>
  <c r="R195" i="1"/>
  <c r="T195" i="1" s="1"/>
  <c r="R196" i="1"/>
  <c r="T196" i="1" s="1"/>
  <c r="R197" i="1"/>
  <c r="T197" i="1" s="1"/>
  <c r="R198" i="1"/>
  <c r="T198" i="1" s="1"/>
  <c r="R199" i="1"/>
  <c r="T199" i="1" s="1"/>
  <c r="R200" i="1"/>
  <c r="T200" i="1" s="1"/>
  <c r="R201" i="1"/>
  <c r="T201" i="1" s="1"/>
  <c r="R202" i="1"/>
  <c r="T202" i="1" s="1"/>
  <c r="R203" i="1"/>
  <c r="T203" i="1" s="1"/>
  <c r="R204" i="1"/>
  <c r="T204" i="1" s="1"/>
  <c r="R205" i="1"/>
  <c r="T205" i="1" s="1"/>
  <c r="R206" i="1"/>
  <c r="T206" i="1" s="1"/>
  <c r="R207" i="1"/>
  <c r="T207" i="1" s="1"/>
  <c r="R208" i="1"/>
  <c r="T208" i="1" s="1"/>
  <c r="R209" i="1"/>
  <c r="T209" i="1" s="1"/>
  <c r="R210" i="1"/>
  <c r="T210" i="1" s="1"/>
  <c r="R211" i="1"/>
  <c r="T211" i="1" s="1"/>
  <c r="R212" i="1"/>
  <c r="T212" i="1" s="1"/>
  <c r="R213" i="1"/>
  <c r="T213" i="1" s="1"/>
  <c r="R214" i="1"/>
  <c r="T214" i="1" s="1"/>
  <c r="R215" i="1"/>
  <c r="T215" i="1" s="1"/>
  <c r="R216" i="1"/>
  <c r="T216" i="1" s="1"/>
  <c r="R217" i="1"/>
  <c r="T217" i="1" s="1"/>
  <c r="R218" i="1"/>
  <c r="T218" i="1" s="1"/>
  <c r="R219" i="1"/>
  <c r="T219" i="1" s="1"/>
  <c r="R220" i="1"/>
  <c r="T220" i="1" s="1"/>
  <c r="R221" i="1"/>
  <c r="T221" i="1" s="1"/>
  <c r="R222" i="1"/>
  <c r="T222" i="1" s="1"/>
  <c r="R223" i="1"/>
  <c r="T223" i="1" s="1"/>
  <c r="R224" i="1"/>
  <c r="T224" i="1" s="1"/>
  <c r="R225" i="1"/>
  <c r="T225" i="1" s="1"/>
  <c r="R226" i="1"/>
  <c r="T226" i="1" s="1"/>
  <c r="R227" i="1"/>
  <c r="T227" i="1" s="1"/>
  <c r="R228" i="1"/>
  <c r="T228" i="1" s="1"/>
  <c r="R229" i="1"/>
  <c r="T229" i="1" s="1"/>
  <c r="R230" i="1"/>
  <c r="T230" i="1" s="1"/>
  <c r="R231" i="1"/>
  <c r="T231" i="1" s="1"/>
  <c r="R232" i="1"/>
  <c r="T232" i="1" s="1"/>
  <c r="R233" i="1"/>
  <c r="T233" i="1" s="1"/>
  <c r="R234" i="1"/>
  <c r="T234" i="1" s="1"/>
  <c r="R235" i="1"/>
  <c r="T235" i="1" s="1"/>
  <c r="R236" i="1"/>
  <c r="T236" i="1" s="1"/>
  <c r="R237" i="1"/>
  <c r="T237" i="1" s="1"/>
  <c r="R238" i="1"/>
  <c r="T238" i="1" s="1"/>
  <c r="R239" i="1"/>
  <c r="T239" i="1" s="1"/>
  <c r="R240" i="1"/>
  <c r="T240" i="1" s="1"/>
  <c r="R241" i="1"/>
  <c r="T241" i="1" s="1"/>
  <c r="R242" i="1"/>
  <c r="T242" i="1" s="1"/>
  <c r="R243" i="1"/>
  <c r="T243" i="1" s="1"/>
  <c r="R244" i="1"/>
  <c r="T244" i="1" s="1"/>
  <c r="R245" i="1"/>
  <c r="T245" i="1" s="1"/>
  <c r="R246" i="1"/>
  <c r="T246" i="1" s="1"/>
  <c r="R247" i="1"/>
  <c r="T247" i="1" s="1"/>
  <c r="R248" i="1"/>
  <c r="T248" i="1" s="1"/>
  <c r="R249" i="1"/>
  <c r="T249" i="1" s="1"/>
  <c r="R250" i="1"/>
  <c r="T250" i="1" s="1"/>
  <c r="R251" i="1"/>
  <c r="T251" i="1" s="1"/>
  <c r="R252" i="1"/>
  <c r="T252" i="1" s="1"/>
  <c r="R253" i="1"/>
  <c r="T253" i="1" s="1"/>
  <c r="R254" i="1"/>
  <c r="T254" i="1" s="1"/>
  <c r="R255" i="1"/>
  <c r="T255" i="1" s="1"/>
  <c r="R256" i="1"/>
  <c r="T256" i="1" s="1"/>
  <c r="R257" i="1"/>
  <c r="T257" i="1" s="1"/>
  <c r="R258" i="1"/>
  <c r="T258" i="1" s="1"/>
  <c r="R259" i="1"/>
  <c r="T259" i="1" s="1"/>
  <c r="R260" i="1"/>
  <c r="T260" i="1" s="1"/>
  <c r="R261" i="1"/>
  <c r="T261" i="1" s="1"/>
  <c r="R262" i="1"/>
  <c r="T262" i="1" s="1"/>
  <c r="R263" i="1"/>
  <c r="T263" i="1" s="1"/>
  <c r="R264" i="1"/>
  <c r="T264" i="1" s="1"/>
  <c r="R265" i="1"/>
  <c r="T265" i="1" s="1"/>
  <c r="R266" i="1"/>
  <c r="T266" i="1" s="1"/>
  <c r="R267" i="1"/>
  <c r="T267" i="1" s="1"/>
  <c r="R268" i="1"/>
  <c r="T268" i="1" s="1"/>
  <c r="R269" i="1"/>
  <c r="T269" i="1" s="1"/>
  <c r="R270" i="1"/>
  <c r="T270" i="1" s="1"/>
  <c r="R271" i="1"/>
  <c r="T271" i="1" s="1"/>
  <c r="R272" i="1"/>
  <c r="T272" i="1" s="1"/>
  <c r="R273" i="1"/>
  <c r="T273" i="1" s="1"/>
  <c r="R274" i="1"/>
  <c r="T274" i="1" s="1"/>
  <c r="R275" i="1"/>
  <c r="T275" i="1" s="1"/>
  <c r="R276" i="1"/>
  <c r="T276" i="1" s="1"/>
  <c r="R277" i="1"/>
  <c r="T277" i="1" s="1"/>
  <c r="R278" i="1"/>
  <c r="T278" i="1" s="1"/>
  <c r="R279" i="1"/>
  <c r="T279" i="1" s="1"/>
  <c r="R280" i="1"/>
  <c r="T280" i="1" s="1"/>
  <c r="R281" i="1"/>
  <c r="T281" i="1" s="1"/>
  <c r="R282" i="1"/>
  <c r="T282" i="1" s="1"/>
  <c r="R283" i="1"/>
  <c r="T283" i="1" s="1"/>
  <c r="R284" i="1"/>
  <c r="T284" i="1" s="1"/>
  <c r="R285" i="1"/>
  <c r="T285" i="1" s="1"/>
  <c r="R286" i="1"/>
  <c r="T286" i="1" s="1"/>
  <c r="R287" i="1"/>
  <c r="T287" i="1" s="1"/>
  <c r="R288" i="1"/>
  <c r="T288" i="1" s="1"/>
  <c r="R289" i="1"/>
  <c r="T289" i="1" s="1"/>
  <c r="R290" i="1"/>
  <c r="T290" i="1" s="1"/>
  <c r="R291" i="1"/>
  <c r="T291" i="1" s="1"/>
  <c r="R292" i="1"/>
  <c r="T292" i="1" s="1"/>
  <c r="R293" i="1"/>
  <c r="T293" i="1" s="1"/>
  <c r="R294" i="1"/>
  <c r="T294" i="1" s="1"/>
  <c r="R295" i="1"/>
  <c r="T295" i="1" s="1"/>
  <c r="R296" i="1"/>
  <c r="T296" i="1" s="1"/>
  <c r="R297" i="1"/>
  <c r="T297" i="1" s="1"/>
  <c r="R298" i="1"/>
  <c r="T298" i="1" s="1"/>
  <c r="R299" i="1"/>
  <c r="T299" i="1" s="1"/>
  <c r="R300" i="1"/>
  <c r="T300" i="1" s="1"/>
  <c r="R301" i="1"/>
  <c r="T301" i="1" s="1"/>
  <c r="R302" i="1"/>
  <c r="T302" i="1" s="1"/>
  <c r="R303" i="1"/>
  <c r="T303" i="1" s="1"/>
  <c r="R304" i="1"/>
  <c r="T304" i="1" s="1"/>
  <c r="R305" i="1"/>
  <c r="T305" i="1" s="1"/>
  <c r="R306" i="1"/>
  <c r="T306" i="1" s="1"/>
  <c r="R307" i="1"/>
  <c r="T307" i="1" s="1"/>
  <c r="R308" i="1"/>
  <c r="T308" i="1" s="1"/>
  <c r="R309" i="1"/>
  <c r="T309" i="1" s="1"/>
  <c r="R310" i="1"/>
  <c r="T310" i="1" s="1"/>
  <c r="R311" i="1"/>
  <c r="T311" i="1" s="1"/>
  <c r="R312" i="1"/>
  <c r="T312" i="1" s="1"/>
  <c r="R313" i="1"/>
  <c r="T313" i="1" s="1"/>
  <c r="R314" i="1"/>
  <c r="T314" i="1" s="1"/>
  <c r="R315" i="1"/>
  <c r="T315" i="1" s="1"/>
  <c r="R316" i="1"/>
  <c r="T316" i="1" s="1"/>
  <c r="R317" i="1"/>
  <c r="T317" i="1" s="1"/>
  <c r="R318" i="1"/>
  <c r="T318" i="1" s="1"/>
  <c r="R319" i="1"/>
  <c r="T319" i="1" s="1"/>
  <c r="R320" i="1"/>
  <c r="T320" i="1" s="1"/>
  <c r="R321" i="1"/>
  <c r="T321" i="1" s="1"/>
  <c r="R322" i="1"/>
  <c r="T322" i="1" s="1"/>
  <c r="R323" i="1"/>
  <c r="T323" i="1" s="1"/>
  <c r="R324" i="1"/>
  <c r="T324" i="1" s="1"/>
  <c r="R325" i="1"/>
  <c r="T325" i="1" s="1"/>
  <c r="R326" i="1"/>
  <c r="T326" i="1" s="1"/>
  <c r="R327" i="1"/>
  <c r="T327" i="1" s="1"/>
  <c r="R328" i="1"/>
  <c r="T328" i="1" s="1"/>
  <c r="R329" i="1"/>
  <c r="T329" i="1" s="1"/>
  <c r="R330" i="1"/>
  <c r="T330" i="1" s="1"/>
  <c r="R331" i="1"/>
  <c r="T331" i="1" s="1"/>
  <c r="R332" i="1"/>
  <c r="T332" i="1" s="1"/>
  <c r="R333" i="1"/>
  <c r="T333" i="1" s="1"/>
  <c r="R334" i="1"/>
  <c r="T334" i="1" s="1"/>
  <c r="R335" i="1"/>
  <c r="T335" i="1" s="1"/>
  <c r="R336" i="1"/>
  <c r="T336" i="1" s="1"/>
  <c r="R337" i="1"/>
  <c r="T337" i="1" s="1"/>
  <c r="R338" i="1"/>
  <c r="T338" i="1" s="1"/>
  <c r="R339" i="1"/>
  <c r="T339" i="1" s="1"/>
  <c r="R340" i="1"/>
  <c r="T340" i="1" s="1"/>
  <c r="R341" i="1"/>
  <c r="T341" i="1" s="1"/>
  <c r="R342" i="1"/>
  <c r="T342" i="1" s="1"/>
  <c r="R343" i="1"/>
  <c r="T343" i="1" s="1"/>
  <c r="R344" i="1"/>
  <c r="T344" i="1" s="1"/>
  <c r="R345" i="1"/>
  <c r="T345" i="1" s="1"/>
  <c r="R346" i="1"/>
  <c r="T346" i="1" s="1"/>
  <c r="R347" i="1"/>
  <c r="T347" i="1" s="1"/>
  <c r="R348" i="1"/>
  <c r="T348" i="1" s="1"/>
  <c r="R349" i="1"/>
  <c r="T349" i="1" s="1"/>
  <c r="R350" i="1"/>
  <c r="T350" i="1" s="1"/>
  <c r="R351" i="1"/>
  <c r="T351" i="1" s="1"/>
  <c r="R352" i="1"/>
  <c r="T352" i="1" s="1"/>
  <c r="R353" i="1"/>
  <c r="T353" i="1" s="1"/>
  <c r="R354" i="1"/>
  <c r="T354" i="1" s="1"/>
  <c r="R355" i="1"/>
  <c r="T355" i="1" s="1"/>
  <c r="R356" i="1"/>
  <c r="T356" i="1" s="1"/>
  <c r="R357" i="1"/>
  <c r="T357" i="1" s="1"/>
  <c r="R358" i="1"/>
  <c r="T358" i="1" s="1"/>
  <c r="R359" i="1"/>
  <c r="T359" i="1" s="1"/>
  <c r="R360" i="1"/>
  <c r="T360" i="1" s="1"/>
  <c r="R361" i="1"/>
  <c r="T361" i="1" s="1"/>
  <c r="R362" i="1"/>
  <c r="T362" i="1" s="1"/>
  <c r="R363" i="1"/>
  <c r="T363" i="1" s="1"/>
  <c r="R364" i="1"/>
  <c r="T364" i="1" s="1"/>
  <c r="R365" i="1"/>
  <c r="T365" i="1" s="1"/>
  <c r="R366" i="1"/>
  <c r="T366" i="1" s="1"/>
  <c r="R367" i="1"/>
  <c r="T367" i="1" s="1"/>
  <c r="R368" i="1"/>
  <c r="T368" i="1" s="1"/>
  <c r="R369" i="1"/>
  <c r="T369" i="1" s="1"/>
  <c r="R370" i="1"/>
  <c r="T370" i="1" s="1"/>
  <c r="R371" i="1"/>
  <c r="T371" i="1" s="1"/>
  <c r="R372" i="1"/>
  <c r="T372" i="1" s="1"/>
  <c r="R373" i="1"/>
  <c r="T373" i="1" s="1"/>
  <c r="R374" i="1"/>
  <c r="T374" i="1" s="1"/>
  <c r="R375" i="1"/>
  <c r="T375" i="1" s="1"/>
  <c r="R376" i="1"/>
  <c r="T376" i="1" s="1"/>
  <c r="R377" i="1"/>
  <c r="T377" i="1" s="1"/>
  <c r="R378" i="1"/>
  <c r="T378" i="1" s="1"/>
  <c r="R379" i="1"/>
  <c r="T379" i="1" s="1"/>
  <c r="R380" i="1"/>
  <c r="T380" i="1" s="1"/>
  <c r="R381" i="1"/>
  <c r="T381" i="1" s="1"/>
  <c r="R382" i="1"/>
  <c r="T382" i="1" s="1"/>
  <c r="R383" i="1"/>
  <c r="T383" i="1" s="1"/>
  <c r="R384" i="1"/>
  <c r="T384" i="1" s="1"/>
  <c r="R385" i="1"/>
  <c r="T385" i="1" s="1"/>
  <c r="R386" i="1"/>
  <c r="T386" i="1" s="1"/>
  <c r="R387" i="1"/>
  <c r="T387" i="1" s="1"/>
  <c r="R388" i="1"/>
  <c r="T388" i="1" s="1"/>
  <c r="R389" i="1"/>
  <c r="T389" i="1" s="1"/>
  <c r="R390" i="1"/>
  <c r="T390" i="1" s="1"/>
  <c r="R391" i="1"/>
  <c r="T391" i="1" s="1"/>
  <c r="R392" i="1"/>
  <c r="T392" i="1" s="1"/>
  <c r="R393" i="1"/>
  <c r="T393" i="1" s="1"/>
  <c r="R394" i="1"/>
  <c r="T394" i="1" s="1"/>
  <c r="R395" i="1"/>
  <c r="T395" i="1" s="1"/>
  <c r="R396" i="1"/>
  <c r="T396" i="1" s="1"/>
  <c r="R397" i="1"/>
  <c r="T397" i="1" s="1"/>
  <c r="R398" i="1"/>
  <c r="T398" i="1" s="1"/>
  <c r="R399" i="1"/>
  <c r="T399" i="1" s="1"/>
  <c r="R400" i="1"/>
  <c r="T400" i="1" s="1"/>
  <c r="R401" i="1"/>
  <c r="T401" i="1" s="1"/>
  <c r="R402" i="1"/>
  <c r="T402" i="1" s="1"/>
  <c r="R403" i="1"/>
  <c r="T403" i="1" s="1"/>
  <c r="R404" i="1"/>
  <c r="T404" i="1" s="1"/>
  <c r="R405" i="1"/>
  <c r="T405" i="1" s="1"/>
  <c r="R406" i="1"/>
  <c r="T406" i="1" s="1"/>
  <c r="R407" i="1"/>
  <c r="T407" i="1" s="1"/>
  <c r="R408" i="1"/>
  <c r="T408" i="1" s="1"/>
  <c r="R409" i="1"/>
  <c r="T409" i="1" s="1"/>
  <c r="R410" i="1"/>
  <c r="T410" i="1" s="1"/>
  <c r="R411" i="1"/>
  <c r="T411" i="1" s="1"/>
  <c r="R412" i="1"/>
  <c r="T412" i="1" s="1"/>
  <c r="R413" i="1"/>
  <c r="T413" i="1" s="1"/>
  <c r="R414" i="1"/>
  <c r="T414" i="1" s="1"/>
  <c r="R415" i="1"/>
  <c r="T415" i="1" s="1"/>
  <c r="R416" i="1"/>
  <c r="T416" i="1" s="1"/>
  <c r="R417" i="1"/>
  <c r="T417" i="1" s="1"/>
  <c r="R418" i="1"/>
  <c r="T418" i="1" s="1"/>
  <c r="R419" i="1"/>
  <c r="T419" i="1" s="1"/>
  <c r="R420" i="1"/>
  <c r="T420" i="1" s="1"/>
  <c r="R421" i="1"/>
  <c r="T421" i="1" s="1"/>
  <c r="R422" i="1"/>
  <c r="T422" i="1" s="1"/>
  <c r="R423" i="1"/>
  <c r="T423" i="1" s="1"/>
  <c r="R424" i="1"/>
  <c r="T424" i="1" s="1"/>
  <c r="R425" i="1"/>
  <c r="T425" i="1" s="1"/>
  <c r="R426" i="1"/>
  <c r="T426" i="1" s="1"/>
  <c r="R427" i="1"/>
  <c r="T427" i="1" s="1"/>
  <c r="R428" i="1"/>
  <c r="T428" i="1" s="1"/>
  <c r="R429" i="1"/>
  <c r="T429" i="1" s="1"/>
  <c r="R430" i="1"/>
  <c r="T430" i="1" s="1"/>
  <c r="R431" i="1"/>
  <c r="T431" i="1" s="1"/>
  <c r="R432" i="1"/>
  <c r="T432" i="1" s="1"/>
  <c r="R433" i="1"/>
  <c r="T433" i="1" s="1"/>
  <c r="R434" i="1"/>
  <c r="T434" i="1" s="1"/>
  <c r="R435" i="1"/>
  <c r="T435" i="1" s="1"/>
  <c r="R436" i="1"/>
  <c r="T436" i="1" s="1"/>
  <c r="R437" i="1"/>
  <c r="T437" i="1" s="1"/>
  <c r="R438" i="1"/>
  <c r="T438" i="1" s="1"/>
  <c r="R439" i="1"/>
  <c r="T439" i="1" s="1"/>
  <c r="R440" i="1"/>
  <c r="T440" i="1" s="1"/>
  <c r="R441" i="1"/>
  <c r="T441" i="1" s="1"/>
  <c r="R442" i="1"/>
  <c r="T442" i="1" s="1"/>
  <c r="R443" i="1"/>
  <c r="T443" i="1" s="1"/>
  <c r="R444" i="1"/>
  <c r="T444" i="1" s="1"/>
  <c r="R445" i="1"/>
  <c r="T445" i="1" s="1"/>
  <c r="R446" i="1"/>
  <c r="T446" i="1" s="1"/>
  <c r="R447" i="1"/>
  <c r="T447" i="1" s="1"/>
  <c r="R448" i="1"/>
  <c r="T448" i="1" s="1"/>
  <c r="R449" i="1"/>
  <c r="T449" i="1" s="1"/>
  <c r="R450" i="1"/>
  <c r="T450" i="1" s="1"/>
  <c r="R451" i="1"/>
  <c r="T451" i="1" s="1"/>
  <c r="R452" i="1"/>
  <c r="T452" i="1" s="1"/>
  <c r="R453" i="1"/>
  <c r="T453" i="1" s="1"/>
  <c r="R454" i="1"/>
  <c r="T454" i="1" s="1"/>
  <c r="R455" i="1"/>
  <c r="T455" i="1" s="1"/>
  <c r="R456" i="1"/>
  <c r="T456" i="1" s="1"/>
  <c r="R457" i="1"/>
  <c r="T457" i="1" s="1"/>
  <c r="R458" i="1"/>
  <c r="T458" i="1" s="1"/>
  <c r="R459" i="1"/>
  <c r="T459" i="1" s="1"/>
  <c r="R460" i="1"/>
  <c r="T460" i="1" s="1"/>
  <c r="R461" i="1"/>
  <c r="T461" i="1" s="1"/>
  <c r="R462" i="1"/>
  <c r="T462" i="1" s="1"/>
  <c r="R463" i="1"/>
  <c r="T463" i="1" s="1"/>
  <c r="R464" i="1"/>
  <c r="T464" i="1" s="1"/>
  <c r="R465" i="1"/>
  <c r="T465" i="1" s="1"/>
  <c r="R466" i="1"/>
  <c r="T466" i="1" s="1"/>
  <c r="R467" i="1"/>
  <c r="T467" i="1" s="1"/>
  <c r="R468" i="1"/>
  <c r="T468" i="1" s="1"/>
  <c r="R469" i="1"/>
  <c r="T469" i="1" s="1"/>
  <c r="R470" i="1"/>
  <c r="T470" i="1" s="1"/>
  <c r="R471" i="1"/>
  <c r="T471" i="1" s="1"/>
  <c r="R472" i="1"/>
  <c r="T472" i="1" s="1"/>
  <c r="R473" i="1"/>
  <c r="T473" i="1" s="1"/>
  <c r="R474" i="1"/>
  <c r="T474" i="1" s="1"/>
  <c r="R475" i="1"/>
  <c r="T475" i="1" s="1"/>
  <c r="R476" i="1"/>
  <c r="T476" i="1" s="1"/>
  <c r="R477" i="1"/>
  <c r="T477" i="1" s="1"/>
  <c r="R478" i="1"/>
  <c r="T478" i="1" s="1"/>
  <c r="R479" i="1"/>
  <c r="T479" i="1" s="1"/>
  <c r="R480" i="1"/>
  <c r="T480" i="1" s="1"/>
  <c r="R481" i="1"/>
  <c r="T481" i="1" s="1"/>
  <c r="R482" i="1"/>
  <c r="T482" i="1" s="1"/>
  <c r="R483" i="1"/>
  <c r="T483" i="1" s="1"/>
  <c r="R484" i="1"/>
  <c r="T484" i="1" s="1"/>
  <c r="R485" i="1"/>
  <c r="T485" i="1" s="1"/>
  <c r="R486" i="1"/>
  <c r="T486" i="1" s="1"/>
  <c r="R487" i="1"/>
  <c r="T487" i="1" s="1"/>
  <c r="R488" i="1"/>
  <c r="T488" i="1" s="1"/>
  <c r="R489" i="1"/>
  <c r="T489" i="1" s="1"/>
  <c r="R490" i="1"/>
  <c r="T490" i="1" s="1"/>
  <c r="R491" i="1"/>
  <c r="T491" i="1" s="1"/>
  <c r="R492" i="1"/>
  <c r="T492" i="1" s="1"/>
  <c r="R493" i="1"/>
  <c r="T493" i="1" s="1"/>
  <c r="R494" i="1"/>
  <c r="T494" i="1" s="1"/>
  <c r="R495" i="1"/>
  <c r="T495" i="1" s="1"/>
  <c r="R496" i="1"/>
  <c r="T496" i="1" s="1"/>
  <c r="R497" i="1"/>
  <c r="T497" i="1" s="1"/>
  <c r="R498" i="1"/>
  <c r="T498" i="1" s="1"/>
  <c r="R499" i="1"/>
  <c r="T499" i="1" s="1"/>
  <c r="R500" i="1"/>
  <c r="T500" i="1" s="1"/>
  <c r="R501" i="1"/>
  <c r="T501" i="1" s="1"/>
  <c r="R502" i="1"/>
  <c r="T502" i="1" s="1"/>
  <c r="R503" i="1"/>
  <c r="T503" i="1" s="1"/>
  <c r="R504" i="1"/>
  <c r="T504" i="1" s="1"/>
  <c r="R505" i="1"/>
  <c r="T505" i="1" s="1"/>
  <c r="R506" i="1"/>
  <c r="T506" i="1" s="1"/>
  <c r="R507" i="1"/>
  <c r="T507" i="1" s="1"/>
  <c r="R508" i="1"/>
  <c r="T508" i="1" s="1"/>
  <c r="R509" i="1"/>
  <c r="T509" i="1" s="1"/>
  <c r="R510" i="1"/>
  <c r="T510" i="1" s="1"/>
  <c r="R511" i="1"/>
  <c r="T511" i="1" s="1"/>
  <c r="R512" i="1"/>
  <c r="T512" i="1" s="1"/>
  <c r="R513" i="1"/>
  <c r="T513" i="1" s="1"/>
  <c r="R514" i="1"/>
  <c r="T514" i="1" s="1"/>
  <c r="R515" i="1"/>
  <c r="T515" i="1" s="1"/>
  <c r="R516" i="1"/>
  <c r="T516" i="1" s="1"/>
  <c r="R517" i="1"/>
  <c r="T517" i="1" s="1"/>
  <c r="R518" i="1"/>
  <c r="T518" i="1" s="1"/>
  <c r="R519" i="1"/>
  <c r="T519" i="1" s="1"/>
  <c r="R520" i="1"/>
  <c r="T520" i="1" s="1"/>
  <c r="R521" i="1"/>
  <c r="T521" i="1" s="1"/>
  <c r="R522" i="1"/>
  <c r="T522" i="1" s="1"/>
  <c r="R523" i="1"/>
  <c r="T523" i="1" s="1"/>
  <c r="R524" i="1"/>
  <c r="T524" i="1" s="1"/>
  <c r="R525" i="1"/>
  <c r="T525" i="1" s="1"/>
  <c r="R526" i="1"/>
  <c r="T526" i="1" s="1"/>
  <c r="R527" i="1"/>
  <c r="T527" i="1" s="1"/>
  <c r="R528" i="1"/>
  <c r="T528" i="1" s="1"/>
  <c r="R529" i="1"/>
  <c r="T529" i="1" s="1"/>
  <c r="R530" i="1"/>
  <c r="T530" i="1" s="1"/>
  <c r="R531" i="1"/>
  <c r="T531" i="1" s="1"/>
  <c r="R532" i="1"/>
  <c r="T532" i="1" s="1"/>
  <c r="R533" i="1"/>
  <c r="T533" i="1" s="1"/>
  <c r="R534" i="1"/>
  <c r="T534" i="1" s="1"/>
  <c r="R535" i="1"/>
  <c r="T535" i="1" s="1"/>
  <c r="R536" i="1"/>
  <c r="T536" i="1" s="1"/>
  <c r="R537" i="1"/>
  <c r="T537" i="1" s="1"/>
  <c r="R538" i="1"/>
  <c r="T538" i="1" s="1"/>
  <c r="R539" i="1"/>
  <c r="T539" i="1" s="1"/>
  <c r="R540" i="1"/>
  <c r="T540" i="1" s="1"/>
  <c r="R541" i="1"/>
  <c r="T541" i="1" s="1"/>
  <c r="R542" i="1"/>
  <c r="T542" i="1" s="1"/>
  <c r="R543" i="1"/>
  <c r="T543" i="1" s="1"/>
  <c r="R544" i="1"/>
  <c r="T544" i="1" s="1"/>
  <c r="R545" i="1"/>
  <c r="T545" i="1" s="1"/>
  <c r="R546" i="1"/>
  <c r="T546" i="1" s="1"/>
  <c r="R547" i="1"/>
  <c r="T547" i="1" s="1"/>
  <c r="R548" i="1"/>
  <c r="T548" i="1" s="1"/>
  <c r="R549" i="1"/>
  <c r="T549" i="1" s="1"/>
  <c r="R550" i="1"/>
  <c r="T550" i="1" s="1"/>
  <c r="R551" i="1"/>
  <c r="T551" i="1" s="1"/>
  <c r="R552" i="1"/>
  <c r="T552" i="1" s="1"/>
  <c r="R553" i="1"/>
  <c r="T553" i="1" s="1"/>
  <c r="R554" i="1"/>
  <c r="T554" i="1" s="1"/>
  <c r="R555" i="1"/>
  <c r="T555" i="1" s="1"/>
  <c r="R556" i="1"/>
  <c r="T556" i="1" s="1"/>
  <c r="R557" i="1"/>
  <c r="T557" i="1" s="1"/>
  <c r="R558" i="1"/>
  <c r="T558" i="1" s="1"/>
  <c r="R559" i="1"/>
  <c r="T559" i="1" s="1"/>
  <c r="R560" i="1"/>
  <c r="T560" i="1" s="1"/>
  <c r="R561" i="1"/>
  <c r="T561" i="1" s="1"/>
  <c r="R562" i="1"/>
  <c r="T562" i="1" s="1"/>
  <c r="R563" i="1"/>
  <c r="T563" i="1" s="1"/>
  <c r="R564" i="1"/>
  <c r="T564" i="1" s="1"/>
  <c r="R565" i="1"/>
  <c r="T565" i="1" s="1"/>
  <c r="R566" i="1"/>
  <c r="T566" i="1" s="1"/>
  <c r="R567" i="1"/>
  <c r="T567" i="1" s="1"/>
  <c r="R568" i="1"/>
  <c r="T568" i="1" s="1"/>
  <c r="R569" i="1"/>
  <c r="T569" i="1" s="1"/>
  <c r="R570" i="1"/>
  <c r="T570" i="1" s="1"/>
  <c r="R571" i="1"/>
  <c r="T571" i="1" s="1"/>
  <c r="R572" i="1"/>
  <c r="T572" i="1" s="1"/>
  <c r="R573" i="1"/>
  <c r="T573" i="1" s="1"/>
  <c r="R574" i="1"/>
  <c r="T574" i="1" s="1"/>
  <c r="R575" i="1"/>
  <c r="T575" i="1" s="1"/>
  <c r="R576" i="1"/>
  <c r="T576" i="1" s="1"/>
  <c r="R577" i="1"/>
  <c r="T577" i="1" s="1"/>
  <c r="R578" i="1"/>
  <c r="T578" i="1" s="1"/>
  <c r="R579" i="1"/>
  <c r="T579" i="1" s="1"/>
  <c r="R580" i="1"/>
  <c r="T580" i="1" s="1"/>
  <c r="R581" i="1"/>
  <c r="T581" i="1" s="1"/>
  <c r="R582" i="1"/>
  <c r="T582" i="1" s="1"/>
  <c r="R583" i="1"/>
  <c r="T583" i="1" s="1"/>
  <c r="R584" i="1"/>
  <c r="T584" i="1" s="1"/>
  <c r="R585" i="1"/>
  <c r="T585" i="1" s="1"/>
  <c r="R586" i="1"/>
  <c r="T586" i="1" s="1"/>
  <c r="R587" i="1"/>
  <c r="T587" i="1" s="1"/>
  <c r="R588" i="1"/>
  <c r="T588" i="1" s="1"/>
  <c r="R589" i="1"/>
  <c r="T589" i="1" s="1"/>
  <c r="R590" i="1"/>
  <c r="T590" i="1" s="1"/>
  <c r="R591" i="1"/>
  <c r="T591" i="1" s="1"/>
  <c r="R592" i="1"/>
  <c r="T592" i="1" s="1"/>
  <c r="R593" i="1"/>
  <c r="T593" i="1" s="1"/>
  <c r="R594" i="1"/>
  <c r="T594" i="1" s="1"/>
  <c r="R595" i="1"/>
  <c r="T595" i="1" s="1"/>
  <c r="R596" i="1"/>
  <c r="T596" i="1" s="1"/>
  <c r="R597" i="1"/>
  <c r="T597" i="1" s="1"/>
  <c r="R598" i="1"/>
  <c r="T598" i="1" s="1"/>
  <c r="R599" i="1"/>
  <c r="T599" i="1" s="1"/>
  <c r="R600" i="1"/>
  <c r="T600" i="1" s="1"/>
  <c r="R601" i="1"/>
  <c r="T601" i="1" s="1"/>
  <c r="R602" i="1"/>
  <c r="T602" i="1" s="1"/>
  <c r="R603" i="1"/>
  <c r="T603" i="1" s="1"/>
  <c r="R604" i="1"/>
  <c r="T604" i="1" s="1"/>
  <c r="R605" i="1"/>
  <c r="T605" i="1" s="1"/>
  <c r="R606" i="1"/>
  <c r="T606" i="1" s="1"/>
  <c r="R607" i="1"/>
  <c r="T607" i="1" s="1"/>
  <c r="R608" i="1"/>
  <c r="T608" i="1" s="1"/>
  <c r="R609" i="1"/>
  <c r="T609" i="1" s="1"/>
  <c r="R610" i="1"/>
  <c r="T610" i="1" s="1"/>
  <c r="R611" i="1"/>
  <c r="T611" i="1" s="1"/>
  <c r="R612" i="1"/>
  <c r="T612" i="1" s="1"/>
  <c r="R613" i="1"/>
  <c r="T613" i="1" s="1"/>
  <c r="R614" i="1"/>
  <c r="T614" i="1" s="1"/>
  <c r="R615" i="1"/>
  <c r="T615" i="1" s="1"/>
  <c r="R616" i="1"/>
  <c r="T616" i="1" s="1"/>
  <c r="R617" i="1"/>
  <c r="T617" i="1" s="1"/>
  <c r="R618" i="1"/>
  <c r="T618" i="1" s="1"/>
  <c r="R619" i="1"/>
  <c r="T619" i="1" s="1"/>
  <c r="R620" i="1"/>
  <c r="T620" i="1" s="1"/>
  <c r="R621" i="1"/>
  <c r="T621" i="1" s="1"/>
  <c r="R622" i="1"/>
  <c r="T622" i="1" s="1"/>
  <c r="R623" i="1"/>
  <c r="T623" i="1" s="1"/>
  <c r="R624" i="1"/>
  <c r="T624" i="1" s="1"/>
  <c r="R625" i="1"/>
  <c r="T625" i="1" s="1"/>
  <c r="R626" i="1"/>
  <c r="T626" i="1" s="1"/>
  <c r="R627" i="1"/>
  <c r="T627" i="1" s="1"/>
  <c r="R628" i="1"/>
  <c r="T628" i="1" s="1"/>
  <c r="R629" i="1"/>
  <c r="T629" i="1" s="1"/>
  <c r="R630" i="1"/>
  <c r="T630" i="1" s="1"/>
  <c r="R631" i="1"/>
  <c r="T631" i="1" s="1"/>
  <c r="R632" i="1"/>
  <c r="T632" i="1" s="1"/>
  <c r="R633" i="1"/>
  <c r="T633" i="1" s="1"/>
  <c r="R634" i="1"/>
  <c r="T634" i="1" s="1"/>
  <c r="R635" i="1"/>
  <c r="T635" i="1" s="1"/>
  <c r="R636" i="1"/>
  <c r="T636" i="1" s="1"/>
  <c r="R637" i="1"/>
  <c r="T637" i="1" s="1"/>
  <c r="R638" i="1"/>
  <c r="T638" i="1" s="1"/>
  <c r="R639" i="1"/>
  <c r="T639" i="1" s="1"/>
  <c r="R640" i="1"/>
  <c r="T640" i="1" s="1"/>
  <c r="R641" i="1"/>
  <c r="T641" i="1" s="1"/>
  <c r="R642" i="1"/>
  <c r="T642" i="1" s="1"/>
  <c r="R643" i="1"/>
  <c r="T643" i="1" s="1"/>
  <c r="R644" i="1"/>
  <c r="T644" i="1" s="1"/>
  <c r="R645" i="1"/>
  <c r="T645" i="1" s="1"/>
  <c r="R646" i="1"/>
  <c r="T646" i="1" s="1"/>
  <c r="R647" i="1"/>
  <c r="T647" i="1" s="1"/>
  <c r="R648" i="1"/>
  <c r="T648" i="1" s="1"/>
  <c r="R649" i="1"/>
  <c r="T649" i="1" s="1"/>
  <c r="R650" i="1"/>
  <c r="T650" i="1" s="1"/>
  <c r="R651" i="1"/>
  <c r="T651" i="1" s="1"/>
  <c r="R652" i="1"/>
  <c r="T652" i="1" s="1"/>
  <c r="R653" i="1"/>
  <c r="T653" i="1" s="1"/>
  <c r="R654" i="1"/>
  <c r="T654" i="1" s="1"/>
  <c r="R655" i="1"/>
  <c r="T655" i="1" s="1"/>
  <c r="R656" i="1"/>
  <c r="T656" i="1" s="1"/>
  <c r="R657" i="1"/>
  <c r="T657" i="1" s="1"/>
  <c r="R658" i="1"/>
  <c r="T658" i="1" s="1"/>
  <c r="R659" i="1"/>
  <c r="T659" i="1" s="1"/>
  <c r="R660" i="1"/>
  <c r="T660" i="1" s="1"/>
  <c r="R661" i="1"/>
  <c r="T661" i="1" s="1"/>
  <c r="R662" i="1"/>
  <c r="T662" i="1" s="1"/>
  <c r="R663" i="1"/>
  <c r="T663" i="1" s="1"/>
  <c r="R664" i="1"/>
  <c r="T664" i="1" s="1"/>
  <c r="R665" i="1"/>
  <c r="T665" i="1" s="1"/>
  <c r="R666" i="1"/>
  <c r="T666" i="1" s="1"/>
  <c r="R667" i="1"/>
  <c r="T667" i="1" s="1"/>
  <c r="R668" i="1"/>
  <c r="T668" i="1" s="1"/>
  <c r="R669" i="1"/>
  <c r="T669" i="1" s="1"/>
  <c r="R670" i="1"/>
  <c r="T670" i="1" s="1"/>
  <c r="R671" i="1"/>
  <c r="T671" i="1" s="1"/>
  <c r="R672" i="1"/>
  <c r="T672" i="1" s="1"/>
  <c r="R673" i="1"/>
  <c r="T673" i="1" s="1"/>
  <c r="R674" i="1"/>
  <c r="T674" i="1" s="1"/>
  <c r="R675" i="1"/>
  <c r="T675" i="1" s="1"/>
  <c r="R676" i="1"/>
  <c r="T676" i="1" s="1"/>
  <c r="R677" i="1"/>
  <c r="T677" i="1" s="1"/>
  <c r="R678" i="1"/>
  <c r="T678" i="1" s="1"/>
  <c r="R679" i="1"/>
  <c r="T679" i="1" s="1"/>
  <c r="R680" i="1"/>
  <c r="T680" i="1" s="1"/>
  <c r="R681" i="1"/>
  <c r="T681" i="1" s="1"/>
  <c r="R682" i="1"/>
  <c r="T682" i="1" s="1"/>
  <c r="R683" i="1"/>
  <c r="T683" i="1" s="1"/>
  <c r="R684" i="1"/>
  <c r="T684" i="1" s="1"/>
  <c r="R685" i="1"/>
  <c r="T685" i="1" s="1"/>
  <c r="R686" i="1"/>
  <c r="T686" i="1" s="1"/>
  <c r="R687" i="1"/>
  <c r="T687" i="1" s="1"/>
  <c r="R688" i="1"/>
  <c r="T688" i="1" s="1"/>
  <c r="R689" i="1"/>
  <c r="T689" i="1" s="1"/>
  <c r="R690" i="1"/>
  <c r="T690" i="1" s="1"/>
  <c r="R691" i="1"/>
  <c r="T691" i="1" s="1"/>
  <c r="R692" i="1"/>
  <c r="T692" i="1" s="1"/>
  <c r="R693" i="1"/>
  <c r="T693" i="1" s="1"/>
  <c r="R694" i="1"/>
  <c r="T694" i="1" s="1"/>
  <c r="R695" i="1"/>
  <c r="T695" i="1" s="1"/>
  <c r="R696" i="1"/>
  <c r="T696" i="1" s="1"/>
  <c r="R697" i="1"/>
  <c r="T697" i="1" s="1"/>
  <c r="R698" i="1"/>
  <c r="T698" i="1" s="1"/>
  <c r="R699" i="1"/>
  <c r="T699" i="1" s="1"/>
  <c r="R700" i="1"/>
  <c r="T700" i="1" s="1"/>
  <c r="R701" i="1"/>
  <c r="T701" i="1" s="1"/>
  <c r="R702" i="1"/>
  <c r="T702" i="1" s="1"/>
  <c r="R703" i="1"/>
  <c r="T703" i="1" s="1"/>
  <c r="R704" i="1"/>
  <c r="T704" i="1" s="1"/>
  <c r="R705" i="1"/>
  <c r="T705" i="1" s="1"/>
  <c r="R706" i="1"/>
  <c r="T706" i="1" s="1"/>
  <c r="R707" i="1"/>
  <c r="T707" i="1" s="1"/>
  <c r="R708" i="1"/>
  <c r="T708" i="1" s="1"/>
  <c r="R709" i="1"/>
  <c r="T709" i="1" s="1"/>
  <c r="R710" i="1"/>
  <c r="T710" i="1" s="1"/>
  <c r="R711" i="1"/>
  <c r="T711" i="1" s="1"/>
  <c r="R712" i="1"/>
  <c r="T712" i="1" s="1"/>
  <c r="R713" i="1"/>
  <c r="T713" i="1" s="1"/>
  <c r="R714" i="1"/>
  <c r="T714" i="1" s="1"/>
  <c r="R715" i="1"/>
  <c r="T715" i="1" s="1"/>
  <c r="R716" i="1"/>
  <c r="T716" i="1" s="1"/>
  <c r="R717" i="1"/>
  <c r="T717" i="1" s="1"/>
  <c r="R718" i="1"/>
  <c r="T718" i="1" s="1"/>
  <c r="R719" i="1"/>
  <c r="T719" i="1" s="1"/>
  <c r="R720" i="1"/>
  <c r="T720" i="1" s="1"/>
  <c r="R721" i="1"/>
  <c r="T721" i="1" s="1"/>
  <c r="R722" i="1"/>
  <c r="T722" i="1" s="1"/>
  <c r="R723" i="1"/>
  <c r="T723" i="1" s="1"/>
  <c r="R724" i="1"/>
  <c r="T724" i="1" s="1"/>
  <c r="R725" i="1"/>
  <c r="T725" i="1" s="1"/>
  <c r="R726" i="1"/>
  <c r="T726" i="1" s="1"/>
  <c r="R727" i="1"/>
  <c r="T727" i="1" s="1"/>
  <c r="R728" i="1"/>
  <c r="T728" i="1" s="1"/>
  <c r="R729" i="1"/>
  <c r="T729" i="1" s="1"/>
  <c r="R730" i="1"/>
  <c r="T730" i="1" s="1"/>
  <c r="R731" i="1"/>
  <c r="T731" i="1" s="1"/>
  <c r="R732" i="1"/>
  <c r="T732" i="1" s="1"/>
  <c r="R733" i="1"/>
  <c r="T733" i="1" s="1"/>
  <c r="R734" i="1"/>
  <c r="T734" i="1" s="1"/>
  <c r="R735" i="1"/>
  <c r="T735" i="1" s="1"/>
  <c r="R736" i="1"/>
  <c r="T736" i="1" s="1"/>
  <c r="R737" i="1"/>
  <c r="T737" i="1" s="1"/>
  <c r="R738" i="1"/>
  <c r="T738" i="1" s="1"/>
  <c r="R739" i="1"/>
  <c r="T739" i="1" s="1"/>
  <c r="R740" i="1"/>
  <c r="T740" i="1" s="1"/>
  <c r="R741" i="1"/>
  <c r="T741" i="1" s="1"/>
  <c r="R742" i="1"/>
  <c r="T742" i="1" s="1"/>
  <c r="R743" i="1"/>
  <c r="T743" i="1" s="1"/>
  <c r="R744" i="1"/>
  <c r="T744" i="1" s="1"/>
  <c r="R745" i="1"/>
  <c r="T745" i="1" s="1"/>
  <c r="R746" i="1"/>
  <c r="T746" i="1" s="1"/>
  <c r="R747" i="1"/>
  <c r="T747" i="1" s="1"/>
  <c r="R748" i="1"/>
  <c r="T748" i="1" s="1"/>
  <c r="R749" i="1"/>
  <c r="T749" i="1" s="1"/>
  <c r="R750" i="1"/>
  <c r="T750" i="1" s="1"/>
  <c r="R751" i="1"/>
  <c r="T751" i="1" s="1"/>
  <c r="R752" i="1"/>
  <c r="T752" i="1" s="1"/>
  <c r="R753" i="1"/>
  <c r="T753" i="1" s="1"/>
  <c r="R754" i="1"/>
  <c r="T754" i="1" s="1"/>
  <c r="R755" i="1"/>
  <c r="T755" i="1" s="1"/>
  <c r="R756" i="1"/>
  <c r="T756" i="1" s="1"/>
  <c r="R757" i="1"/>
  <c r="T757" i="1" s="1"/>
  <c r="R758" i="1"/>
  <c r="T758" i="1" s="1"/>
  <c r="R759" i="1"/>
  <c r="T759" i="1" s="1"/>
  <c r="R760" i="1"/>
  <c r="T760" i="1" s="1"/>
  <c r="R761" i="1"/>
  <c r="T761" i="1" s="1"/>
  <c r="R762" i="1"/>
  <c r="T762" i="1" s="1"/>
  <c r="R763" i="1"/>
  <c r="T763" i="1" s="1"/>
  <c r="R764" i="1"/>
  <c r="T764" i="1" s="1"/>
  <c r="R765" i="1"/>
  <c r="T765" i="1" s="1"/>
  <c r="R766" i="1"/>
  <c r="T766" i="1" s="1"/>
  <c r="R767" i="1"/>
  <c r="T767" i="1" s="1"/>
  <c r="R768" i="1"/>
  <c r="T768" i="1" s="1"/>
  <c r="R769" i="1"/>
  <c r="T769" i="1" s="1"/>
  <c r="R770" i="1"/>
  <c r="T770" i="1" s="1"/>
  <c r="R771" i="1"/>
  <c r="T771" i="1" s="1"/>
  <c r="R772" i="1"/>
  <c r="T772" i="1" s="1"/>
  <c r="R773" i="1"/>
  <c r="T773" i="1" s="1"/>
  <c r="R774" i="1"/>
  <c r="T774" i="1" s="1"/>
  <c r="R775" i="1"/>
  <c r="T775" i="1" s="1"/>
  <c r="R776" i="1"/>
  <c r="T776" i="1" s="1"/>
  <c r="R777" i="1"/>
  <c r="T777" i="1" s="1"/>
  <c r="R778" i="1"/>
  <c r="T778" i="1" s="1"/>
  <c r="R779" i="1"/>
  <c r="T779" i="1" s="1"/>
  <c r="R780" i="1"/>
  <c r="T780" i="1" s="1"/>
  <c r="R781" i="1"/>
  <c r="T781" i="1" s="1"/>
  <c r="R782" i="1"/>
  <c r="T782" i="1" s="1"/>
  <c r="R783" i="1"/>
  <c r="T783" i="1" s="1"/>
  <c r="R784" i="1"/>
  <c r="T784" i="1" s="1"/>
  <c r="R785" i="1"/>
  <c r="T785" i="1" s="1"/>
  <c r="R786" i="1"/>
  <c r="T786" i="1" s="1"/>
  <c r="R787" i="1"/>
  <c r="T787" i="1" s="1"/>
  <c r="R788" i="1"/>
  <c r="T788" i="1" s="1"/>
  <c r="R789" i="1"/>
  <c r="T789" i="1" s="1"/>
  <c r="R790" i="1"/>
  <c r="T790" i="1" s="1"/>
  <c r="R791" i="1"/>
  <c r="T791" i="1" s="1"/>
  <c r="R792" i="1"/>
  <c r="T792" i="1" s="1"/>
  <c r="R793" i="1"/>
  <c r="T793" i="1" s="1"/>
  <c r="R794" i="1"/>
  <c r="T794" i="1" s="1"/>
  <c r="R795" i="1"/>
  <c r="T795" i="1" s="1"/>
  <c r="R796" i="1"/>
  <c r="T796" i="1" s="1"/>
  <c r="R797" i="1"/>
  <c r="T797" i="1" s="1"/>
  <c r="R798" i="1"/>
  <c r="T798" i="1" s="1"/>
  <c r="R799" i="1"/>
  <c r="T799" i="1" s="1"/>
  <c r="R800" i="1"/>
  <c r="T800" i="1" s="1"/>
  <c r="R801" i="1"/>
  <c r="T801" i="1" s="1"/>
  <c r="R802" i="1"/>
  <c r="T802" i="1" s="1"/>
  <c r="R803" i="1"/>
  <c r="T803" i="1" s="1"/>
  <c r="R804" i="1"/>
  <c r="T804" i="1" s="1"/>
  <c r="R805" i="1"/>
  <c r="T805" i="1" s="1"/>
  <c r="R806" i="1"/>
  <c r="T806" i="1" s="1"/>
  <c r="R807" i="1"/>
  <c r="T807" i="1" s="1"/>
  <c r="R808" i="1"/>
  <c r="T808" i="1" s="1"/>
  <c r="R809" i="1"/>
  <c r="T809" i="1" s="1"/>
  <c r="R810" i="1"/>
  <c r="T810" i="1" s="1"/>
  <c r="R811" i="1"/>
  <c r="T811" i="1" s="1"/>
  <c r="R812" i="1"/>
  <c r="T812" i="1" s="1"/>
  <c r="R813" i="1"/>
  <c r="T813" i="1" s="1"/>
  <c r="R814" i="1"/>
  <c r="T814" i="1" s="1"/>
  <c r="R815" i="1"/>
  <c r="T815" i="1" s="1"/>
  <c r="R816" i="1"/>
  <c r="T816" i="1" s="1"/>
  <c r="R817" i="1"/>
  <c r="T817" i="1" s="1"/>
  <c r="R818" i="1"/>
  <c r="T818" i="1" s="1"/>
  <c r="R819" i="1"/>
  <c r="T819" i="1" s="1"/>
  <c r="R820" i="1"/>
  <c r="T820" i="1" s="1"/>
  <c r="R821" i="1"/>
  <c r="T821" i="1" s="1"/>
  <c r="R822" i="1"/>
  <c r="T822" i="1" s="1"/>
  <c r="R823" i="1"/>
  <c r="T823" i="1" s="1"/>
  <c r="R824" i="1"/>
  <c r="T824" i="1" s="1"/>
  <c r="R825" i="1"/>
  <c r="T825" i="1" s="1"/>
  <c r="R826" i="1"/>
  <c r="T826" i="1" s="1"/>
  <c r="R827" i="1"/>
  <c r="T827" i="1" s="1"/>
  <c r="R828" i="1"/>
  <c r="T828" i="1" s="1"/>
  <c r="R829" i="1"/>
  <c r="T829" i="1" s="1"/>
  <c r="R830" i="1"/>
  <c r="T830" i="1" s="1"/>
  <c r="R831" i="1"/>
  <c r="T831" i="1" s="1"/>
  <c r="R832" i="1"/>
  <c r="T832" i="1" s="1"/>
  <c r="R833" i="1"/>
  <c r="T833" i="1" s="1"/>
  <c r="R834" i="1"/>
  <c r="T834" i="1" s="1"/>
  <c r="R835" i="1"/>
  <c r="T835" i="1" s="1"/>
  <c r="R836" i="1"/>
  <c r="T836" i="1" s="1"/>
  <c r="R837" i="1"/>
  <c r="T837" i="1" s="1"/>
  <c r="R838" i="1"/>
  <c r="T838" i="1" s="1"/>
  <c r="R839" i="1"/>
  <c r="T839" i="1" s="1"/>
  <c r="R840" i="1"/>
  <c r="T840" i="1" s="1"/>
  <c r="R841" i="1"/>
  <c r="T841" i="1" s="1"/>
  <c r="R842" i="1"/>
  <c r="T842" i="1" s="1"/>
  <c r="R843" i="1"/>
  <c r="T843" i="1" s="1"/>
  <c r="R844" i="1"/>
  <c r="T844" i="1" s="1"/>
  <c r="R845" i="1"/>
  <c r="T845" i="1" s="1"/>
  <c r="R846" i="1"/>
  <c r="T846" i="1" s="1"/>
  <c r="R847" i="1"/>
  <c r="T847" i="1" s="1"/>
  <c r="R848" i="1"/>
  <c r="T848" i="1" s="1"/>
  <c r="R849" i="1"/>
  <c r="T849" i="1" s="1"/>
  <c r="R850" i="1"/>
  <c r="T850" i="1" s="1"/>
  <c r="R851" i="1"/>
  <c r="T851" i="1" s="1"/>
  <c r="R852" i="1"/>
  <c r="T852" i="1" s="1"/>
  <c r="R853" i="1"/>
  <c r="T853" i="1" s="1"/>
  <c r="R854" i="1"/>
  <c r="T854" i="1" s="1"/>
  <c r="R855" i="1"/>
  <c r="T855" i="1" s="1"/>
  <c r="R856" i="1"/>
  <c r="T856" i="1" s="1"/>
  <c r="R857" i="1"/>
  <c r="T857" i="1" s="1"/>
  <c r="R858" i="1"/>
  <c r="T858" i="1" s="1"/>
  <c r="R859" i="1"/>
  <c r="T859" i="1" s="1"/>
  <c r="R860" i="1"/>
  <c r="T860" i="1" s="1"/>
  <c r="R861" i="1"/>
  <c r="T861" i="1" s="1"/>
  <c r="R862" i="1"/>
  <c r="T862" i="1" s="1"/>
  <c r="R863" i="1"/>
  <c r="T863" i="1" s="1"/>
  <c r="R864" i="1"/>
  <c r="T864" i="1" s="1"/>
  <c r="R865" i="1"/>
  <c r="T865" i="1" s="1"/>
  <c r="R866" i="1"/>
  <c r="T866" i="1" s="1"/>
  <c r="R867" i="1"/>
  <c r="T867" i="1" s="1"/>
  <c r="R868" i="1"/>
  <c r="T868" i="1" s="1"/>
  <c r="R869" i="1"/>
  <c r="T869" i="1" s="1"/>
  <c r="R870" i="1"/>
  <c r="T870" i="1" s="1"/>
  <c r="R871" i="1"/>
  <c r="T871" i="1" s="1"/>
  <c r="R872" i="1"/>
  <c r="T872" i="1" s="1"/>
  <c r="R873" i="1"/>
  <c r="T873" i="1" s="1"/>
  <c r="R874" i="1"/>
  <c r="T874" i="1" s="1"/>
  <c r="R875" i="1"/>
  <c r="T875" i="1" s="1"/>
  <c r="R876" i="1"/>
  <c r="T876" i="1" s="1"/>
  <c r="R877" i="1"/>
  <c r="T877" i="1" s="1"/>
  <c r="R878" i="1"/>
  <c r="T878" i="1" s="1"/>
  <c r="R879" i="1"/>
  <c r="T879" i="1" s="1"/>
  <c r="R880" i="1"/>
  <c r="T880" i="1" s="1"/>
  <c r="R881" i="1"/>
  <c r="T881" i="1" s="1"/>
  <c r="R882" i="1"/>
  <c r="T882" i="1" s="1"/>
  <c r="R883" i="1"/>
  <c r="T883" i="1" s="1"/>
  <c r="R884" i="1"/>
  <c r="T884" i="1" s="1"/>
  <c r="R885" i="1"/>
  <c r="T885" i="1" s="1"/>
  <c r="R886" i="1"/>
  <c r="T886" i="1" s="1"/>
  <c r="R887" i="1"/>
  <c r="T887" i="1" s="1"/>
  <c r="R888" i="1"/>
  <c r="T888" i="1" s="1"/>
  <c r="R889" i="1"/>
  <c r="T889" i="1" s="1"/>
  <c r="R890" i="1"/>
  <c r="T890" i="1" s="1"/>
  <c r="R891" i="1"/>
  <c r="T891" i="1" s="1"/>
  <c r="R892" i="1"/>
  <c r="T892" i="1" s="1"/>
  <c r="R893" i="1"/>
  <c r="T893" i="1" s="1"/>
  <c r="R894" i="1"/>
  <c r="T894" i="1" s="1"/>
  <c r="R895" i="1"/>
  <c r="T895" i="1" s="1"/>
  <c r="R896" i="1"/>
  <c r="T896" i="1" s="1"/>
  <c r="R897" i="1"/>
  <c r="T897" i="1" s="1"/>
  <c r="R898" i="1"/>
  <c r="T898" i="1" s="1"/>
  <c r="R899" i="1"/>
  <c r="T899" i="1" s="1"/>
  <c r="R900" i="1"/>
  <c r="T900" i="1" s="1"/>
  <c r="R901" i="1"/>
  <c r="T901" i="1" s="1"/>
  <c r="R902" i="1"/>
  <c r="T902" i="1" s="1"/>
  <c r="R903" i="1"/>
  <c r="T903" i="1" s="1"/>
  <c r="R904" i="1"/>
  <c r="T904" i="1" s="1"/>
  <c r="R905" i="1"/>
  <c r="T905" i="1" s="1"/>
  <c r="R906" i="1"/>
  <c r="T906" i="1" s="1"/>
  <c r="R907" i="1"/>
  <c r="T907" i="1" s="1"/>
  <c r="R908" i="1"/>
  <c r="T908" i="1" s="1"/>
  <c r="R909" i="1"/>
  <c r="T909" i="1" s="1"/>
  <c r="R910" i="1"/>
  <c r="T910" i="1" s="1"/>
  <c r="R911" i="1"/>
  <c r="T911" i="1" s="1"/>
  <c r="R912" i="1"/>
  <c r="T912" i="1" s="1"/>
  <c r="R913" i="1"/>
  <c r="T913" i="1" s="1"/>
  <c r="R914" i="1"/>
  <c r="T914" i="1" s="1"/>
  <c r="R915" i="1"/>
  <c r="T915" i="1" s="1"/>
  <c r="R916" i="1"/>
  <c r="T916" i="1" s="1"/>
  <c r="R917" i="1"/>
  <c r="T917" i="1" s="1"/>
  <c r="R918" i="1"/>
  <c r="T918" i="1" s="1"/>
  <c r="R919" i="1"/>
  <c r="T919" i="1" s="1"/>
  <c r="R920" i="1"/>
  <c r="T920" i="1" s="1"/>
  <c r="R921" i="1"/>
  <c r="T921" i="1" s="1"/>
  <c r="R922" i="1"/>
  <c r="T922" i="1" s="1"/>
  <c r="R923" i="1"/>
  <c r="T923" i="1" s="1"/>
  <c r="R924" i="1"/>
  <c r="T924" i="1" s="1"/>
  <c r="R925" i="1"/>
  <c r="T925" i="1" s="1"/>
  <c r="R926" i="1"/>
  <c r="T926" i="1" s="1"/>
  <c r="R927" i="1"/>
  <c r="T927" i="1" s="1"/>
  <c r="R928" i="1"/>
  <c r="T928" i="1" s="1"/>
  <c r="R929" i="1"/>
  <c r="T929" i="1" s="1"/>
  <c r="R930" i="1"/>
  <c r="T930" i="1" s="1"/>
  <c r="R931" i="1"/>
  <c r="T931" i="1" s="1"/>
  <c r="R932" i="1"/>
  <c r="T932" i="1" s="1"/>
  <c r="R933" i="1"/>
  <c r="T933" i="1" s="1"/>
  <c r="R934" i="1"/>
  <c r="T934" i="1" s="1"/>
  <c r="R935" i="1"/>
  <c r="T935" i="1" s="1"/>
  <c r="R936" i="1"/>
  <c r="T936" i="1" s="1"/>
  <c r="R937" i="1"/>
  <c r="T937" i="1" s="1"/>
  <c r="R938" i="1"/>
  <c r="T938" i="1" s="1"/>
  <c r="R939" i="1"/>
  <c r="T939" i="1" s="1"/>
  <c r="R940" i="1"/>
  <c r="T940" i="1" s="1"/>
  <c r="R941" i="1"/>
  <c r="T941" i="1" s="1"/>
  <c r="R942" i="1"/>
  <c r="T942" i="1" s="1"/>
  <c r="R943" i="1"/>
  <c r="T943" i="1" s="1"/>
  <c r="R944" i="1"/>
  <c r="T944" i="1" s="1"/>
  <c r="R945" i="1"/>
  <c r="T945" i="1" s="1"/>
  <c r="R946" i="1"/>
  <c r="T946" i="1" s="1"/>
  <c r="R947" i="1"/>
  <c r="T947" i="1" s="1"/>
  <c r="R948" i="1"/>
  <c r="T948" i="1" s="1"/>
  <c r="R949" i="1"/>
  <c r="T949" i="1" s="1"/>
  <c r="R950" i="1"/>
  <c r="T950" i="1" s="1"/>
  <c r="R951" i="1"/>
  <c r="T951" i="1" s="1"/>
  <c r="R952" i="1"/>
  <c r="T952" i="1" s="1"/>
  <c r="R953" i="1"/>
  <c r="T953" i="1" s="1"/>
  <c r="R954" i="1"/>
  <c r="T954" i="1" s="1"/>
  <c r="R955" i="1"/>
  <c r="T955" i="1" s="1"/>
  <c r="R956" i="1"/>
  <c r="T956" i="1" s="1"/>
  <c r="R957" i="1"/>
  <c r="T957" i="1" s="1"/>
  <c r="R958" i="1"/>
  <c r="T958" i="1" s="1"/>
  <c r="R959" i="1"/>
  <c r="T959" i="1" s="1"/>
  <c r="R960" i="1"/>
  <c r="T960" i="1" s="1"/>
  <c r="R961" i="1"/>
  <c r="T961" i="1" s="1"/>
  <c r="R962" i="1"/>
  <c r="T962" i="1" s="1"/>
  <c r="R963" i="1"/>
  <c r="T963" i="1" s="1"/>
  <c r="R964" i="1"/>
  <c r="T964" i="1" s="1"/>
  <c r="R965" i="1"/>
  <c r="T965" i="1" s="1"/>
  <c r="R966" i="1"/>
  <c r="T966" i="1" s="1"/>
  <c r="R967" i="1"/>
  <c r="T967" i="1" s="1"/>
  <c r="R968" i="1"/>
  <c r="T968" i="1" s="1"/>
  <c r="R969" i="1"/>
  <c r="T969" i="1" s="1"/>
  <c r="R970" i="1"/>
  <c r="T970" i="1" s="1"/>
  <c r="R971" i="1"/>
  <c r="T971" i="1" s="1"/>
  <c r="R972" i="1"/>
  <c r="T972" i="1" s="1"/>
  <c r="R973" i="1"/>
  <c r="T973" i="1" s="1"/>
  <c r="R974" i="1"/>
  <c r="T974" i="1" s="1"/>
  <c r="R975" i="1"/>
  <c r="T975" i="1" s="1"/>
  <c r="R976" i="1"/>
  <c r="T976" i="1" s="1"/>
  <c r="R977" i="1"/>
  <c r="T977" i="1" s="1"/>
  <c r="R978" i="1"/>
  <c r="T978" i="1" s="1"/>
  <c r="R979" i="1"/>
  <c r="T979" i="1" s="1"/>
  <c r="R980" i="1"/>
  <c r="T980" i="1" s="1"/>
  <c r="R981" i="1"/>
  <c r="T981" i="1" s="1"/>
  <c r="R982" i="1"/>
  <c r="T982" i="1" s="1"/>
  <c r="R983" i="1"/>
  <c r="T983" i="1" s="1"/>
  <c r="R984" i="1"/>
  <c r="T984" i="1" s="1"/>
  <c r="R985" i="1"/>
  <c r="T985" i="1" s="1"/>
  <c r="R986" i="1"/>
  <c r="T986" i="1" s="1"/>
  <c r="R987" i="1"/>
  <c r="T987" i="1" s="1"/>
  <c r="R988" i="1"/>
  <c r="T988" i="1" s="1"/>
  <c r="R989" i="1"/>
  <c r="T989" i="1" s="1"/>
  <c r="R990" i="1"/>
  <c r="T990" i="1" s="1"/>
  <c r="R991" i="1"/>
  <c r="T991" i="1" s="1"/>
  <c r="R992" i="1"/>
  <c r="T992" i="1" s="1"/>
  <c r="R993" i="1"/>
  <c r="T993" i="1" s="1"/>
  <c r="R994" i="1"/>
  <c r="T994" i="1" s="1"/>
  <c r="R995" i="1"/>
  <c r="T995" i="1" s="1"/>
  <c r="R996" i="1"/>
  <c r="T996" i="1" s="1"/>
  <c r="R997" i="1"/>
  <c r="T997" i="1" s="1"/>
  <c r="R998" i="1"/>
  <c r="T998" i="1" s="1"/>
  <c r="R999" i="1"/>
  <c r="T999" i="1" s="1"/>
  <c r="R1000" i="1"/>
  <c r="T1000" i="1" s="1"/>
  <c r="R1001" i="1"/>
  <c r="T1001" i="1" s="1"/>
  <c r="R1002" i="1"/>
  <c r="T1002" i="1" s="1"/>
  <c r="R1003" i="1"/>
  <c r="T1003" i="1" s="1"/>
  <c r="R1004" i="1"/>
  <c r="T1004" i="1" s="1"/>
  <c r="R1005" i="1"/>
  <c r="T1005" i="1" s="1"/>
  <c r="R1006" i="1"/>
  <c r="T1006" i="1" s="1"/>
  <c r="R1007" i="1"/>
  <c r="T1007" i="1" s="1"/>
  <c r="R1008" i="1"/>
  <c r="T1008" i="1" s="1"/>
  <c r="R1009" i="1"/>
  <c r="T1009" i="1" s="1"/>
  <c r="R1010" i="1"/>
  <c r="T1010" i="1" s="1"/>
  <c r="R1011" i="1"/>
  <c r="T1011" i="1" s="1"/>
  <c r="R1012" i="1"/>
  <c r="T1012" i="1" s="1"/>
  <c r="R1013" i="1"/>
  <c r="T1013" i="1" s="1"/>
  <c r="R1014" i="1"/>
  <c r="T1014" i="1" s="1"/>
  <c r="R1015" i="1"/>
  <c r="T1015" i="1" s="1"/>
  <c r="R1016" i="1"/>
  <c r="T1016" i="1" s="1"/>
  <c r="R1017" i="1"/>
  <c r="T1017" i="1" s="1"/>
  <c r="R1018" i="1"/>
  <c r="T1018" i="1" s="1"/>
  <c r="R1019" i="1"/>
  <c r="T1019" i="1" s="1"/>
  <c r="R1020" i="1"/>
  <c r="T1020" i="1" s="1"/>
  <c r="R1021" i="1"/>
  <c r="T1021" i="1" s="1"/>
  <c r="R1022" i="1"/>
  <c r="T1022" i="1" s="1"/>
  <c r="R1023" i="1"/>
  <c r="T1023" i="1" s="1"/>
  <c r="R1024" i="1"/>
  <c r="T1024" i="1" s="1"/>
  <c r="R1025" i="1"/>
  <c r="T1025" i="1" s="1"/>
  <c r="R1026" i="1"/>
  <c r="T1026" i="1" s="1"/>
  <c r="R1027" i="1"/>
  <c r="T1027" i="1" s="1"/>
  <c r="R1028" i="1"/>
  <c r="T1028" i="1" s="1"/>
  <c r="R1029" i="1"/>
  <c r="T1029" i="1" s="1"/>
  <c r="R1030" i="1"/>
  <c r="T1030" i="1" s="1"/>
  <c r="R1031" i="1"/>
  <c r="T1031" i="1" s="1"/>
  <c r="R1032" i="1"/>
  <c r="T1032" i="1" s="1"/>
  <c r="R1033" i="1"/>
  <c r="T1033" i="1" s="1"/>
  <c r="R1034" i="1"/>
  <c r="T1034" i="1" s="1"/>
  <c r="R1035" i="1"/>
  <c r="T1035" i="1" s="1"/>
  <c r="R1036" i="1"/>
  <c r="T1036" i="1" s="1"/>
  <c r="R1037" i="1"/>
  <c r="T1037" i="1" s="1"/>
  <c r="R1038" i="1"/>
  <c r="T1038" i="1" s="1"/>
  <c r="R1039" i="1"/>
  <c r="T1039" i="1" s="1"/>
  <c r="R1040" i="1"/>
  <c r="T1040" i="1" s="1"/>
  <c r="R1041" i="1"/>
  <c r="T1041" i="1" s="1"/>
  <c r="R1042" i="1"/>
  <c r="T1042" i="1" s="1"/>
  <c r="R1043" i="1"/>
  <c r="T1043" i="1" s="1"/>
  <c r="R1044" i="1"/>
  <c r="T1044" i="1" s="1"/>
  <c r="R1045" i="1"/>
  <c r="T1045" i="1" s="1"/>
  <c r="R1046" i="1"/>
  <c r="T1046" i="1" s="1"/>
  <c r="R1047" i="1"/>
  <c r="T1047" i="1" s="1"/>
  <c r="R1048" i="1"/>
  <c r="T1048" i="1" s="1"/>
  <c r="R1049" i="1"/>
  <c r="T1049" i="1" s="1"/>
  <c r="R1050" i="1"/>
  <c r="T1050" i="1" s="1"/>
  <c r="R1051" i="1"/>
  <c r="T1051" i="1" s="1"/>
  <c r="R1052" i="1"/>
  <c r="T1052" i="1" s="1"/>
  <c r="R1053" i="1"/>
  <c r="T1053" i="1" s="1"/>
  <c r="R1054" i="1"/>
  <c r="T1054" i="1" s="1"/>
  <c r="R1055" i="1"/>
  <c r="T1055" i="1" s="1"/>
  <c r="R1056" i="1"/>
  <c r="T1056" i="1" s="1"/>
  <c r="R1057" i="1"/>
  <c r="T1057" i="1" s="1"/>
  <c r="R1058" i="1"/>
  <c r="T1058" i="1" s="1"/>
  <c r="R1059" i="1"/>
  <c r="T1059" i="1" s="1"/>
  <c r="R1060" i="1"/>
  <c r="T1060" i="1" s="1"/>
  <c r="R1061" i="1"/>
  <c r="T1061" i="1" s="1"/>
  <c r="R1062" i="1"/>
  <c r="T1062" i="1" s="1"/>
  <c r="R1063" i="1"/>
  <c r="T1063" i="1" s="1"/>
  <c r="R1064" i="1"/>
  <c r="T1064" i="1" s="1"/>
  <c r="R1065" i="1"/>
  <c r="T1065" i="1" s="1"/>
  <c r="R1066" i="1"/>
  <c r="T1066" i="1" s="1"/>
  <c r="R1067" i="1"/>
  <c r="T1067" i="1" s="1"/>
  <c r="R1068" i="1"/>
  <c r="T1068" i="1" s="1"/>
  <c r="R1069" i="1"/>
  <c r="T1069" i="1" s="1"/>
  <c r="R1070" i="1"/>
  <c r="T1070" i="1" s="1"/>
  <c r="R1071" i="1"/>
  <c r="T1071" i="1" s="1"/>
  <c r="R1072" i="1"/>
  <c r="T1072" i="1" s="1"/>
  <c r="R1073" i="1"/>
  <c r="T1073" i="1" s="1"/>
  <c r="R1074" i="1"/>
  <c r="T1074" i="1" s="1"/>
  <c r="R1075" i="1"/>
  <c r="T1075" i="1" s="1"/>
  <c r="R1076" i="1"/>
  <c r="T1076" i="1" s="1"/>
  <c r="R1077" i="1"/>
  <c r="T1077" i="1" s="1"/>
  <c r="R1078" i="1"/>
  <c r="T1078" i="1" s="1"/>
  <c r="R1079" i="1"/>
  <c r="T1079" i="1" s="1"/>
  <c r="R1080" i="1"/>
  <c r="T1080" i="1" s="1"/>
  <c r="R1081" i="1"/>
  <c r="T1081" i="1" s="1"/>
  <c r="R1082" i="1"/>
  <c r="T1082" i="1" s="1"/>
  <c r="R1083" i="1"/>
  <c r="T1083" i="1" s="1"/>
  <c r="R1084" i="1"/>
  <c r="T1084" i="1" s="1"/>
  <c r="R1085" i="1"/>
  <c r="T1085" i="1" s="1"/>
  <c r="R1086" i="1"/>
  <c r="T1086" i="1" s="1"/>
  <c r="R1087" i="1"/>
  <c r="T1087" i="1" s="1"/>
  <c r="R1088" i="1"/>
  <c r="T1088" i="1" s="1"/>
  <c r="R1089" i="1"/>
  <c r="T1089" i="1" s="1"/>
  <c r="R1090" i="1"/>
  <c r="T1090" i="1" s="1"/>
  <c r="R1091" i="1"/>
  <c r="T1091" i="1" s="1"/>
  <c r="R1092" i="1"/>
  <c r="T1092" i="1" s="1"/>
  <c r="R1093" i="1"/>
  <c r="T1093" i="1" s="1"/>
  <c r="R1094" i="1"/>
  <c r="T1094" i="1" s="1"/>
  <c r="R1095" i="1"/>
  <c r="T1095" i="1" s="1"/>
  <c r="R1096" i="1"/>
  <c r="T1096" i="1" s="1"/>
  <c r="R1097" i="1"/>
  <c r="T1097" i="1" s="1"/>
  <c r="R1098" i="1"/>
  <c r="T1098" i="1" s="1"/>
  <c r="R1099" i="1"/>
  <c r="T1099" i="1" s="1"/>
  <c r="R1100" i="1"/>
  <c r="T1100" i="1" s="1"/>
  <c r="R1101" i="1"/>
  <c r="T1101" i="1" s="1"/>
  <c r="R1102" i="1"/>
  <c r="T1102" i="1" s="1"/>
  <c r="R1103" i="1"/>
  <c r="T1103" i="1" s="1"/>
  <c r="R1104" i="1"/>
  <c r="T1104" i="1" s="1"/>
  <c r="R1105" i="1"/>
  <c r="T1105" i="1" s="1"/>
  <c r="R1106" i="1"/>
  <c r="T1106" i="1" s="1"/>
  <c r="R1107" i="1"/>
  <c r="T1107" i="1" s="1"/>
  <c r="R1108" i="1"/>
  <c r="T1108" i="1" s="1"/>
  <c r="R1109" i="1"/>
  <c r="T1109" i="1" s="1"/>
  <c r="R1110" i="1"/>
  <c r="T1110" i="1" s="1"/>
  <c r="R1111" i="1"/>
  <c r="T1111" i="1" s="1"/>
  <c r="R1112" i="1"/>
  <c r="T1112" i="1" s="1"/>
  <c r="R1113" i="1"/>
  <c r="T1113" i="1" s="1"/>
  <c r="R1114" i="1"/>
  <c r="T1114" i="1" s="1"/>
  <c r="R1115" i="1"/>
  <c r="T1115" i="1" s="1"/>
  <c r="R1116" i="1"/>
  <c r="T1116" i="1" s="1"/>
  <c r="R1117" i="1"/>
  <c r="T1117" i="1" s="1"/>
  <c r="R1118" i="1"/>
  <c r="T1118" i="1" s="1"/>
  <c r="R1119" i="1"/>
  <c r="T1119" i="1" s="1"/>
  <c r="R1120" i="1"/>
  <c r="T1120" i="1" s="1"/>
  <c r="R1121" i="1"/>
  <c r="T1121" i="1" s="1"/>
  <c r="R1122" i="1"/>
  <c r="T1122" i="1" s="1"/>
  <c r="R1123" i="1"/>
  <c r="T1123" i="1" s="1"/>
  <c r="R1124" i="1"/>
  <c r="T1124" i="1" s="1"/>
  <c r="R1125" i="1"/>
  <c r="T1125" i="1" s="1"/>
  <c r="R1126" i="1"/>
  <c r="T1126" i="1" s="1"/>
  <c r="R1127" i="1"/>
  <c r="T1127" i="1" s="1"/>
  <c r="R1128" i="1"/>
  <c r="T1128" i="1" s="1"/>
  <c r="R1129" i="1"/>
  <c r="T1129" i="1" s="1"/>
  <c r="R1130" i="1"/>
  <c r="T1130" i="1" s="1"/>
  <c r="R1131" i="1"/>
  <c r="T1131" i="1" s="1"/>
  <c r="R1132" i="1"/>
  <c r="T1132" i="1" s="1"/>
  <c r="R1133" i="1"/>
  <c r="T1133" i="1" s="1"/>
  <c r="R1134" i="1"/>
  <c r="T1134" i="1" s="1"/>
  <c r="R1135" i="1"/>
  <c r="T1135" i="1" s="1"/>
  <c r="R1136" i="1"/>
  <c r="T1136" i="1" s="1"/>
  <c r="R1137" i="1"/>
  <c r="T1137" i="1" s="1"/>
  <c r="R1138" i="1"/>
  <c r="T1138" i="1" s="1"/>
  <c r="R1139" i="1"/>
  <c r="T1139" i="1" s="1"/>
  <c r="R1140" i="1"/>
  <c r="T1140" i="1" s="1"/>
  <c r="R1141" i="1"/>
  <c r="T1141" i="1" s="1"/>
  <c r="R1142" i="1"/>
  <c r="T1142" i="1" s="1"/>
  <c r="R1143" i="1"/>
  <c r="T1143" i="1" s="1"/>
  <c r="R1144" i="1"/>
  <c r="T1144" i="1" s="1"/>
  <c r="R1145" i="1"/>
  <c r="T1145" i="1" s="1"/>
  <c r="R1146" i="1"/>
  <c r="T1146" i="1" s="1"/>
  <c r="R1147" i="1"/>
  <c r="T1147" i="1" s="1"/>
  <c r="R1148" i="1"/>
  <c r="T1148" i="1" s="1"/>
  <c r="R1149" i="1"/>
  <c r="T1149" i="1" s="1"/>
  <c r="R1150" i="1"/>
  <c r="T1150" i="1" s="1"/>
  <c r="R1151" i="1"/>
  <c r="T1151" i="1" s="1"/>
  <c r="R1152" i="1"/>
  <c r="T1152" i="1" s="1"/>
  <c r="R1153" i="1"/>
  <c r="T1153" i="1" s="1"/>
  <c r="R1154" i="1"/>
  <c r="T1154" i="1" s="1"/>
  <c r="R1155" i="1"/>
  <c r="T1155" i="1" s="1"/>
  <c r="R1156" i="1"/>
  <c r="T1156" i="1" s="1"/>
  <c r="R1157" i="1"/>
  <c r="T1157" i="1" s="1"/>
  <c r="R1158" i="1"/>
  <c r="T1158" i="1" s="1"/>
  <c r="R1159" i="1"/>
  <c r="T1159" i="1" s="1"/>
  <c r="R1160" i="1"/>
  <c r="T1160" i="1" s="1"/>
  <c r="R1161" i="1"/>
  <c r="T1161" i="1" s="1"/>
  <c r="R1162" i="1"/>
  <c r="T1162" i="1" s="1"/>
  <c r="R1163" i="1"/>
  <c r="T1163" i="1" s="1"/>
  <c r="R1164" i="1"/>
  <c r="T1164" i="1" s="1"/>
  <c r="R1165" i="1"/>
  <c r="T1165" i="1" s="1"/>
  <c r="R1166" i="1"/>
  <c r="T1166" i="1" s="1"/>
  <c r="R1167" i="1"/>
  <c r="T1167" i="1" s="1"/>
  <c r="R1168" i="1"/>
  <c r="T1168" i="1" s="1"/>
  <c r="R1169" i="1"/>
  <c r="T1169" i="1" s="1"/>
  <c r="R1170" i="1"/>
  <c r="T1170" i="1" s="1"/>
  <c r="R1171" i="1"/>
  <c r="T1171" i="1" s="1"/>
  <c r="R1172" i="1"/>
  <c r="T1172" i="1" s="1"/>
  <c r="R1173" i="1"/>
  <c r="T1173" i="1" s="1"/>
  <c r="R1174" i="1"/>
  <c r="T1174" i="1" s="1"/>
  <c r="R1175" i="1"/>
  <c r="T1175" i="1" s="1"/>
  <c r="R1176" i="1"/>
  <c r="T1176" i="1" s="1"/>
  <c r="R1177" i="1"/>
  <c r="T1177" i="1" s="1"/>
  <c r="R1178" i="1"/>
  <c r="T1178" i="1" s="1"/>
  <c r="R1179" i="1"/>
  <c r="T1179" i="1" s="1"/>
  <c r="R1180" i="1"/>
  <c r="T1180" i="1" s="1"/>
  <c r="R1181" i="1"/>
  <c r="T1181" i="1" s="1"/>
  <c r="R1182" i="1"/>
  <c r="T1182" i="1" s="1"/>
  <c r="R1183" i="1"/>
  <c r="T1183" i="1" s="1"/>
  <c r="R1184" i="1"/>
  <c r="T1184" i="1" s="1"/>
  <c r="R1185" i="1"/>
  <c r="T1185" i="1" s="1"/>
  <c r="R1186" i="1"/>
  <c r="T1186" i="1" s="1"/>
  <c r="R1187" i="1"/>
  <c r="T1187" i="1" s="1"/>
  <c r="R1188" i="1"/>
  <c r="T1188" i="1" s="1"/>
  <c r="R1189" i="1"/>
  <c r="T1189" i="1" s="1"/>
  <c r="R1190" i="1"/>
  <c r="T1190" i="1" s="1"/>
  <c r="R1191" i="1"/>
  <c r="T1191" i="1" s="1"/>
  <c r="R1192" i="1"/>
  <c r="T1192" i="1" s="1"/>
  <c r="R1193" i="1"/>
  <c r="T1193" i="1" s="1"/>
  <c r="R1194" i="1"/>
  <c r="T1194" i="1" s="1"/>
  <c r="R1195" i="1"/>
  <c r="T1195" i="1" s="1"/>
  <c r="R1196" i="1"/>
  <c r="T1196" i="1" s="1"/>
  <c r="R1197" i="1"/>
  <c r="T1197" i="1" s="1"/>
  <c r="R1198" i="1"/>
  <c r="T1198" i="1" s="1"/>
  <c r="R1199" i="1"/>
  <c r="T1199" i="1" s="1"/>
  <c r="R1200" i="1"/>
  <c r="T1200" i="1" s="1"/>
  <c r="R1201" i="1"/>
  <c r="T1201" i="1" s="1"/>
  <c r="R1202" i="1"/>
  <c r="T1202" i="1" s="1"/>
  <c r="R1203" i="1"/>
  <c r="T1203" i="1" s="1"/>
  <c r="R1204" i="1"/>
  <c r="T1204" i="1" s="1"/>
  <c r="R1205" i="1"/>
  <c r="T1205" i="1" s="1"/>
  <c r="R1206" i="1"/>
  <c r="T1206" i="1" s="1"/>
  <c r="R1207" i="1"/>
  <c r="T1207" i="1" s="1"/>
  <c r="R1208" i="1"/>
  <c r="T1208" i="1" s="1"/>
  <c r="R1209" i="1"/>
  <c r="T1209" i="1" s="1"/>
  <c r="R1210" i="1"/>
  <c r="T1210" i="1" s="1"/>
  <c r="R1211" i="1"/>
  <c r="T1211" i="1" s="1"/>
  <c r="R1212" i="1"/>
  <c r="T1212" i="1" s="1"/>
  <c r="R1213" i="1"/>
  <c r="T1213" i="1" s="1"/>
  <c r="R1214" i="1"/>
  <c r="T1214" i="1" s="1"/>
  <c r="R1215" i="1"/>
  <c r="T1215" i="1" s="1"/>
  <c r="R1216" i="1"/>
  <c r="T1216" i="1" s="1"/>
  <c r="R1217" i="1"/>
  <c r="T1217" i="1" s="1"/>
  <c r="R1218" i="1"/>
  <c r="T1218" i="1" s="1"/>
  <c r="R1219" i="1"/>
  <c r="T1219" i="1" s="1"/>
  <c r="R1220" i="1"/>
  <c r="T1220" i="1" s="1"/>
  <c r="R1221" i="1"/>
  <c r="T1221" i="1" s="1"/>
  <c r="R1222" i="1"/>
  <c r="T1222" i="1" s="1"/>
  <c r="R1223" i="1"/>
  <c r="T1223" i="1" s="1"/>
  <c r="R1224" i="1"/>
  <c r="T1224" i="1" s="1"/>
  <c r="R1225" i="1"/>
  <c r="T1225" i="1" s="1"/>
  <c r="R1226" i="1"/>
  <c r="T1226" i="1" s="1"/>
  <c r="R1227" i="1"/>
  <c r="T1227" i="1" s="1"/>
  <c r="R1228" i="1"/>
  <c r="T1228" i="1" s="1"/>
  <c r="R1229" i="1"/>
  <c r="T1229" i="1" s="1"/>
  <c r="R1230" i="1"/>
  <c r="T1230" i="1" s="1"/>
  <c r="R1231" i="1"/>
  <c r="T1231" i="1" s="1"/>
  <c r="R1232" i="1"/>
  <c r="T1232" i="1" s="1"/>
  <c r="R1233" i="1"/>
  <c r="T1233" i="1" s="1"/>
  <c r="R1234" i="1"/>
  <c r="T1234" i="1" s="1"/>
  <c r="R1235" i="1"/>
  <c r="T1235" i="1" s="1"/>
  <c r="R1236" i="1"/>
  <c r="T1236" i="1" s="1"/>
  <c r="R1237" i="1"/>
  <c r="T1237" i="1" s="1"/>
  <c r="R1238" i="1"/>
  <c r="T1238" i="1" s="1"/>
  <c r="R1239" i="1"/>
  <c r="T1239" i="1" s="1"/>
  <c r="R1240" i="1"/>
  <c r="T1240" i="1" s="1"/>
  <c r="R1241" i="1"/>
  <c r="T1241" i="1" s="1"/>
  <c r="R1242" i="1"/>
  <c r="T1242" i="1" s="1"/>
  <c r="R1243" i="1"/>
  <c r="T1243" i="1" s="1"/>
  <c r="R1244" i="1"/>
  <c r="T1244" i="1" s="1"/>
  <c r="R1245" i="1"/>
  <c r="T1245" i="1" s="1"/>
  <c r="R1246" i="1"/>
  <c r="T1246" i="1" s="1"/>
  <c r="R1247" i="1"/>
  <c r="T1247" i="1" s="1"/>
  <c r="R1248" i="1"/>
  <c r="T1248" i="1" s="1"/>
  <c r="R1249" i="1"/>
  <c r="T1249" i="1" s="1"/>
  <c r="R1250" i="1"/>
  <c r="T1250" i="1" s="1"/>
  <c r="R1251" i="1"/>
  <c r="T1251" i="1" s="1"/>
  <c r="R1252" i="1"/>
  <c r="T1252" i="1" s="1"/>
  <c r="R1253" i="1"/>
  <c r="T1253" i="1" s="1"/>
  <c r="R1254" i="1"/>
  <c r="T1254" i="1" s="1"/>
  <c r="R1255" i="1"/>
  <c r="T1255" i="1" s="1"/>
  <c r="R1256" i="1"/>
  <c r="T1256" i="1" s="1"/>
  <c r="R1257" i="1"/>
  <c r="T1257" i="1" s="1"/>
  <c r="R1258" i="1"/>
  <c r="T1258" i="1" s="1"/>
  <c r="R1259" i="1"/>
  <c r="T1259" i="1" s="1"/>
  <c r="R1260" i="1"/>
  <c r="T1260" i="1" s="1"/>
  <c r="R1261" i="1"/>
  <c r="T1261" i="1" s="1"/>
  <c r="R1262" i="1"/>
  <c r="T1262" i="1" s="1"/>
  <c r="R1263" i="1"/>
  <c r="T1263" i="1" s="1"/>
  <c r="R1264" i="1"/>
  <c r="T1264" i="1" s="1"/>
  <c r="R1265" i="1"/>
  <c r="T1265" i="1" s="1"/>
  <c r="R1266" i="1"/>
  <c r="T1266" i="1" s="1"/>
  <c r="R1267" i="1"/>
  <c r="T1267" i="1" s="1"/>
  <c r="R1268" i="1"/>
  <c r="T1268" i="1" s="1"/>
  <c r="R1269" i="1"/>
  <c r="T1269" i="1" s="1"/>
  <c r="R1270" i="1"/>
  <c r="T1270" i="1" s="1"/>
  <c r="R1271" i="1"/>
  <c r="T1271" i="1" s="1"/>
  <c r="R1272" i="1"/>
  <c r="T1272" i="1" s="1"/>
  <c r="R1273" i="1"/>
  <c r="T1273" i="1" s="1"/>
  <c r="R1274" i="1"/>
  <c r="T1274" i="1" s="1"/>
  <c r="R1275" i="1"/>
  <c r="T1275" i="1" s="1"/>
  <c r="R1276" i="1"/>
  <c r="T1276" i="1" s="1"/>
  <c r="R1277" i="1"/>
  <c r="T1277" i="1" s="1"/>
  <c r="R1278" i="1"/>
  <c r="T1278" i="1" s="1"/>
  <c r="R1279" i="1"/>
  <c r="T1279" i="1" s="1"/>
  <c r="R1280" i="1"/>
  <c r="T1280" i="1" s="1"/>
  <c r="R1281" i="1"/>
  <c r="T1281" i="1" s="1"/>
  <c r="R1282" i="1"/>
  <c r="T1282" i="1" s="1"/>
  <c r="R1283" i="1"/>
  <c r="T1283" i="1" s="1"/>
  <c r="R1284" i="1"/>
  <c r="T1284" i="1" s="1"/>
  <c r="R1285" i="1"/>
  <c r="T1285" i="1" s="1"/>
  <c r="R1286" i="1"/>
  <c r="T1286" i="1" s="1"/>
  <c r="R1287" i="1"/>
  <c r="T1287" i="1" s="1"/>
  <c r="R1288" i="1"/>
  <c r="T1288" i="1" s="1"/>
  <c r="R1289" i="1"/>
  <c r="T1289" i="1" s="1"/>
  <c r="R1290" i="1"/>
  <c r="T1290" i="1" s="1"/>
  <c r="R1291" i="1"/>
  <c r="T1291" i="1" s="1"/>
  <c r="R1292" i="1"/>
  <c r="T1292" i="1" s="1"/>
  <c r="R1293" i="1"/>
  <c r="T1293" i="1" s="1"/>
  <c r="R1294" i="1"/>
  <c r="T1294" i="1" s="1"/>
  <c r="R1295" i="1"/>
  <c r="T1295" i="1" s="1"/>
  <c r="R1296" i="1"/>
  <c r="T1296" i="1" s="1"/>
  <c r="R1297" i="1"/>
  <c r="T1297" i="1" s="1"/>
  <c r="R1298" i="1"/>
  <c r="T1298" i="1" s="1"/>
  <c r="R1299" i="1"/>
  <c r="T1299" i="1" s="1"/>
  <c r="R1300" i="1"/>
  <c r="T1300" i="1" s="1"/>
  <c r="R1301" i="1"/>
  <c r="T1301" i="1" s="1"/>
  <c r="R1302" i="1"/>
  <c r="T1302" i="1" s="1"/>
  <c r="R1303" i="1"/>
  <c r="T1303" i="1" s="1"/>
  <c r="R1304" i="1"/>
  <c r="T1304" i="1" s="1"/>
  <c r="R1305" i="1"/>
  <c r="T1305" i="1" s="1"/>
  <c r="R1306" i="1"/>
  <c r="T1306" i="1" s="1"/>
  <c r="R1307" i="1"/>
  <c r="T1307" i="1" s="1"/>
  <c r="R1308" i="1"/>
  <c r="T1308" i="1" s="1"/>
  <c r="R1309" i="1"/>
  <c r="T1309" i="1" s="1"/>
  <c r="R1310" i="1"/>
  <c r="T1310" i="1" s="1"/>
  <c r="R1311" i="1"/>
  <c r="T1311" i="1" s="1"/>
  <c r="R1312" i="1"/>
  <c r="T1312" i="1" s="1"/>
  <c r="R1313" i="1"/>
  <c r="T1313" i="1" s="1"/>
  <c r="R1314" i="1"/>
  <c r="T1314" i="1" s="1"/>
  <c r="R1315" i="1"/>
  <c r="T1315" i="1" s="1"/>
  <c r="R1316" i="1"/>
  <c r="T1316" i="1" s="1"/>
  <c r="R1317" i="1"/>
  <c r="T1317" i="1" s="1"/>
  <c r="R1318" i="1"/>
  <c r="T1318" i="1" s="1"/>
  <c r="R1319" i="1"/>
  <c r="T1319" i="1" s="1"/>
  <c r="R1320" i="1"/>
  <c r="T1320" i="1" s="1"/>
  <c r="R1321" i="1"/>
  <c r="T1321" i="1" s="1"/>
  <c r="R1322" i="1"/>
  <c r="T1322" i="1" s="1"/>
  <c r="R1323" i="1"/>
  <c r="T1323" i="1" s="1"/>
  <c r="R1324" i="1"/>
  <c r="T1324" i="1" s="1"/>
  <c r="R1325" i="1"/>
  <c r="T1325" i="1" s="1"/>
  <c r="R1326" i="1"/>
  <c r="T1326" i="1" s="1"/>
  <c r="R1327" i="1"/>
  <c r="T1327" i="1" s="1"/>
  <c r="R1328" i="1"/>
  <c r="T1328" i="1" s="1"/>
  <c r="R1329" i="1"/>
  <c r="T1329" i="1" s="1"/>
  <c r="R1330" i="1"/>
  <c r="T1330" i="1" s="1"/>
  <c r="R1331" i="1"/>
  <c r="T1331" i="1" s="1"/>
  <c r="R1332" i="1"/>
  <c r="T1332" i="1" s="1"/>
  <c r="R1333" i="1"/>
  <c r="T1333" i="1" s="1"/>
  <c r="R1334" i="1"/>
  <c r="T1334" i="1" s="1"/>
  <c r="R1335" i="1"/>
  <c r="T1335" i="1" s="1"/>
  <c r="R1336" i="1"/>
  <c r="T1336" i="1" s="1"/>
  <c r="R1337" i="1"/>
  <c r="T1337" i="1" s="1"/>
  <c r="R1338" i="1"/>
  <c r="T1338" i="1" s="1"/>
  <c r="R1339" i="1"/>
  <c r="T1339" i="1" s="1"/>
  <c r="R1340" i="1"/>
  <c r="T1340" i="1" s="1"/>
  <c r="R1341" i="1"/>
  <c r="T1341" i="1" s="1"/>
  <c r="R1342" i="1"/>
  <c r="T1342" i="1" s="1"/>
  <c r="R1343" i="1"/>
  <c r="T1343" i="1" s="1"/>
  <c r="R1344" i="1"/>
  <c r="T1344" i="1" s="1"/>
  <c r="R1345" i="1"/>
  <c r="T1345" i="1" s="1"/>
  <c r="R1346" i="1"/>
  <c r="T1346" i="1" s="1"/>
  <c r="R1347" i="1"/>
  <c r="T1347" i="1" s="1"/>
  <c r="R1348" i="1"/>
  <c r="T1348" i="1" s="1"/>
  <c r="R1349" i="1"/>
  <c r="T1349" i="1" s="1"/>
  <c r="R1350" i="1"/>
  <c r="T1350" i="1" s="1"/>
  <c r="R1351" i="1"/>
  <c r="T1351" i="1" s="1"/>
  <c r="R1352" i="1"/>
  <c r="T1352" i="1" s="1"/>
  <c r="R1353" i="1"/>
  <c r="T1353" i="1" s="1"/>
  <c r="R1354" i="1"/>
  <c r="T1354" i="1" s="1"/>
  <c r="R1355" i="1"/>
  <c r="T1355" i="1" s="1"/>
  <c r="R1356" i="1"/>
  <c r="T1356" i="1" s="1"/>
  <c r="R1357" i="1"/>
  <c r="T1357" i="1" s="1"/>
  <c r="R1358" i="1"/>
  <c r="T1358" i="1" s="1"/>
  <c r="R1359" i="1"/>
  <c r="T1359" i="1" s="1"/>
  <c r="R1360" i="1"/>
  <c r="T1360" i="1" s="1"/>
  <c r="R1361" i="1"/>
  <c r="T1361" i="1" s="1"/>
  <c r="R1362" i="1"/>
  <c r="T1362" i="1" s="1"/>
  <c r="R1363" i="1"/>
  <c r="T1363" i="1" s="1"/>
  <c r="R1364" i="1"/>
  <c r="T1364" i="1" s="1"/>
  <c r="R1365" i="1"/>
  <c r="T1365" i="1" s="1"/>
  <c r="R1366" i="1"/>
  <c r="T1366" i="1" s="1"/>
  <c r="R1367" i="1"/>
  <c r="T1367" i="1" s="1"/>
  <c r="R1368" i="1"/>
  <c r="T1368" i="1" s="1"/>
  <c r="R1369" i="1"/>
  <c r="T1369" i="1" s="1"/>
  <c r="R1370" i="1"/>
  <c r="T1370" i="1" s="1"/>
  <c r="R1371" i="1"/>
  <c r="T1371" i="1" s="1"/>
  <c r="R1372" i="1"/>
  <c r="T1372" i="1" s="1"/>
  <c r="R1373" i="1"/>
  <c r="T1373" i="1" s="1"/>
  <c r="R1374" i="1"/>
  <c r="T1374" i="1" s="1"/>
  <c r="R1375" i="1"/>
  <c r="T1375" i="1" s="1"/>
  <c r="R1376" i="1"/>
  <c r="T1376" i="1" s="1"/>
  <c r="R1377" i="1"/>
  <c r="T1377" i="1" s="1"/>
  <c r="R1378" i="1"/>
  <c r="T1378" i="1" s="1"/>
  <c r="R1379" i="1"/>
  <c r="T1379" i="1" s="1"/>
  <c r="R1380" i="1"/>
  <c r="T1380" i="1" s="1"/>
  <c r="R1381" i="1"/>
  <c r="T1381" i="1" s="1"/>
  <c r="R1382" i="1"/>
  <c r="T1382" i="1" s="1"/>
  <c r="R1383" i="1"/>
  <c r="T1383" i="1" s="1"/>
  <c r="R1384" i="1"/>
  <c r="T1384" i="1" s="1"/>
  <c r="R1385" i="1"/>
  <c r="T1385" i="1" s="1"/>
  <c r="R1386" i="1"/>
  <c r="T1386" i="1" s="1"/>
  <c r="R1387" i="1"/>
  <c r="T1387" i="1" s="1"/>
  <c r="R1388" i="1"/>
  <c r="T1388" i="1" s="1"/>
  <c r="R1389" i="1"/>
  <c r="T1389" i="1" s="1"/>
  <c r="R1390" i="1"/>
  <c r="T1390" i="1" s="1"/>
  <c r="R1391" i="1"/>
  <c r="T1391" i="1" s="1"/>
  <c r="R1392" i="1"/>
  <c r="T1392" i="1" s="1"/>
  <c r="R1393" i="1"/>
  <c r="T1393" i="1" s="1"/>
  <c r="R1394" i="1"/>
  <c r="T1394" i="1" s="1"/>
  <c r="R1395" i="1"/>
  <c r="T1395" i="1" s="1"/>
  <c r="R1396" i="1"/>
  <c r="T1396" i="1" s="1"/>
  <c r="R1397" i="1"/>
  <c r="T1397" i="1" s="1"/>
  <c r="R1398" i="1"/>
  <c r="T1398" i="1" s="1"/>
  <c r="R1399" i="1"/>
  <c r="T1399" i="1" s="1"/>
  <c r="R1400" i="1"/>
  <c r="T1400" i="1" s="1"/>
  <c r="R1401" i="1"/>
  <c r="T1401" i="1" s="1"/>
  <c r="R1402" i="1"/>
  <c r="T1402" i="1" s="1"/>
  <c r="R1403" i="1"/>
  <c r="T1403" i="1" s="1"/>
  <c r="R1404" i="1"/>
  <c r="T1404" i="1" s="1"/>
  <c r="R1405" i="1"/>
  <c r="T1405" i="1" s="1"/>
  <c r="R1406" i="1"/>
  <c r="T1406" i="1" s="1"/>
  <c r="R1407" i="1"/>
  <c r="T1407" i="1" s="1"/>
  <c r="R1408" i="1"/>
  <c r="T1408" i="1" s="1"/>
  <c r="R1409" i="1"/>
  <c r="T1409" i="1" s="1"/>
  <c r="R1410" i="1"/>
  <c r="T1410" i="1" s="1"/>
  <c r="R1411" i="1"/>
  <c r="T1411" i="1" s="1"/>
  <c r="R1412" i="1"/>
  <c r="T1412" i="1" s="1"/>
  <c r="R1413" i="1"/>
  <c r="T1413" i="1" s="1"/>
  <c r="R1414" i="1"/>
  <c r="T1414" i="1" s="1"/>
  <c r="R1415" i="1"/>
  <c r="T1415" i="1" s="1"/>
  <c r="R1416" i="1"/>
  <c r="T1416" i="1" s="1"/>
  <c r="R1417" i="1"/>
  <c r="T1417" i="1" s="1"/>
  <c r="R1418" i="1"/>
  <c r="T1418" i="1" s="1"/>
  <c r="R1419" i="1"/>
  <c r="T1419" i="1" s="1"/>
  <c r="R1420" i="1"/>
  <c r="T1420" i="1" s="1"/>
  <c r="R1421" i="1"/>
  <c r="T1421" i="1" s="1"/>
  <c r="R1422" i="1"/>
  <c r="T1422" i="1" s="1"/>
  <c r="R1423" i="1"/>
  <c r="T1423" i="1" s="1"/>
  <c r="R1424" i="1"/>
  <c r="T1424" i="1" s="1"/>
  <c r="R1425" i="1"/>
  <c r="T1425" i="1" s="1"/>
  <c r="R1426" i="1"/>
  <c r="T1426" i="1" s="1"/>
  <c r="R1427" i="1"/>
  <c r="T1427" i="1" s="1"/>
  <c r="R1428" i="1"/>
  <c r="T1428" i="1" s="1"/>
  <c r="R1429" i="1"/>
  <c r="T1429" i="1" s="1"/>
  <c r="R1430" i="1"/>
  <c r="T1430" i="1" s="1"/>
  <c r="R1431" i="1"/>
  <c r="T1431" i="1" s="1"/>
  <c r="R1432" i="1"/>
  <c r="T1432" i="1" s="1"/>
  <c r="R1433" i="1"/>
  <c r="T1433" i="1" s="1"/>
  <c r="R1434" i="1"/>
  <c r="T1434" i="1" s="1"/>
  <c r="R1435" i="1"/>
  <c r="T1435" i="1" s="1"/>
  <c r="R1436" i="1"/>
  <c r="T1436" i="1" s="1"/>
  <c r="R1437" i="1"/>
  <c r="T1437" i="1" s="1"/>
  <c r="R1438" i="1"/>
  <c r="T1438" i="1" s="1"/>
  <c r="R1439" i="1"/>
  <c r="T1439" i="1" s="1"/>
  <c r="R1440" i="1"/>
  <c r="T1440" i="1" s="1"/>
  <c r="R1441" i="1"/>
  <c r="T1441" i="1" s="1"/>
  <c r="R1442" i="1"/>
  <c r="T1442" i="1" s="1"/>
  <c r="R1443" i="1"/>
  <c r="T1443" i="1" s="1"/>
  <c r="R1444" i="1"/>
  <c r="T1444" i="1" s="1"/>
  <c r="R1445" i="1"/>
  <c r="T1445" i="1" s="1"/>
  <c r="R1446" i="1"/>
  <c r="T1446" i="1" s="1"/>
  <c r="R1447" i="1"/>
  <c r="T1447" i="1" s="1"/>
  <c r="R1448" i="1"/>
  <c r="T1448" i="1" s="1"/>
  <c r="R1449" i="1"/>
  <c r="T1449" i="1" s="1"/>
  <c r="R1450" i="1"/>
  <c r="T1450" i="1" s="1"/>
  <c r="R1451" i="1"/>
  <c r="T1451" i="1" s="1"/>
  <c r="R1452" i="1"/>
  <c r="T1452" i="1" s="1"/>
  <c r="R1453" i="1"/>
  <c r="T1453" i="1" s="1"/>
  <c r="R1454" i="1"/>
  <c r="T1454" i="1" s="1"/>
  <c r="R1455" i="1"/>
  <c r="T1455" i="1" s="1"/>
  <c r="R1456" i="1"/>
  <c r="T1456" i="1" s="1"/>
  <c r="R1457" i="1"/>
  <c r="T1457" i="1" s="1"/>
  <c r="R1458" i="1"/>
  <c r="T1458" i="1" s="1"/>
  <c r="R1459" i="1"/>
  <c r="T1459" i="1" s="1"/>
  <c r="R1460" i="1"/>
  <c r="T1460" i="1" s="1"/>
  <c r="R1461" i="1"/>
  <c r="T1461" i="1" s="1"/>
  <c r="R1462" i="1"/>
  <c r="T1462" i="1" s="1"/>
  <c r="R1463" i="1"/>
  <c r="T1463" i="1" s="1"/>
  <c r="R1464" i="1"/>
  <c r="T1464" i="1" s="1"/>
  <c r="R1465" i="1"/>
  <c r="T1465" i="1" s="1"/>
  <c r="R1466" i="1"/>
  <c r="T1466" i="1" s="1"/>
  <c r="R1467" i="1"/>
  <c r="T1467" i="1" s="1"/>
  <c r="R1468" i="1"/>
  <c r="T1468" i="1" s="1"/>
  <c r="R1469" i="1"/>
  <c r="T1469" i="1" s="1"/>
  <c r="R1470" i="1"/>
  <c r="T1470" i="1" s="1"/>
  <c r="R1471" i="1"/>
  <c r="T1471" i="1" s="1"/>
  <c r="R1472" i="1"/>
  <c r="T1472" i="1" s="1"/>
  <c r="R1473" i="1"/>
  <c r="T1473" i="1" s="1"/>
  <c r="R1474" i="1"/>
  <c r="T1474" i="1" s="1"/>
  <c r="R1475" i="1"/>
  <c r="T1475" i="1" s="1"/>
  <c r="R1476" i="1"/>
  <c r="T1476" i="1" s="1"/>
  <c r="R1477" i="1"/>
  <c r="T1477" i="1" s="1"/>
  <c r="R1478" i="1"/>
  <c r="T1478" i="1" s="1"/>
  <c r="R1479" i="1"/>
  <c r="T1479" i="1" s="1"/>
  <c r="R1480" i="1"/>
  <c r="T1480" i="1" s="1"/>
  <c r="R1481" i="1"/>
  <c r="T1481" i="1" s="1"/>
  <c r="R1482" i="1"/>
  <c r="T1482" i="1" s="1"/>
  <c r="R1483" i="1"/>
  <c r="T1483" i="1" s="1"/>
  <c r="R1484" i="1"/>
  <c r="T1484" i="1" s="1"/>
  <c r="R1485" i="1"/>
  <c r="T1485" i="1" s="1"/>
  <c r="R1486" i="1"/>
  <c r="T1486" i="1" s="1"/>
  <c r="R1487" i="1"/>
  <c r="T1487" i="1" s="1"/>
  <c r="R1488" i="1"/>
  <c r="T1488" i="1" s="1"/>
  <c r="R1489" i="1"/>
  <c r="T1489" i="1" s="1"/>
  <c r="R1490" i="1"/>
  <c r="T1490" i="1" s="1"/>
  <c r="R1491" i="1"/>
  <c r="T1491" i="1" s="1"/>
  <c r="R1492" i="1"/>
  <c r="T1492" i="1" s="1"/>
  <c r="R1493" i="1"/>
  <c r="T1493" i="1" s="1"/>
  <c r="R1494" i="1"/>
  <c r="T1494" i="1" s="1"/>
  <c r="R1495" i="1"/>
  <c r="T1495" i="1" s="1"/>
  <c r="R1496" i="1"/>
  <c r="T1496" i="1" s="1"/>
  <c r="R1497" i="1"/>
  <c r="T1497" i="1" s="1"/>
  <c r="R1498" i="1"/>
  <c r="T1498" i="1" s="1"/>
  <c r="R1499" i="1"/>
  <c r="T1499" i="1" s="1"/>
  <c r="R1500" i="1"/>
  <c r="T1500" i="1" s="1"/>
  <c r="R1501" i="1"/>
  <c r="T1501" i="1" s="1"/>
  <c r="R1502" i="1"/>
  <c r="T1502" i="1" s="1"/>
  <c r="R1503" i="1"/>
  <c r="T1503" i="1" s="1"/>
  <c r="R1504" i="1"/>
  <c r="T1504" i="1" s="1"/>
  <c r="R1505" i="1"/>
  <c r="T1505" i="1" s="1"/>
  <c r="R1506" i="1"/>
  <c r="T1506" i="1" s="1"/>
  <c r="R1507" i="1"/>
  <c r="T1507" i="1" s="1"/>
  <c r="R1508" i="1"/>
  <c r="T1508" i="1" s="1"/>
  <c r="R1509" i="1"/>
  <c r="T1509" i="1" s="1"/>
  <c r="R1510" i="1"/>
  <c r="T1510" i="1" s="1"/>
  <c r="R1511" i="1"/>
  <c r="T1511" i="1" s="1"/>
  <c r="R1512" i="1"/>
  <c r="T1512" i="1" s="1"/>
  <c r="R1513" i="1"/>
  <c r="T1513" i="1" s="1"/>
  <c r="R1514" i="1"/>
  <c r="T1514" i="1" s="1"/>
  <c r="R1515" i="1"/>
  <c r="T1515" i="1" s="1"/>
  <c r="R1516" i="1"/>
  <c r="T1516" i="1" s="1"/>
  <c r="R1517" i="1"/>
  <c r="T1517" i="1" s="1"/>
  <c r="R1518" i="1"/>
  <c r="T1518" i="1" s="1"/>
  <c r="R1519" i="1"/>
  <c r="T1519" i="1" s="1"/>
  <c r="R1520" i="1"/>
  <c r="T1520" i="1" s="1"/>
  <c r="R1521" i="1"/>
  <c r="T1521" i="1" s="1"/>
  <c r="R1522" i="1"/>
  <c r="T1522" i="1" s="1"/>
  <c r="R1523" i="1"/>
  <c r="T1523" i="1" s="1"/>
  <c r="R1524" i="1"/>
  <c r="T1524" i="1" s="1"/>
  <c r="R1525" i="1"/>
  <c r="T1525" i="1" s="1"/>
  <c r="R1526" i="1"/>
  <c r="T1526" i="1" s="1"/>
  <c r="R1527" i="1"/>
  <c r="T1527" i="1" s="1"/>
  <c r="R1528" i="1"/>
  <c r="T1528" i="1" s="1"/>
  <c r="R1529" i="1"/>
  <c r="T1529" i="1" s="1"/>
  <c r="R1530" i="1"/>
  <c r="T1530" i="1" s="1"/>
  <c r="R1531" i="1"/>
  <c r="T1531" i="1" s="1"/>
  <c r="R1532" i="1"/>
  <c r="T1532" i="1" s="1"/>
  <c r="R1533" i="1"/>
  <c r="T1533" i="1" s="1"/>
  <c r="R1534" i="1"/>
  <c r="T1534" i="1" s="1"/>
  <c r="R1535" i="1"/>
  <c r="T1535" i="1" s="1"/>
  <c r="R1536" i="1"/>
  <c r="T1536" i="1" s="1"/>
  <c r="R1537" i="1"/>
  <c r="T1537" i="1" s="1"/>
  <c r="R1538" i="1"/>
  <c r="T1538" i="1" s="1"/>
  <c r="R1539" i="1"/>
  <c r="T1539" i="1" s="1"/>
  <c r="R1540" i="1"/>
  <c r="T1540" i="1" s="1"/>
  <c r="R1541" i="1"/>
  <c r="T1541" i="1" s="1"/>
  <c r="R1542" i="1"/>
  <c r="T1542" i="1" s="1"/>
  <c r="R1543" i="1"/>
  <c r="T1543" i="1" s="1"/>
  <c r="R1544" i="1"/>
  <c r="T1544" i="1" s="1"/>
  <c r="R1545" i="1"/>
  <c r="T1545" i="1" s="1"/>
  <c r="R1546" i="1"/>
  <c r="T1546" i="1" s="1"/>
  <c r="R1547" i="1"/>
  <c r="T1547" i="1" s="1"/>
  <c r="R1548" i="1"/>
  <c r="T1548" i="1" s="1"/>
  <c r="R1549" i="1"/>
  <c r="T1549" i="1" s="1"/>
  <c r="R1550" i="1"/>
  <c r="T1550" i="1" s="1"/>
  <c r="R1551" i="1"/>
  <c r="T1551" i="1" s="1"/>
  <c r="R1552" i="1"/>
  <c r="T1552" i="1" s="1"/>
  <c r="R1553" i="1"/>
  <c r="T1553" i="1" s="1"/>
  <c r="R1554" i="1"/>
  <c r="T1554" i="1" s="1"/>
  <c r="R1555" i="1"/>
  <c r="T1555" i="1" s="1"/>
  <c r="R1556" i="1"/>
  <c r="T1556" i="1" s="1"/>
  <c r="R1557" i="1"/>
  <c r="T1557" i="1" s="1"/>
  <c r="R1558" i="1"/>
  <c r="T1558" i="1" s="1"/>
  <c r="R1559" i="1"/>
  <c r="T1559" i="1" s="1"/>
  <c r="R1560" i="1"/>
  <c r="T1560" i="1" s="1"/>
  <c r="R1561" i="1"/>
  <c r="T1561" i="1" s="1"/>
  <c r="R1562" i="1"/>
  <c r="T1562" i="1" s="1"/>
  <c r="R1563" i="1"/>
  <c r="T1563" i="1" s="1"/>
  <c r="R1564" i="1"/>
  <c r="T1564" i="1" s="1"/>
  <c r="R1565" i="1"/>
  <c r="T1565" i="1" s="1"/>
  <c r="R1566" i="1"/>
  <c r="T1566" i="1" s="1"/>
  <c r="R1567" i="1"/>
  <c r="T1567" i="1" s="1"/>
  <c r="R1568" i="1"/>
  <c r="T1568" i="1" s="1"/>
  <c r="R1569" i="1"/>
  <c r="T1569" i="1" s="1"/>
  <c r="R1570" i="1"/>
  <c r="T1570" i="1" s="1"/>
  <c r="R1571" i="1"/>
  <c r="T1571" i="1" s="1"/>
  <c r="R1572" i="1"/>
  <c r="T1572" i="1" s="1"/>
  <c r="R1573" i="1"/>
  <c r="T1573" i="1" s="1"/>
  <c r="R1574" i="1"/>
  <c r="T1574" i="1" s="1"/>
  <c r="R1575" i="1"/>
  <c r="T1575" i="1" s="1"/>
  <c r="R1576" i="1"/>
  <c r="T1576" i="1" s="1"/>
  <c r="R1577" i="1"/>
  <c r="T1577" i="1" s="1"/>
  <c r="R1578" i="1"/>
  <c r="T1578" i="1" s="1"/>
  <c r="R1579" i="1"/>
  <c r="T1579" i="1" s="1"/>
  <c r="R1580" i="1"/>
  <c r="T1580" i="1" s="1"/>
  <c r="R1581" i="1"/>
  <c r="T1581" i="1" s="1"/>
  <c r="R1582" i="1"/>
  <c r="T1582" i="1" s="1"/>
  <c r="R1583" i="1"/>
  <c r="T1583" i="1" s="1"/>
  <c r="R1584" i="1"/>
  <c r="T1584" i="1" s="1"/>
  <c r="R1585" i="1"/>
  <c r="T1585" i="1" s="1"/>
  <c r="R1586" i="1"/>
  <c r="T1586" i="1" s="1"/>
  <c r="R1587" i="1"/>
  <c r="T1587" i="1" s="1"/>
  <c r="R1588" i="1"/>
  <c r="T1588" i="1" s="1"/>
  <c r="R1589" i="1"/>
  <c r="T1589" i="1" s="1"/>
  <c r="R1590" i="1"/>
  <c r="T1590" i="1" s="1"/>
  <c r="R1591" i="1"/>
  <c r="T1591" i="1" s="1"/>
  <c r="R1592" i="1"/>
  <c r="T1592" i="1" s="1"/>
  <c r="R1593" i="1"/>
  <c r="T1593" i="1" s="1"/>
  <c r="R1594" i="1"/>
  <c r="T1594" i="1" s="1"/>
  <c r="R1595" i="1"/>
  <c r="T1595" i="1" s="1"/>
  <c r="R1596" i="1"/>
  <c r="T1596" i="1" s="1"/>
  <c r="R1597" i="1"/>
  <c r="T1597" i="1" s="1"/>
  <c r="R1598" i="1"/>
  <c r="T1598" i="1" s="1"/>
  <c r="R1599" i="1"/>
  <c r="T1599" i="1" s="1"/>
  <c r="R1600" i="1"/>
  <c r="T1600" i="1" s="1"/>
  <c r="R1601" i="1"/>
  <c r="T1601" i="1" s="1"/>
  <c r="R1602" i="1"/>
  <c r="T1602" i="1" s="1"/>
  <c r="R1603" i="1"/>
  <c r="T1603" i="1" s="1"/>
  <c r="R1604" i="1"/>
  <c r="T1604" i="1" s="1"/>
  <c r="R1605" i="1"/>
  <c r="T1605" i="1" s="1"/>
  <c r="R1606" i="1"/>
  <c r="T1606" i="1" s="1"/>
  <c r="R1607" i="1"/>
  <c r="T1607" i="1" s="1"/>
  <c r="R1608" i="1"/>
  <c r="T1608" i="1" s="1"/>
  <c r="R1609" i="1"/>
  <c r="T1609" i="1" s="1"/>
  <c r="R1610" i="1"/>
  <c r="T1610" i="1" s="1"/>
  <c r="R1611" i="1"/>
  <c r="T1611" i="1" s="1"/>
  <c r="R1612" i="1"/>
  <c r="T1612" i="1" s="1"/>
  <c r="R1613" i="1"/>
  <c r="T1613" i="1" s="1"/>
  <c r="R1614" i="1"/>
  <c r="T1614" i="1" s="1"/>
  <c r="R1615" i="1"/>
  <c r="T1615" i="1" s="1"/>
  <c r="R1616" i="1"/>
  <c r="T1616" i="1" s="1"/>
  <c r="R1617" i="1"/>
  <c r="T1617" i="1" s="1"/>
  <c r="R1618" i="1"/>
  <c r="T1618" i="1" s="1"/>
  <c r="R1619" i="1"/>
  <c r="T1619" i="1" s="1"/>
  <c r="R1620" i="1"/>
  <c r="T1620" i="1" s="1"/>
  <c r="R1621" i="1"/>
  <c r="T1621" i="1" s="1"/>
  <c r="R1622" i="1"/>
  <c r="T1622" i="1" s="1"/>
  <c r="R1623" i="1"/>
  <c r="T1623" i="1" s="1"/>
  <c r="R1624" i="1"/>
  <c r="T1624" i="1" s="1"/>
  <c r="R1625" i="1"/>
  <c r="T1625" i="1" s="1"/>
  <c r="R1626" i="1"/>
  <c r="T1626" i="1" s="1"/>
  <c r="R1627" i="1"/>
  <c r="T1627" i="1" s="1"/>
  <c r="R1628" i="1"/>
  <c r="T1628" i="1" s="1"/>
  <c r="R1629" i="1"/>
  <c r="T1629" i="1" s="1"/>
  <c r="R1630" i="1"/>
  <c r="T1630" i="1" s="1"/>
  <c r="R1631" i="1"/>
  <c r="T1631" i="1" s="1"/>
  <c r="R1632" i="1"/>
  <c r="T1632" i="1" s="1"/>
  <c r="R1633" i="1"/>
  <c r="T1633" i="1" s="1"/>
  <c r="R1634" i="1"/>
  <c r="T1634" i="1" s="1"/>
  <c r="R1635" i="1"/>
  <c r="T1635" i="1" s="1"/>
  <c r="R1636" i="1"/>
  <c r="T1636" i="1" s="1"/>
  <c r="R1637" i="1"/>
  <c r="T1637" i="1" s="1"/>
  <c r="R1638" i="1"/>
  <c r="T1638" i="1" s="1"/>
  <c r="R1639" i="1"/>
  <c r="T1639" i="1" s="1"/>
  <c r="R1640" i="1"/>
  <c r="T1640" i="1" s="1"/>
  <c r="R1641" i="1"/>
  <c r="T1641" i="1" s="1"/>
  <c r="R1642" i="1"/>
  <c r="T1642" i="1" s="1"/>
  <c r="R1643" i="1"/>
  <c r="T1643" i="1" s="1"/>
  <c r="R1644" i="1"/>
  <c r="T1644" i="1" s="1"/>
  <c r="R1645" i="1"/>
  <c r="T1645" i="1" s="1"/>
  <c r="R1646" i="1"/>
  <c r="T1646" i="1" s="1"/>
  <c r="R1647" i="1"/>
  <c r="T1647" i="1" s="1"/>
  <c r="R1648" i="1"/>
  <c r="T1648" i="1" s="1"/>
  <c r="R1649" i="1"/>
  <c r="T1649" i="1" s="1"/>
  <c r="R1650" i="1"/>
  <c r="T1650" i="1" s="1"/>
  <c r="R1651" i="1"/>
  <c r="T1651" i="1" s="1"/>
  <c r="R1652" i="1"/>
  <c r="T1652" i="1" s="1"/>
  <c r="R1653" i="1"/>
  <c r="T1653" i="1" s="1"/>
  <c r="R1654" i="1"/>
  <c r="T1654" i="1" s="1"/>
  <c r="R1655" i="1"/>
  <c r="T1655" i="1" s="1"/>
  <c r="R1656" i="1"/>
  <c r="T1656" i="1" s="1"/>
  <c r="R1657" i="1"/>
  <c r="T1657" i="1" s="1"/>
  <c r="R1658" i="1"/>
  <c r="T1658" i="1" s="1"/>
  <c r="R1659" i="1"/>
  <c r="T1659" i="1" s="1"/>
  <c r="R1660" i="1"/>
  <c r="T1660" i="1" s="1"/>
  <c r="R1661" i="1"/>
  <c r="T1661" i="1" s="1"/>
  <c r="R1662" i="1"/>
  <c r="T1662" i="1" s="1"/>
  <c r="R1663" i="1"/>
  <c r="T1663" i="1" s="1"/>
  <c r="R1664" i="1"/>
  <c r="T1664" i="1" s="1"/>
  <c r="R1665" i="1"/>
  <c r="T1665" i="1" s="1"/>
  <c r="R1666" i="1"/>
  <c r="T1666" i="1" s="1"/>
  <c r="R1667" i="1"/>
  <c r="T1667" i="1" s="1"/>
  <c r="R1668" i="1"/>
  <c r="T1668" i="1" s="1"/>
  <c r="R1669" i="1"/>
  <c r="T1669" i="1" s="1"/>
  <c r="R1670" i="1"/>
  <c r="T1670" i="1" s="1"/>
  <c r="R1671" i="1"/>
  <c r="T1671" i="1" s="1"/>
  <c r="R1672" i="1"/>
  <c r="T1672" i="1" s="1"/>
  <c r="R1673" i="1"/>
  <c r="T1673" i="1" s="1"/>
  <c r="R1674" i="1"/>
  <c r="T1674" i="1" s="1"/>
  <c r="R1675" i="1"/>
  <c r="T1675" i="1" s="1"/>
  <c r="R1676" i="1"/>
  <c r="T1676" i="1" s="1"/>
  <c r="R1677" i="1"/>
  <c r="T1677" i="1" s="1"/>
  <c r="R1678" i="1"/>
  <c r="T1678" i="1" s="1"/>
  <c r="R1679" i="1"/>
  <c r="T1679" i="1" s="1"/>
  <c r="R1680" i="1"/>
  <c r="T1680" i="1" s="1"/>
  <c r="R1681" i="1"/>
  <c r="T1681" i="1" s="1"/>
  <c r="R1682" i="1"/>
  <c r="T1682" i="1" s="1"/>
  <c r="R1683" i="1"/>
  <c r="T1683" i="1" s="1"/>
  <c r="R1684" i="1"/>
  <c r="T1684" i="1" s="1"/>
  <c r="R1685" i="1"/>
  <c r="T1685" i="1" s="1"/>
  <c r="R1686" i="1"/>
  <c r="T1686" i="1" s="1"/>
  <c r="R1687" i="1"/>
  <c r="T1687" i="1" s="1"/>
  <c r="R1688" i="1"/>
  <c r="T1688" i="1" s="1"/>
  <c r="R1689" i="1"/>
  <c r="T1689" i="1" s="1"/>
  <c r="R1690" i="1"/>
  <c r="T1690" i="1" s="1"/>
  <c r="R1691" i="1"/>
  <c r="T1691" i="1" s="1"/>
  <c r="R1692" i="1"/>
  <c r="T1692" i="1" s="1"/>
  <c r="R1693" i="1"/>
  <c r="T1693" i="1" s="1"/>
  <c r="R1694" i="1"/>
  <c r="T1694" i="1" s="1"/>
  <c r="R1695" i="1"/>
  <c r="T1695" i="1" s="1"/>
  <c r="R1696" i="1"/>
  <c r="T1696" i="1" s="1"/>
  <c r="R1697" i="1"/>
  <c r="T1697" i="1" s="1"/>
  <c r="R1698" i="1"/>
  <c r="T1698" i="1" s="1"/>
  <c r="R1699" i="1"/>
  <c r="T1699" i="1" s="1"/>
  <c r="R1700" i="1"/>
  <c r="T1700" i="1" s="1"/>
  <c r="R1701" i="1"/>
  <c r="T1701" i="1" s="1"/>
  <c r="R1702" i="1"/>
  <c r="T1702" i="1" s="1"/>
  <c r="R1703" i="1"/>
  <c r="T1703" i="1" s="1"/>
  <c r="R1704" i="1"/>
  <c r="T1704" i="1" s="1"/>
  <c r="R1705" i="1"/>
  <c r="T1705" i="1" s="1"/>
  <c r="R1706" i="1"/>
  <c r="T1706" i="1" s="1"/>
  <c r="R1707" i="1"/>
  <c r="T1707" i="1" s="1"/>
  <c r="R1708" i="1"/>
  <c r="T1708" i="1" s="1"/>
  <c r="R1709" i="1"/>
  <c r="T1709" i="1" s="1"/>
  <c r="R1710" i="1"/>
  <c r="T1710" i="1" s="1"/>
  <c r="R1711" i="1"/>
  <c r="T1711" i="1" s="1"/>
  <c r="R1712" i="1"/>
  <c r="T1712" i="1" s="1"/>
  <c r="R1713" i="1"/>
  <c r="T1713" i="1" s="1"/>
  <c r="R1714" i="1"/>
  <c r="T1714" i="1" s="1"/>
  <c r="R1715" i="1"/>
  <c r="T1715" i="1" s="1"/>
  <c r="R1716" i="1"/>
  <c r="T1716" i="1" s="1"/>
  <c r="R1717" i="1"/>
  <c r="T1717" i="1" s="1"/>
  <c r="R1718" i="1"/>
  <c r="T1718" i="1" s="1"/>
  <c r="R1719" i="1"/>
  <c r="T1719" i="1" s="1"/>
  <c r="R1720" i="1"/>
  <c r="T1720" i="1" s="1"/>
  <c r="R1721" i="1"/>
  <c r="T1721" i="1" s="1"/>
  <c r="R1722" i="1"/>
  <c r="T1722" i="1" s="1"/>
  <c r="R1723" i="1"/>
  <c r="T1723" i="1" s="1"/>
  <c r="R1724" i="1"/>
  <c r="T1724" i="1" s="1"/>
  <c r="R1725" i="1"/>
  <c r="T1725" i="1" s="1"/>
  <c r="R1726" i="1"/>
  <c r="T1726" i="1" s="1"/>
  <c r="R1727" i="1"/>
  <c r="T1727" i="1" s="1"/>
  <c r="R1728" i="1"/>
  <c r="T1728" i="1" s="1"/>
  <c r="R1729" i="1"/>
  <c r="T1729" i="1" s="1"/>
  <c r="R1730" i="1"/>
  <c r="T1730" i="1" s="1"/>
  <c r="R1731" i="1"/>
  <c r="T1731" i="1" s="1"/>
  <c r="R1732" i="1"/>
  <c r="T1732" i="1" s="1"/>
  <c r="R1733" i="1"/>
  <c r="T1733" i="1" s="1"/>
  <c r="R1734" i="1"/>
  <c r="T1734" i="1" s="1"/>
  <c r="R1735" i="1"/>
  <c r="T1735" i="1" s="1"/>
  <c r="R1736" i="1"/>
  <c r="T1736" i="1" s="1"/>
  <c r="R1737" i="1"/>
  <c r="T1737" i="1" s="1"/>
  <c r="R1738" i="1"/>
  <c r="T1738" i="1" s="1"/>
  <c r="R1739" i="1"/>
  <c r="T1739" i="1" s="1"/>
  <c r="R1740" i="1"/>
  <c r="T1740" i="1" s="1"/>
  <c r="R1741" i="1"/>
  <c r="T1741" i="1" s="1"/>
  <c r="R1742" i="1"/>
  <c r="T1742" i="1" s="1"/>
  <c r="R1743" i="1"/>
  <c r="T1743" i="1" s="1"/>
  <c r="R1744" i="1"/>
  <c r="T1744" i="1" s="1"/>
  <c r="R1745" i="1"/>
  <c r="T1745" i="1" s="1"/>
  <c r="R1746" i="1"/>
  <c r="T1746" i="1" s="1"/>
  <c r="R1747" i="1"/>
  <c r="T1747" i="1" s="1"/>
  <c r="R1748" i="1"/>
  <c r="T1748" i="1" s="1"/>
  <c r="R1749" i="1"/>
  <c r="T1749" i="1" s="1"/>
  <c r="R1750" i="1"/>
  <c r="T1750" i="1" s="1"/>
  <c r="R1751" i="1"/>
  <c r="T1751" i="1" s="1"/>
  <c r="R1752" i="1"/>
  <c r="T1752" i="1" s="1"/>
  <c r="R1753" i="1"/>
  <c r="T1753" i="1" s="1"/>
  <c r="R1754" i="1"/>
  <c r="T1754" i="1" s="1"/>
  <c r="R1755" i="1"/>
  <c r="T1755" i="1" s="1"/>
  <c r="R1756" i="1"/>
  <c r="T1756" i="1" s="1"/>
  <c r="R1757" i="1"/>
  <c r="T1757" i="1" s="1"/>
  <c r="R1758" i="1"/>
  <c r="T1758" i="1" s="1"/>
  <c r="R1759" i="1"/>
  <c r="T1759" i="1" s="1"/>
  <c r="R1760" i="1"/>
  <c r="T1760" i="1" s="1"/>
  <c r="R1761" i="1"/>
  <c r="T1761" i="1" s="1"/>
  <c r="R1762" i="1"/>
  <c r="T1762" i="1" s="1"/>
  <c r="R1763" i="1"/>
  <c r="T1763" i="1" s="1"/>
  <c r="R1764" i="1"/>
  <c r="T1764" i="1" s="1"/>
  <c r="R1765" i="1"/>
  <c r="T1765" i="1" s="1"/>
  <c r="R1766" i="1"/>
  <c r="T1766" i="1" s="1"/>
  <c r="R1767" i="1"/>
  <c r="T1767" i="1" s="1"/>
  <c r="R1768" i="1"/>
  <c r="T1768" i="1" s="1"/>
  <c r="R1769" i="1"/>
  <c r="T1769" i="1" s="1"/>
  <c r="R1770" i="1"/>
  <c r="T1770" i="1" s="1"/>
  <c r="R1771" i="1"/>
  <c r="T1771" i="1" s="1"/>
  <c r="R1772" i="1"/>
  <c r="T1772" i="1" s="1"/>
  <c r="R1773" i="1"/>
  <c r="T1773" i="1" s="1"/>
  <c r="R1774" i="1"/>
  <c r="T1774" i="1" s="1"/>
  <c r="R1775" i="1"/>
  <c r="T1775" i="1" s="1"/>
  <c r="R1776" i="1"/>
  <c r="T1776" i="1" s="1"/>
  <c r="R1777" i="1"/>
  <c r="T1777" i="1" s="1"/>
  <c r="R1778" i="1"/>
  <c r="T1778" i="1" s="1"/>
  <c r="R1779" i="1"/>
  <c r="T1779" i="1" s="1"/>
  <c r="R1780" i="1"/>
  <c r="T1780" i="1" s="1"/>
  <c r="R1781" i="1"/>
  <c r="T1781" i="1" s="1"/>
  <c r="R1782" i="1"/>
  <c r="T1782" i="1" s="1"/>
  <c r="R1783" i="1"/>
  <c r="T1783" i="1" s="1"/>
  <c r="R1784" i="1"/>
  <c r="T1784" i="1" s="1"/>
  <c r="R1785" i="1"/>
  <c r="T1785" i="1" s="1"/>
  <c r="R1786" i="1"/>
  <c r="T1786" i="1" s="1"/>
  <c r="R1787" i="1"/>
  <c r="T1787" i="1" s="1"/>
  <c r="R1788" i="1"/>
  <c r="T1788" i="1" s="1"/>
  <c r="R1789" i="1"/>
  <c r="T1789" i="1" s="1"/>
  <c r="R1790" i="1"/>
  <c r="T1790" i="1" s="1"/>
  <c r="R1791" i="1"/>
  <c r="T1791" i="1" s="1"/>
  <c r="R1792" i="1"/>
  <c r="T1792" i="1" s="1"/>
  <c r="R1793" i="1"/>
  <c r="T1793" i="1" s="1"/>
  <c r="R1794" i="1"/>
  <c r="T1794" i="1" s="1"/>
  <c r="R1795" i="1"/>
  <c r="T1795" i="1" s="1"/>
  <c r="R1796" i="1"/>
  <c r="T1796" i="1" s="1"/>
  <c r="R1797" i="1"/>
  <c r="T1797" i="1" s="1"/>
  <c r="R1798" i="1"/>
  <c r="T1798" i="1" s="1"/>
  <c r="R1799" i="1"/>
  <c r="T1799" i="1" s="1"/>
  <c r="R1800" i="1"/>
  <c r="T1800" i="1" s="1"/>
  <c r="R1801" i="1"/>
  <c r="T1801" i="1" s="1"/>
  <c r="R1802" i="1"/>
  <c r="T1802" i="1" s="1"/>
  <c r="R1803" i="1"/>
  <c r="T1803" i="1" s="1"/>
  <c r="R1804" i="1"/>
  <c r="T1804" i="1" s="1"/>
  <c r="R1805" i="1"/>
  <c r="T1805" i="1" s="1"/>
  <c r="R1806" i="1"/>
  <c r="T1806" i="1" s="1"/>
  <c r="R1807" i="1"/>
  <c r="T1807" i="1" s="1"/>
  <c r="R1808" i="1"/>
  <c r="T1808" i="1" s="1"/>
  <c r="R1809" i="1"/>
  <c r="T1809" i="1" s="1"/>
  <c r="R1810" i="1"/>
  <c r="T1810" i="1" s="1"/>
  <c r="R1811" i="1"/>
  <c r="T1811" i="1" s="1"/>
  <c r="R1812" i="1"/>
  <c r="T1812" i="1" s="1"/>
  <c r="R1813" i="1"/>
  <c r="T1813" i="1" s="1"/>
  <c r="R1814" i="1"/>
  <c r="T1814" i="1" s="1"/>
  <c r="R1815" i="1"/>
  <c r="T1815" i="1" s="1"/>
  <c r="R1816" i="1"/>
  <c r="T1816" i="1" s="1"/>
  <c r="R1817" i="1"/>
  <c r="T1817" i="1" s="1"/>
  <c r="R1818" i="1"/>
  <c r="T1818" i="1" s="1"/>
  <c r="R1819" i="1"/>
  <c r="T1819" i="1" s="1"/>
  <c r="R1820" i="1"/>
  <c r="T1820" i="1" s="1"/>
  <c r="R1821" i="1"/>
  <c r="T1821" i="1" s="1"/>
  <c r="R1822" i="1"/>
  <c r="T1822" i="1" s="1"/>
  <c r="R1823" i="1"/>
  <c r="T1823" i="1" s="1"/>
  <c r="R1824" i="1"/>
  <c r="T1824" i="1" s="1"/>
  <c r="R1825" i="1"/>
  <c r="T1825" i="1" s="1"/>
  <c r="R1826" i="1"/>
  <c r="T1826" i="1" s="1"/>
  <c r="R1827" i="1"/>
  <c r="T1827" i="1" s="1"/>
  <c r="R1828" i="1"/>
  <c r="T1828" i="1" s="1"/>
  <c r="R1829" i="1"/>
  <c r="T1829" i="1" s="1"/>
  <c r="R1830" i="1"/>
  <c r="T1830" i="1" s="1"/>
  <c r="R1831" i="1"/>
  <c r="T1831" i="1" s="1"/>
  <c r="R1832" i="1"/>
  <c r="T1832" i="1" s="1"/>
  <c r="R1833" i="1"/>
  <c r="T1833" i="1" s="1"/>
  <c r="R1834" i="1"/>
  <c r="T1834" i="1" s="1"/>
  <c r="R1835" i="1"/>
  <c r="T1835" i="1" s="1"/>
  <c r="R1836" i="1"/>
  <c r="T1836" i="1" s="1"/>
  <c r="R1837" i="1"/>
  <c r="T1837" i="1" s="1"/>
  <c r="R1838" i="1"/>
  <c r="T1838" i="1" s="1"/>
  <c r="R1839" i="1"/>
  <c r="T1839" i="1" s="1"/>
  <c r="R1840" i="1"/>
  <c r="T1840" i="1" s="1"/>
  <c r="R1841" i="1"/>
  <c r="T1841" i="1" s="1"/>
  <c r="R1842" i="1"/>
  <c r="T1842" i="1" s="1"/>
  <c r="R1843" i="1"/>
  <c r="T1843" i="1" s="1"/>
  <c r="R1844" i="1"/>
  <c r="T1844" i="1" s="1"/>
  <c r="R1845" i="1"/>
  <c r="T1845" i="1" s="1"/>
  <c r="R1846" i="1"/>
  <c r="T1846" i="1" s="1"/>
  <c r="R1847" i="1"/>
  <c r="T1847" i="1" s="1"/>
  <c r="R1848" i="1"/>
  <c r="T1848" i="1" s="1"/>
  <c r="R1849" i="1"/>
  <c r="T1849" i="1" s="1"/>
  <c r="R1850" i="1"/>
  <c r="T1850" i="1" s="1"/>
  <c r="R1851" i="1"/>
  <c r="T1851" i="1" s="1"/>
  <c r="R1852" i="1"/>
  <c r="T1852" i="1" s="1"/>
  <c r="R1853" i="1"/>
  <c r="T1853" i="1" s="1"/>
  <c r="R1854" i="1"/>
  <c r="T1854" i="1" s="1"/>
  <c r="R1855" i="1"/>
  <c r="T1855" i="1" s="1"/>
  <c r="R1856" i="1"/>
  <c r="T1856" i="1" s="1"/>
  <c r="R1857" i="1"/>
  <c r="T1857" i="1" s="1"/>
  <c r="R1858" i="1"/>
  <c r="T1858" i="1" s="1"/>
  <c r="R1859" i="1"/>
  <c r="T1859" i="1" s="1"/>
  <c r="R1860" i="1"/>
  <c r="T1860" i="1" s="1"/>
  <c r="R1861" i="1"/>
  <c r="T1861" i="1" s="1"/>
  <c r="R1862" i="1"/>
  <c r="T1862" i="1" s="1"/>
  <c r="R1863" i="1"/>
  <c r="T1863" i="1" s="1"/>
  <c r="R1864" i="1"/>
  <c r="T1864" i="1" s="1"/>
  <c r="R1865" i="1"/>
  <c r="T1865" i="1" s="1"/>
  <c r="R1866" i="1"/>
  <c r="T1866" i="1" s="1"/>
  <c r="R1867" i="1"/>
  <c r="T1867" i="1" s="1"/>
  <c r="R1868" i="1"/>
  <c r="T1868" i="1" s="1"/>
  <c r="R1869" i="1"/>
  <c r="T1869" i="1" s="1"/>
  <c r="R1870" i="1"/>
  <c r="T1870" i="1" s="1"/>
  <c r="R1871" i="1"/>
  <c r="T1871" i="1" s="1"/>
  <c r="R1872" i="1"/>
  <c r="T1872" i="1" s="1"/>
  <c r="R1873" i="1"/>
  <c r="T1873" i="1" s="1"/>
  <c r="R1874" i="1"/>
  <c r="T1874" i="1" s="1"/>
  <c r="R1875" i="1"/>
  <c r="T1875" i="1" s="1"/>
  <c r="R1876" i="1"/>
  <c r="T1876" i="1" s="1"/>
  <c r="R1877" i="1"/>
  <c r="T1877" i="1" s="1"/>
  <c r="R1878" i="1"/>
  <c r="T1878" i="1" s="1"/>
  <c r="R1879" i="1"/>
  <c r="T1879" i="1" s="1"/>
  <c r="R1880" i="1"/>
  <c r="T1880" i="1" s="1"/>
  <c r="R1881" i="1"/>
  <c r="T1881" i="1" s="1"/>
  <c r="R1882" i="1"/>
  <c r="T1882" i="1" s="1"/>
  <c r="R1883" i="1"/>
  <c r="T1883" i="1" s="1"/>
  <c r="R1884" i="1"/>
  <c r="T1884" i="1" s="1"/>
  <c r="R1885" i="1"/>
  <c r="T1885" i="1" s="1"/>
  <c r="R1886" i="1"/>
  <c r="T1886" i="1" s="1"/>
  <c r="R1887" i="1"/>
  <c r="T1887" i="1" s="1"/>
  <c r="R1888" i="1"/>
  <c r="T1888" i="1" s="1"/>
  <c r="R1889" i="1"/>
  <c r="T1889" i="1" s="1"/>
  <c r="R1890" i="1"/>
  <c r="T1890" i="1" s="1"/>
  <c r="R1891" i="1"/>
  <c r="T1891" i="1" s="1"/>
  <c r="R1892" i="1"/>
  <c r="T1892" i="1" s="1"/>
  <c r="R1893" i="1"/>
  <c r="T1893" i="1" s="1"/>
  <c r="R1894" i="1"/>
  <c r="T1894" i="1" s="1"/>
  <c r="R1895" i="1"/>
  <c r="T1895" i="1" s="1"/>
  <c r="R1896" i="1"/>
  <c r="T1896" i="1" s="1"/>
  <c r="R1897" i="1"/>
  <c r="T1897" i="1" s="1"/>
  <c r="R1898" i="1"/>
  <c r="T1898" i="1" s="1"/>
  <c r="R1899" i="1"/>
  <c r="T1899" i="1" s="1"/>
  <c r="R1900" i="1"/>
  <c r="T1900" i="1" s="1"/>
  <c r="R1901" i="1"/>
  <c r="T1901" i="1" s="1"/>
  <c r="R1902" i="1"/>
  <c r="T1902" i="1" s="1"/>
  <c r="R1903" i="1"/>
  <c r="T1903" i="1" s="1"/>
  <c r="R1904" i="1"/>
  <c r="T1904" i="1" s="1"/>
  <c r="R1905" i="1"/>
  <c r="T1905" i="1" s="1"/>
  <c r="R1906" i="1"/>
  <c r="T1906" i="1" s="1"/>
  <c r="R1907" i="1"/>
  <c r="T1907" i="1" s="1"/>
  <c r="R1908" i="1"/>
  <c r="T1908" i="1" s="1"/>
  <c r="R1909" i="1"/>
  <c r="T1909" i="1" s="1"/>
  <c r="R1910" i="1"/>
  <c r="T1910" i="1" s="1"/>
  <c r="R1911" i="1"/>
  <c r="T1911" i="1" s="1"/>
  <c r="R1912" i="1"/>
  <c r="T1912" i="1" s="1"/>
  <c r="R1913" i="1"/>
  <c r="T1913" i="1" s="1"/>
  <c r="R1914" i="1"/>
  <c r="T1914" i="1" s="1"/>
  <c r="R1915" i="1"/>
  <c r="T1915" i="1" s="1"/>
  <c r="R1916" i="1"/>
  <c r="T1916" i="1" s="1"/>
  <c r="R1917" i="1"/>
  <c r="T1917" i="1" s="1"/>
  <c r="R1918" i="1"/>
  <c r="T1918" i="1" s="1"/>
  <c r="R1919" i="1"/>
  <c r="T1919" i="1" s="1"/>
  <c r="R1920" i="1"/>
  <c r="T1920" i="1" s="1"/>
  <c r="R1921" i="1"/>
  <c r="T1921" i="1" s="1"/>
  <c r="R1922" i="1"/>
  <c r="T1922" i="1" s="1"/>
  <c r="R1923" i="1"/>
  <c r="T1923" i="1" s="1"/>
  <c r="R1924" i="1"/>
  <c r="T1924" i="1" s="1"/>
  <c r="R1925" i="1"/>
  <c r="T1925" i="1" s="1"/>
  <c r="R1926" i="1"/>
  <c r="T1926" i="1" s="1"/>
  <c r="R1927" i="1"/>
  <c r="T1927" i="1" s="1"/>
  <c r="R1928" i="1"/>
  <c r="T1928" i="1" s="1"/>
  <c r="R1929" i="1"/>
  <c r="T1929" i="1" s="1"/>
  <c r="R1930" i="1"/>
  <c r="T1930" i="1" s="1"/>
  <c r="R1931" i="1"/>
  <c r="T1931" i="1" s="1"/>
  <c r="R1932" i="1"/>
  <c r="T1932" i="1" s="1"/>
  <c r="R1933" i="1"/>
  <c r="T1933" i="1" s="1"/>
  <c r="R1934" i="1"/>
  <c r="T1934" i="1" s="1"/>
  <c r="R1935" i="1"/>
  <c r="T1935" i="1" s="1"/>
  <c r="R1936" i="1"/>
  <c r="T1936" i="1" s="1"/>
  <c r="R1937" i="1"/>
  <c r="T1937" i="1" s="1"/>
  <c r="R1938" i="1"/>
  <c r="T1938" i="1" s="1"/>
  <c r="R1939" i="1"/>
  <c r="T1939" i="1" s="1"/>
  <c r="R1940" i="1"/>
  <c r="T1940" i="1" s="1"/>
  <c r="R1941" i="1"/>
  <c r="T1941" i="1" s="1"/>
  <c r="R1942" i="1"/>
  <c r="T1942" i="1" s="1"/>
  <c r="R1943" i="1"/>
  <c r="T1943" i="1" s="1"/>
  <c r="R1944" i="1"/>
  <c r="T1944" i="1" s="1"/>
  <c r="R1945" i="1"/>
  <c r="T1945" i="1" s="1"/>
  <c r="R1946" i="1"/>
  <c r="T1946" i="1" s="1"/>
  <c r="R1947" i="1"/>
  <c r="T1947" i="1" s="1"/>
  <c r="R1948" i="1"/>
  <c r="T1948" i="1" s="1"/>
  <c r="R1949" i="1"/>
  <c r="T1949" i="1" s="1"/>
  <c r="R1950" i="1"/>
  <c r="T1950" i="1" s="1"/>
  <c r="R1951" i="1"/>
  <c r="T1951" i="1" s="1"/>
  <c r="R1952" i="1"/>
  <c r="T1952" i="1" s="1"/>
  <c r="R1953" i="1"/>
  <c r="T1953" i="1" s="1"/>
  <c r="R1954" i="1"/>
  <c r="T1954" i="1" s="1"/>
  <c r="R1955" i="1"/>
  <c r="T1955" i="1" s="1"/>
  <c r="R1956" i="1"/>
  <c r="T1956" i="1" s="1"/>
  <c r="R1957" i="1"/>
  <c r="T1957" i="1" s="1"/>
  <c r="R1958" i="1"/>
  <c r="T1958" i="1" s="1"/>
  <c r="R1959" i="1"/>
  <c r="T1959" i="1" s="1"/>
  <c r="R1960" i="1"/>
  <c r="T1960" i="1" s="1"/>
  <c r="R1961" i="1"/>
  <c r="T1961" i="1" s="1"/>
  <c r="R1962" i="1"/>
  <c r="T1962" i="1" s="1"/>
  <c r="R1963" i="1"/>
  <c r="T1963" i="1" s="1"/>
  <c r="R1964" i="1"/>
  <c r="T1964" i="1" s="1"/>
  <c r="R1965" i="1"/>
  <c r="T1965" i="1" s="1"/>
  <c r="R1966" i="1"/>
  <c r="T1966" i="1" s="1"/>
  <c r="R1967" i="1"/>
  <c r="T1967" i="1" s="1"/>
  <c r="R1968" i="1"/>
  <c r="T1968" i="1" s="1"/>
  <c r="R1969" i="1"/>
  <c r="T1969" i="1" s="1"/>
  <c r="R1970" i="1"/>
  <c r="T1970" i="1" s="1"/>
  <c r="R1971" i="1"/>
  <c r="T1971" i="1" s="1"/>
  <c r="R1972" i="1"/>
  <c r="T1972" i="1" s="1"/>
  <c r="R1973" i="1"/>
  <c r="T1973" i="1" s="1"/>
  <c r="R1974" i="1"/>
  <c r="T1974" i="1" s="1"/>
  <c r="R1975" i="1"/>
  <c r="T1975" i="1" s="1"/>
  <c r="R1976" i="1"/>
  <c r="T1976" i="1" s="1"/>
  <c r="R1977" i="1"/>
  <c r="T1977" i="1" s="1"/>
  <c r="R1978" i="1"/>
  <c r="T1978" i="1" s="1"/>
  <c r="R1979" i="1"/>
  <c r="T1979" i="1" s="1"/>
  <c r="R1980" i="1"/>
  <c r="T1980" i="1" s="1"/>
  <c r="R1981" i="1"/>
  <c r="T1981" i="1" s="1"/>
  <c r="R1982" i="1"/>
  <c r="T1982" i="1" s="1"/>
  <c r="R1983" i="1"/>
  <c r="T1983" i="1" s="1"/>
  <c r="R1984" i="1"/>
  <c r="T1984" i="1" s="1"/>
  <c r="R1985" i="1"/>
  <c r="T1985" i="1" s="1"/>
  <c r="R1986" i="1"/>
  <c r="T1986" i="1" s="1"/>
  <c r="R1987" i="1"/>
  <c r="T1987" i="1" s="1"/>
  <c r="R1988" i="1"/>
  <c r="T1988" i="1" s="1"/>
  <c r="R1989" i="1"/>
  <c r="T1989" i="1" s="1"/>
  <c r="R1990" i="1"/>
  <c r="T1990" i="1" s="1"/>
  <c r="R1991" i="1"/>
  <c r="T1991" i="1" s="1"/>
  <c r="R1992" i="1"/>
  <c r="T1992" i="1" s="1"/>
  <c r="R1993" i="1"/>
  <c r="T1993" i="1" s="1"/>
  <c r="R1994" i="1"/>
  <c r="T1994" i="1" s="1"/>
  <c r="R1995" i="1"/>
  <c r="T1995" i="1" s="1"/>
  <c r="R1996" i="1"/>
  <c r="T1996" i="1" s="1"/>
  <c r="R1997" i="1"/>
  <c r="T1997" i="1" s="1"/>
  <c r="R1998" i="1"/>
  <c r="T1998" i="1" s="1"/>
  <c r="R1999" i="1"/>
  <c r="T1999" i="1" s="1"/>
  <c r="R2000" i="1"/>
  <c r="T2000" i="1" s="1"/>
  <c r="R2001" i="1"/>
  <c r="T2001" i="1" s="1"/>
  <c r="R2002" i="1"/>
  <c r="T2002" i="1" s="1"/>
  <c r="R2003" i="1"/>
  <c r="T2003" i="1" s="1"/>
  <c r="R2004" i="1"/>
  <c r="T2004" i="1" s="1"/>
  <c r="R2005" i="1"/>
  <c r="T2005" i="1" s="1"/>
  <c r="R2006" i="1"/>
  <c r="T2006" i="1" s="1"/>
  <c r="R2007" i="1"/>
  <c r="T2007" i="1" s="1"/>
  <c r="R2008" i="1"/>
  <c r="T2008" i="1" s="1"/>
  <c r="R2009" i="1"/>
  <c r="T2009" i="1" s="1"/>
  <c r="R2010" i="1"/>
  <c r="T2010" i="1" s="1"/>
  <c r="R2011" i="1"/>
  <c r="T2011" i="1" s="1"/>
  <c r="R2012" i="1"/>
  <c r="T2012" i="1" s="1"/>
  <c r="R2013" i="1"/>
  <c r="T2013" i="1" s="1"/>
  <c r="R2014" i="1"/>
  <c r="T2014" i="1" s="1"/>
  <c r="R2015" i="1"/>
  <c r="T2015" i="1" s="1"/>
  <c r="R2016" i="1"/>
  <c r="T2016" i="1" s="1"/>
  <c r="R2017" i="1"/>
  <c r="T2017" i="1" s="1"/>
  <c r="R2018" i="1"/>
  <c r="T2018" i="1" s="1"/>
  <c r="R2019" i="1"/>
  <c r="T2019" i="1" s="1"/>
  <c r="R2020" i="1"/>
  <c r="T2020" i="1" s="1"/>
  <c r="R2021" i="1"/>
  <c r="T2021" i="1" s="1"/>
  <c r="R2022" i="1"/>
  <c r="T2022" i="1" s="1"/>
  <c r="R2023" i="1"/>
  <c r="T2023" i="1" s="1"/>
  <c r="R2024" i="1"/>
  <c r="T2024" i="1" s="1"/>
  <c r="R2025" i="1"/>
  <c r="T2025" i="1" s="1"/>
  <c r="R2026" i="1"/>
  <c r="T2026" i="1" s="1"/>
  <c r="R2027" i="1"/>
  <c r="T2027" i="1" s="1"/>
  <c r="R2028" i="1"/>
  <c r="T2028" i="1" s="1"/>
  <c r="R2029" i="1"/>
  <c r="T2029" i="1" s="1"/>
  <c r="R2030" i="1"/>
  <c r="T2030" i="1" s="1"/>
  <c r="R2031" i="1"/>
  <c r="T2031" i="1" s="1"/>
  <c r="R2032" i="1"/>
  <c r="T2032" i="1" s="1"/>
  <c r="R2033" i="1"/>
  <c r="T2033" i="1" s="1"/>
  <c r="R2034" i="1"/>
  <c r="T2034" i="1" s="1"/>
  <c r="R2035" i="1"/>
  <c r="T2035" i="1" s="1"/>
  <c r="R2036" i="1"/>
  <c r="T2036" i="1" s="1"/>
  <c r="R2037" i="1"/>
  <c r="T2037" i="1" s="1"/>
  <c r="R2038" i="1"/>
  <c r="T2038" i="1" s="1"/>
  <c r="R2039" i="1"/>
  <c r="T2039" i="1" s="1"/>
  <c r="R2040" i="1"/>
  <c r="T2040" i="1" s="1"/>
  <c r="R2041" i="1"/>
  <c r="T2041" i="1" s="1"/>
  <c r="R2042" i="1"/>
  <c r="T2042" i="1" s="1"/>
  <c r="R2043" i="1"/>
  <c r="T2043" i="1" s="1"/>
  <c r="R2044" i="1"/>
  <c r="T2044" i="1" s="1"/>
  <c r="R2045" i="1"/>
  <c r="T2045" i="1" s="1"/>
  <c r="R2046" i="1"/>
  <c r="T2046" i="1" s="1"/>
  <c r="R2047" i="1"/>
  <c r="T2047" i="1" s="1"/>
  <c r="R2048" i="1"/>
  <c r="T2048" i="1" s="1"/>
  <c r="R2049" i="1"/>
  <c r="T2049" i="1" s="1"/>
  <c r="R2050" i="1"/>
  <c r="T2050" i="1" s="1"/>
  <c r="R2051" i="1"/>
  <c r="T2051" i="1" s="1"/>
  <c r="R2052" i="1"/>
  <c r="T2052" i="1" s="1"/>
  <c r="R2053" i="1"/>
  <c r="T2053" i="1" s="1"/>
  <c r="R2054" i="1"/>
  <c r="T2054" i="1" s="1"/>
  <c r="R2055" i="1"/>
  <c r="T2055" i="1" s="1"/>
  <c r="R2056" i="1"/>
  <c r="T2056" i="1" s="1"/>
  <c r="R2057" i="1"/>
  <c r="T2057" i="1" s="1"/>
  <c r="R2058" i="1"/>
  <c r="T2058" i="1" s="1"/>
  <c r="R2059" i="1"/>
  <c r="T2059" i="1" s="1"/>
  <c r="R2060" i="1"/>
  <c r="T2060" i="1" s="1"/>
  <c r="R2061" i="1"/>
  <c r="T2061" i="1" s="1"/>
  <c r="R2062" i="1"/>
  <c r="T2062" i="1" s="1"/>
  <c r="R2063" i="1"/>
  <c r="T2063" i="1" s="1"/>
  <c r="R2064" i="1"/>
  <c r="T2064" i="1" s="1"/>
  <c r="R2065" i="1"/>
  <c r="T2065" i="1" s="1"/>
  <c r="R2066" i="1"/>
  <c r="T2066" i="1" s="1"/>
  <c r="R2067" i="1"/>
  <c r="T2067" i="1" s="1"/>
  <c r="R2068" i="1"/>
  <c r="T2068" i="1" s="1"/>
  <c r="R2069" i="1"/>
  <c r="T2069" i="1" s="1"/>
  <c r="R2070" i="1"/>
  <c r="T2070" i="1" s="1"/>
  <c r="R2071" i="1"/>
  <c r="T2071" i="1" s="1"/>
  <c r="R2072" i="1"/>
  <c r="T2072" i="1" s="1"/>
  <c r="R2073" i="1"/>
  <c r="T2073" i="1" s="1"/>
  <c r="R2074" i="1"/>
  <c r="T2074" i="1" s="1"/>
  <c r="R2075" i="1"/>
  <c r="T2075" i="1" s="1"/>
  <c r="R2076" i="1"/>
  <c r="T2076" i="1" s="1"/>
  <c r="R2077" i="1"/>
  <c r="T2077" i="1" s="1"/>
  <c r="R2078" i="1"/>
  <c r="T2078" i="1" s="1"/>
  <c r="R2079" i="1"/>
  <c r="T2079" i="1" s="1"/>
  <c r="R2080" i="1"/>
  <c r="T2080" i="1" s="1"/>
  <c r="R2081" i="1"/>
  <c r="T2081" i="1" s="1"/>
  <c r="R2082" i="1"/>
  <c r="T2082" i="1" s="1"/>
  <c r="R2083" i="1"/>
  <c r="T2083" i="1" s="1"/>
  <c r="R2084" i="1"/>
  <c r="T2084" i="1" s="1"/>
  <c r="R2085" i="1"/>
  <c r="T2085" i="1" s="1"/>
  <c r="R2086" i="1"/>
  <c r="T2086" i="1" s="1"/>
  <c r="R2087" i="1"/>
  <c r="T2087" i="1" s="1"/>
  <c r="R2088" i="1"/>
  <c r="T2088" i="1" s="1"/>
  <c r="R2089" i="1"/>
  <c r="T2089" i="1" s="1"/>
  <c r="R2090" i="1"/>
  <c r="T2090" i="1" s="1"/>
  <c r="R2091" i="1"/>
  <c r="T2091" i="1" s="1"/>
  <c r="R2092" i="1"/>
  <c r="T2092" i="1" s="1"/>
  <c r="R2093" i="1"/>
  <c r="T2093" i="1" s="1"/>
  <c r="R2094" i="1"/>
  <c r="T2094" i="1" s="1"/>
  <c r="R2095" i="1"/>
  <c r="T2095" i="1" s="1"/>
  <c r="R2096" i="1"/>
  <c r="T2096" i="1" s="1"/>
  <c r="R2097" i="1"/>
  <c r="T2097" i="1" s="1"/>
  <c r="R2098" i="1"/>
  <c r="T2098" i="1" s="1"/>
  <c r="R2099" i="1"/>
  <c r="T2099" i="1" s="1"/>
  <c r="R2100" i="1"/>
  <c r="T2100" i="1" s="1"/>
  <c r="R2101" i="1"/>
  <c r="T2101" i="1" s="1"/>
  <c r="R2102" i="1"/>
  <c r="T2102" i="1" s="1"/>
  <c r="R2103" i="1"/>
  <c r="T2103" i="1" s="1"/>
  <c r="R2104" i="1"/>
  <c r="T2104" i="1" s="1"/>
  <c r="R2105" i="1"/>
  <c r="T2105" i="1" s="1"/>
  <c r="R2106" i="1"/>
  <c r="T2106" i="1" s="1"/>
  <c r="R2107" i="1"/>
  <c r="T2107" i="1" s="1"/>
  <c r="R2108" i="1"/>
  <c r="T2108" i="1" s="1"/>
  <c r="R2109" i="1"/>
  <c r="T2109" i="1" s="1"/>
  <c r="R2110" i="1"/>
  <c r="T2110" i="1" s="1"/>
  <c r="R2111" i="1"/>
  <c r="T2111" i="1" s="1"/>
  <c r="R2112" i="1"/>
  <c r="T2112" i="1" s="1"/>
  <c r="R2113" i="1"/>
  <c r="T2113" i="1" s="1"/>
  <c r="R2114" i="1"/>
  <c r="T2114" i="1" s="1"/>
  <c r="R2115" i="1"/>
  <c r="T2115" i="1" s="1"/>
  <c r="R2116" i="1"/>
  <c r="T2116" i="1" s="1"/>
  <c r="R2117" i="1"/>
  <c r="T2117" i="1" s="1"/>
  <c r="R2118" i="1"/>
  <c r="T2118" i="1" s="1"/>
  <c r="R2119" i="1"/>
  <c r="T2119" i="1" s="1"/>
  <c r="R2120" i="1"/>
  <c r="T2120" i="1" s="1"/>
  <c r="R2121" i="1"/>
  <c r="T2121" i="1" s="1"/>
  <c r="R2122" i="1"/>
  <c r="T2122" i="1" s="1"/>
  <c r="R2123" i="1"/>
  <c r="T2123" i="1" s="1"/>
  <c r="R2124" i="1"/>
  <c r="T2124" i="1" s="1"/>
  <c r="R2125" i="1"/>
  <c r="T2125" i="1" s="1"/>
  <c r="R2126" i="1"/>
  <c r="T2126" i="1" s="1"/>
  <c r="R2127" i="1"/>
  <c r="T2127" i="1" s="1"/>
  <c r="R2128" i="1"/>
  <c r="T2128" i="1" s="1"/>
  <c r="R2129" i="1"/>
  <c r="T2129" i="1" s="1"/>
  <c r="R2130" i="1"/>
  <c r="T2130" i="1" s="1"/>
  <c r="R2131" i="1"/>
  <c r="T2131" i="1" s="1"/>
  <c r="R2132" i="1"/>
  <c r="T2132" i="1" s="1"/>
  <c r="R2133" i="1"/>
  <c r="T2133" i="1" s="1"/>
  <c r="R2134" i="1"/>
  <c r="T2134" i="1" s="1"/>
  <c r="R2135" i="1"/>
  <c r="T2135" i="1" s="1"/>
  <c r="R2136" i="1"/>
  <c r="T2136" i="1" s="1"/>
  <c r="R2137" i="1"/>
  <c r="T2137" i="1" s="1"/>
  <c r="R2138" i="1"/>
  <c r="T2138" i="1" s="1"/>
  <c r="R2139" i="1"/>
  <c r="T2139" i="1" s="1"/>
  <c r="R2140" i="1"/>
  <c r="T2140" i="1" s="1"/>
  <c r="R2141" i="1"/>
  <c r="T2141" i="1" s="1"/>
  <c r="R2142" i="1"/>
  <c r="T2142" i="1" s="1"/>
  <c r="R2143" i="1"/>
  <c r="T2143" i="1" s="1"/>
  <c r="R2144" i="1"/>
  <c r="T2144" i="1" s="1"/>
  <c r="R2145" i="1"/>
  <c r="T2145" i="1" s="1"/>
  <c r="R2146" i="1"/>
  <c r="T2146" i="1" s="1"/>
  <c r="R2147" i="1"/>
  <c r="T2147" i="1" s="1"/>
  <c r="R2148" i="1"/>
  <c r="T2148" i="1" s="1"/>
  <c r="R2149" i="1"/>
  <c r="T2149" i="1" s="1"/>
  <c r="R2150" i="1"/>
  <c r="T2150" i="1" s="1"/>
  <c r="R2151" i="1"/>
  <c r="T2151" i="1" s="1"/>
  <c r="R2152" i="1"/>
  <c r="T2152" i="1" s="1"/>
  <c r="R2153" i="1"/>
  <c r="T2153" i="1" s="1"/>
  <c r="R2154" i="1"/>
  <c r="T2154" i="1" s="1"/>
  <c r="R2155" i="1"/>
  <c r="T2155" i="1" s="1"/>
  <c r="R2156" i="1"/>
  <c r="T2156" i="1" s="1"/>
  <c r="R2157" i="1"/>
  <c r="T2157" i="1" s="1"/>
  <c r="R2158" i="1"/>
  <c r="T2158" i="1" s="1"/>
  <c r="R2159" i="1"/>
  <c r="T2159" i="1" s="1"/>
  <c r="R2160" i="1"/>
  <c r="T2160" i="1" s="1"/>
  <c r="R2161" i="1"/>
  <c r="T2161" i="1" s="1"/>
  <c r="R2162" i="1"/>
  <c r="T2162" i="1" s="1"/>
  <c r="R2163" i="1"/>
  <c r="T2163" i="1" s="1"/>
  <c r="R2164" i="1"/>
  <c r="T2164" i="1" s="1"/>
  <c r="R2165" i="1"/>
  <c r="T2165" i="1" s="1"/>
  <c r="R2166" i="1"/>
  <c r="T2166" i="1" s="1"/>
  <c r="R2167" i="1"/>
  <c r="T2167" i="1" s="1"/>
  <c r="R2168" i="1"/>
  <c r="T2168" i="1" s="1"/>
  <c r="R2169" i="1"/>
  <c r="T2169" i="1" s="1"/>
  <c r="R2170" i="1"/>
  <c r="T2170" i="1" s="1"/>
  <c r="R2171" i="1"/>
  <c r="T2171" i="1" s="1"/>
  <c r="R2172" i="1"/>
  <c r="T2172" i="1" s="1"/>
  <c r="R2173" i="1"/>
  <c r="T2173" i="1" s="1"/>
  <c r="R2174" i="1"/>
  <c r="T2174" i="1" s="1"/>
  <c r="R2175" i="1"/>
  <c r="T2175" i="1" s="1"/>
  <c r="R2176" i="1"/>
  <c r="T2176" i="1" s="1"/>
  <c r="R2177" i="1"/>
  <c r="T2177" i="1" s="1"/>
  <c r="R2178" i="1"/>
  <c r="T2178" i="1" s="1"/>
  <c r="R2179" i="1"/>
  <c r="T2179" i="1" s="1"/>
  <c r="R2180" i="1"/>
  <c r="T2180" i="1" s="1"/>
  <c r="R2181" i="1"/>
  <c r="T2181" i="1" s="1"/>
  <c r="R2182" i="1"/>
  <c r="T2182" i="1" s="1"/>
  <c r="R2183" i="1"/>
  <c r="T2183" i="1" s="1"/>
  <c r="R2184" i="1"/>
  <c r="T2184" i="1" s="1"/>
  <c r="R2185" i="1"/>
  <c r="T2185" i="1" s="1"/>
  <c r="R2186" i="1"/>
  <c r="T2186" i="1" s="1"/>
  <c r="R2187" i="1"/>
  <c r="T2187" i="1" s="1"/>
  <c r="R2188" i="1"/>
  <c r="T2188" i="1" s="1"/>
  <c r="R2189" i="1"/>
  <c r="T2189" i="1" s="1"/>
  <c r="R2190" i="1"/>
  <c r="T2190" i="1" s="1"/>
  <c r="R2191" i="1"/>
  <c r="T2191" i="1" s="1"/>
  <c r="R2192" i="1"/>
  <c r="T2192" i="1" s="1"/>
  <c r="R2193" i="1"/>
  <c r="T2193" i="1" s="1"/>
  <c r="R2194" i="1"/>
  <c r="T2194" i="1" s="1"/>
  <c r="R2195" i="1"/>
  <c r="T2195" i="1" s="1"/>
  <c r="R2196" i="1"/>
  <c r="T2196" i="1" s="1"/>
  <c r="R2197" i="1"/>
  <c r="T2197" i="1" s="1"/>
  <c r="R2198" i="1"/>
  <c r="T2198" i="1" s="1"/>
  <c r="R2199" i="1"/>
  <c r="T2199" i="1" s="1"/>
  <c r="R2200" i="1"/>
  <c r="T2200" i="1" s="1"/>
  <c r="R2201" i="1"/>
  <c r="T2201" i="1" s="1"/>
  <c r="R2202" i="1"/>
  <c r="T2202" i="1" s="1"/>
  <c r="R2203" i="1"/>
  <c r="T2203" i="1" s="1"/>
  <c r="R2204" i="1"/>
  <c r="T2204" i="1" s="1"/>
  <c r="R2205" i="1"/>
  <c r="T2205" i="1" s="1"/>
  <c r="R2206" i="1"/>
  <c r="T2206" i="1" s="1"/>
  <c r="R2207" i="1"/>
  <c r="T2207" i="1" s="1"/>
  <c r="R2208" i="1"/>
  <c r="T2208" i="1" s="1"/>
  <c r="R2209" i="1"/>
  <c r="T2209" i="1" s="1"/>
  <c r="R2210" i="1"/>
  <c r="T2210" i="1" s="1"/>
  <c r="R2211" i="1"/>
  <c r="T2211" i="1" s="1"/>
  <c r="R2212" i="1"/>
  <c r="T2212" i="1" s="1"/>
  <c r="R2213" i="1"/>
  <c r="T2213" i="1" s="1"/>
  <c r="R2214" i="1"/>
  <c r="T2214" i="1" s="1"/>
  <c r="R2215" i="1"/>
  <c r="T2215" i="1" s="1"/>
  <c r="R2216" i="1"/>
  <c r="T2216" i="1" s="1"/>
  <c r="R2217" i="1"/>
  <c r="T2217" i="1" s="1"/>
  <c r="R2218" i="1"/>
  <c r="T2218" i="1" s="1"/>
  <c r="R2219" i="1"/>
  <c r="T2219" i="1" s="1"/>
  <c r="R2220" i="1"/>
  <c r="T2220" i="1" s="1"/>
  <c r="R2221" i="1"/>
  <c r="T2221" i="1" s="1"/>
  <c r="R2222" i="1"/>
  <c r="T2222" i="1" s="1"/>
  <c r="R2223" i="1"/>
  <c r="T2223" i="1" s="1"/>
  <c r="R2224" i="1"/>
  <c r="T2224" i="1" s="1"/>
  <c r="R2225" i="1"/>
  <c r="T2225" i="1" s="1"/>
  <c r="R2226" i="1"/>
  <c r="T2226" i="1" s="1"/>
  <c r="R2227" i="1"/>
  <c r="T2227" i="1" s="1"/>
  <c r="R2228" i="1"/>
  <c r="T2228" i="1" s="1"/>
  <c r="R2229" i="1"/>
  <c r="T2229" i="1" s="1"/>
  <c r="R2230" i="1"/>
  <c r="T2230" i="1" s="1"/>
  <c r="R2231" i="1"/>
  <c r="T2231" i="1" s="1"/>
  <c r="R2232" i="1"/>
  <c r="T2232" i="1" s="1"/>
  <c r="R2233" i="1"/>
  <c r="T2233" i="1" s="1"/>
  <c r="R2234" i="1"/>
  <c r="T2234" i="1" s="1"/>
  <c r="R2235" i="1"/>
  <c r="T2235" i="1" s="1"/>
  <c r="R2236" i="1"/>
  <c r="T2236" i="1" s="1"/>
  <c r="R2237" i="1"/>
  <c r="T2237" i="1" s="1"/>
  <c r="R2238" i="1"/>
  <c r="T2238" i="1" s="1"/>
  <c r="R2239" i="1"/>
  <c r="T2239" i="1" s="1"/>
  <c r="R2240" i="1"/>
  <c r="T2240" i="1" s="1"/>
  <c r="R2241" i="1"/>
  <c r="T2241" i="1" s="1"/>
  <c r="R2242" i="1"/>
  <c r="T2242" i="1" s="1"/>
  <c r="R2243" i="1"/>
  <c r="T2243" i="1" s="1"/>
  <c r="R2244" i="1"/>
  <c r="T2244" i="1" s="1"/>
  <c r="R2245" i="1"/>
  <c r="T2245" i="1" s="1"/>
  <c r="R2246" i="1"/>
  <c r="T2246" i="1" s="1"/>
  <c r="R2247" i="1"/>
  <c r="T2247" i="1" s="1"/>
  <c r="R2248" i="1"/>
  <c r="T2248" i="1" s="1"/>
  <c r="R2249" i="1"/>
  <c r="T2249" i="1" s="1"/>
  <c r="R2250" i="1"/>
  <c r="T2250" i="1" s="1"/>
  <c r="R2251" i="1"/>
  <c r="T2251" i="1" s="1"/>
  <c r="R2252" i="1"/>
  <c r="T2252" i="1" s="1"/>
  <c r="R2253" i="1"/>
  <c r="T2253" i="1" s="1"/>
  <c r="R2254" i="1"/>
  <c r="T2254" i="1" s="1"/>
  <c r="R2255" i="1"/>
  <c r="T2255" i="1" s="1"/>
  <c r="R2256" i="1"/>
  <c r="T2256" i="1" s="1"/>
  <c r="R2257" i="1"/>
  <c r="T2257" i="1" s="1"/>
  <c r="R2258" i="1"/>
  <c r="T2258" i="1" s="1"/>
  <c r="R2259" i="1"/>
  <c r="T2259" i="1" s="1"/>
  <c r="R2260" i="1"/>
  <c r="T2260" i="1" s="1"/>
  <c r="R2261" i="1"/>
  <c r="T2261" i="1" s="1"/>
  <c r="R2262" i="1"/>
  <c r="T2262" i="1" s="1"/>
  <c r="R2263" i="1"/>
  <c r="T2263" i="1" s="1"/>
  <c r="R2264" i="1"/>
  <c r="T2264" i="1" s="1"/>
  <c r="R2265" i="1"/>
  <c r="T2265" i="1" s="1"/>
  <c r="R2266" i="1"/>
  <c r="T2266" i="1" s="1"/>
  <c r="R2267" i="1"/>
  <c r="T2267" i="1" s="1"/>
  <c r="R2268" i="1"/>
  <c r="T2268" i="1" s="1"/>
  <c r="R2269" i="1"/>
  <c r="T2269" i="1" s="1"/>
  <c r="R2270" i="1"/>
  <c r="T2270" i="1" s="1"/>
  <c r="R2271" i="1"/>
  <c r="T2271" i="1" s="1"/>
  <c r="R2272" i="1"/>
  <c r="T2272" i="1" s="1"/>
  <c r="R2273" i="1"/>
  <c r="T2273" i="1" s="1"/>
  <c r="R2274" i="1"/>
  <c r="T2274" i="1" s="1"/>
  <c r="R2275" i="1"/>
  <c r="T2275" i="1" s="1"/>
  <c r="R2276" i="1"/>
  <c r="T2276" i="1" s="1"/>
  <c r="R2277" i="1"/>
  <c r="T2277" i="1" s="1"/>
  <c r="R2278" i="1"/>
  <c r="T2278" i="1" s="1"/>
  <c r="R2279" i="1"/>
  <c r="T2279" i="1" s="1"/>
  <c r="R2280" i="1"/>
  <c r="T2280" i="1" s="1"/>
  <c r="R2281" i="1"/>
  <c r="T2281" i="1" s="1"/>
  <c r="R2282" i="1"/>
  <c r="T2282" i="1" s="1"/>
  <c r="R2283" i="1"/>
  <c r="T2283" i="1" s="1"/>
  <c r="R2284" i="1"/>
  <c r="T2284" i="1" s="1"/>
  <c r="R2285" i="1"/>
  <c r="T2285" i="1" s="1"/>
  <c r="R2286" i="1"/>
  <c r="T2286" i="1" s="1"/>
  <c r="R2287" i="1"/>
  <c r="T2287" i="1" s="1"/>
  <c r="R2288" i="1"/>
  <c r="T2288" i="1" s="1"/>
  <c r="R2289" i="1"/>
  <c r="T2289" i="1" s="1"/>
  <c r="R2290" i="1"/>
  <c r="T2290" i="1" s="1"/>
  <c r="R2291" i="1"/>
  <c r="T2291" i="1" s="1"/>
  <c r="R2292" i="1"/>
  <c r="T2292" i="1" s="1"/>
  <c r="R2293" i="1"/>
  <c r="T2293" i="1" s="1"/>
  <c r="R2294" i="1"/>
  <c r="T2294" i="1" s="1"/>
  <c r="R2295" i="1"/>
  <c r="T2295" i="1" s="1"/>
  <c r="R2296" i="1"/>
  <c r="T2296" i="1" s="1"/>
  <c r="R2297" i="1"/>
  <c r="T2297" i="1" s="1"/>
  <c r="R2298" i="1"/>
  <c r="T2298" i="1" s="1"/>
  <c r="R2299" i="1"/>
  <c r="T2299" i="1" s="1"/>
  <c r="R2300" i="1"/>
  <c r="T2300" i="1" s="1"/>
  <c r="R2301" i="1"/>
  <c r="T2301" i="1" s="1"/>
  <c r="R2302" i="1"/>
  <c r="T2302" i="1" s="1"/>
  <c r="R2303" i="1"/>
  <c r="T2303" i="1" s="1"/>
  <c r="R2304" i="1"/>
  <c r="T2304" i="1" s="1"/>
  <c r="R2305" i="1"/>
  <c r="T2305" i="1" s="1"/>
  <c r="R2306" i="1"/>
  <c r="T2306" i="1" s="1"/>
  <c r="R2307" i="1"/>
  <c r="T2307" i="1" s="1"/>
  <c r="R2308" i="1"/>
  <c r="T2308" i="1" s="1"/>
  <c r="R2309" i="1"/>
  <c r="T2309" i="1" s="1"/>
  <c r="R2310" i="1"/>
  <c r="T2310" i="1" s="1"/>
  <c r="R2311" i="1"/>
  <c r="T2311" i="1" s="1"/>
  <c r="R2312" i="1"/>
  <c r="T2312" i="1" s="1"/>
  <c r="R2313" i="1"/>
  <c r="T2313" i="1" s="1"/>
  <c r="R2314" i="1"/>
  <c r="T2314" i="1" s="1"/>
  <c r="R2315" i="1"/>
  <c r="T2315" i="1" s="1"/>
  <c r="R2316" i="1"/>
  <c r="T2316" i="1" s="1"/>
  <c r="R2317" i="1"/>
  <c r="T2317" i="1" s="1"/>
  <c r="R2318" i="1"/>
  <c r="T2318" i="1" s="1"/>
  <c r="R2319" i="1"/>
  <c r="T2319" i="1" s="1"/>
  <c r="R2320" i="1"/>
  <c r="T2320" i="1" s="1"/>
  <c r="R2321" i="1"/>
  <c r="T2321" i="1" s="1"/>
  <c r="R2322" i="1"/>
  <c r="T2322" i="1" s="1"/>
  <c r="R2323" i="1"/>
  <c r="T2323" i="1" s="1"/>
  <c r="R2324" i="1"/>
  <c r="T2324" i="1" s="1"/>
  <c r="R2325" i="1"/>
  <c r="T2325" i="1" s="1"/>
  <c r="R2326" i="1"/>
  <c r="T2326" i="1" s="1"/>
  <c r="R2327" i="1"/>
  <c r="T2327" i="1" s="1"/>
  <c r="R2328" i="1"/>
  <c r="T2328" i="1" s="1"/>
  <c r="R2329" i="1"/>
  <c r="T2329" i="1" s="1"/>
  <c r="R2330" i="1"/>
  <c r="T2330" i="1" s="1"/>
  <c r="R2331" i="1"/>
  <c r="T2331" i="1" s="1"/>
  <c r="R2332" i="1"/>
  <c r="T2332" i="1" s="1"/>
  <c r="R2333" i="1"/>
  <c r="T2333" i="1" s="1"/>
  <c r="R2334" i="1"/>
  <c r="T2334" i="1" s="1"/>
  <c r="R2335" i="1"/>
  <c r="T2335" i="1" s="1"/>
  <c r="R2336" i="1"/>
  <c r="T2336" i="1" s="1"/>
  <c r="R2337" i="1"/>
  <c r="T2337" i="1" s="1"/>
  <c r="R2338" i="1"/>
  <c r="T2338" i="1" s="1"/>
  <c r="R2339" i="1"/>
  <c r="T2339" i="1" s="1"/>
  <c r="R2340" i="1"/>
  <c r="T2340" i="1" s="1"/>
  <c r="R2341" i="1"/>
  <c r="T2341" i="1" s="1"/>
  <c r="R2342" i="1"/>
  <c r="T2342" i="1" s="1"/>
  <c r="R2343" i="1"/>
  <c r="T2343" i="1" s="1"/>
  <c r="R2344" i="1"/>
  <c r="T2344" i="1" s="1"/>
  <c r="R2345" i="1"/>
  <c r="T2345" i="1" s="1"/>
  <c r="R2346" i="1"/>
  <c r="T2346" i="1" s="1"/>
  <c r="R2347" i="1"/>
  <c r="T2347" i="1" s="1"/>
  <c r="R2348" i="1"/>
  <c r="T2348" i="1" s="1"/>
  <c r="R2349" i="1"/>
  <c r="T2349" i="1" s="1"/>
  <c r="R2350" i="1"/>
  <c r="T2350" i="1" s="1"/>
  <c r="R2351" i="1"/>
  <c r="T2351" i="1" s="1"/>
  <c r="R2352" i="1"/>
  <c r="T2352" i="1" s="1"/>
  <c r="R2353" i="1"/>
  <c r="T2353" i="1" s="1"/>
  <c r="R2354" i="1"/>
  <c r="T2354" i="1" s="1"/>
  <c r="R2355" i="1"/>
  <c r="T2355" i="1" s="1"/>
  <c r="R2356" i="1"/>
  <c r="T2356" i="1" s="1"/>
  <c r="R2357" i="1"/>
  <c r="T2357" i="1" s="1"/>
  <c r="R2358" i="1"/>
  <c r="T2358" i="1" s="1"/>
  <c r="R2359" i="1"/>
  <c r="T2359" i="1" s="1"/>
  <c r="R2360" i="1"/>
  <c r="T2360" i="1" s="1"/>
  <c r="R2361" i="1"/>
  <c r="T2361" i="1" s="1"/>
  <c r="R2362" i="1"/>
  <c r="T2362" i="1" s="1"/>
  <c r="R2363" i="1"/>
  <c r="T2363" i="1" s="1"/>
  <c r="R2364" i="1"/>
  <c r="T2364" i="1" s="1"/>
  <c r="R2365" i="1"/>
  <c r="T2365" i="1" s="1"/>
  <c r="R2366" i="1"/>
  <c r="T2366" i="1" s="1"/>
  <c r="R2367" i="1"/>
  <c r="T2367" i="1" s="1"/>
  <c r="R2368" i="1"/>
  <c r="T2368" i="1" s="1"/>
  <c r="R2369" i="1"/>
  <c r="T2369" i="1" s="1"/>
  <c r="R2370" i="1"/>
  <c r="T2370" i="1" s="1"/>
  <c r="R2371" i="1"/>
  <c r="T2371" i="1" s="1"/>
  <c r="R2372" i="1"/>
  <c r="T2372" i="1" s="1"/>
  <c r="R2373" i="1"/>
  <c r="T2373" i="1" s="1"/>
  <c r="R2374" i="1"/>
  <c r="T2374" i="1" s="1"/>
  <c r="R2375" i="1"/>
  <c r="T2375" i="1" s="1"/>
  <c r="R2376" i="1"/>
  <c r="T2376" i="1" s="1"/>
  <c r="R2377" i="1"/>
  <c r="T2377" i="1" s="1"/>
  <c r="R2378" i="1"/>
  <c r="T2378" i="1" s="1"/>
  <c r="R2379" i="1"/>
  <c r="T2379" i="1" s="1"/>
  <c r="R2380" i="1"/>
  <c r="T2380" i="1" s="1"/>
  <c r="R2381" i="1"/>
  <c r="T2381" i="1" s="1"/>
  <c r="R2382" i="1"/>
  <c r="T2382" i="1" s="1"/>
  <c r="R2383" i="1"/>
  <c r="T2383" i="1" s="1"/>
  <c r="R2384" i="1"/>
  <c r="T2384" i="1" s="1"/>
  <c r="R2385" i="1"/>
  <c r="T2385" i="1" s="1"/>
  <c r="R2386" i="1"/>
  <c r="T2386" i="1" s="1"/>
  <c r="R2387" i="1"/>
  <c r="T2387" i="1" s="1"/>
  <c r="R2388" i="1"/>
  <c r="T2388" i="1" s="1"/>
  <c r="R2389" i="1"/>
  <c r="T2389" i="1" s="1"/>
  <c r="R2390" i="1"/>
  <c r="T2390" i="1" s="1"/>
  <c r="R2391" i="1"/>
  <c r="T2391" i="1" s="1"/>
  <c r="R2392" i="1"/>
  <c r="T2392" i="1" s="1"/>
  <c r="R2393" i="1"/>
  <c r="T2393" i="1" s="1"/>
  <c r="R2394" i="1"/>
  <c r="T2394" i="1" s="1"/>
  <c r="R2395" i="1"/>
  <c r="T2395" i="1" s="1"/>
  <c r="R2396" i="1"/>
  <c r="T2396" i="1" s="1"/>
  <c r="R2397" i="1"/>
  <c r="T2397" i="1" s="1"/>
  <c r="R2398" i="1"/>
  <c r="T2398" i="1" s="1"/>
  <c r="R2399" i="1"/>
  <c r="T2399" i="1" s="1"/>
  <c r="R2400" i="1"/>
  <c r="T2400" i="1" s="1"/>
  <c r="R2401" i="1"/>
  <c r="T2401" i="1" s="1"/>
  <c r="R2402" i="1"/>
  <c r="T2402" i="1" s="1"/>
  <c r="R2403" i="1"/>
  <c r="T2403" i="1" s="1"/>
  <c r="R2404" i="1"/>
  <c r="T2404" i="1" s="1"/>
  <c r="R2405" i="1"/>
  <c r="T2405" i="1" s="1"/>
  <c r="R2406" i="1"/>
  <c r="T2406" i="1" s="1"/>
  <c r="R2407" i="1"/>
  <c r="T2407" i="1" s="1"/>
  <c r="R2408" i="1"/>
  <c r="T2408" i="1" s="1"/>
  <c r="R2409" i="1"/>
  <c r="T2409" i="1" s="1"/>
  <c r="R2410" i="1"/>
  <c r="T2410" i="1" s="1"/>
  <c r="R2411" i="1"/>
  <c r="T2411" i="1" s="1"/>
  <c r="R2412" i="1"/>
  <c r="T2412" i="1" s="1"/>
  <c r="R2413" i="1"/>
  <c r="T2413" i="1" s="1"/>
  <c r="R2414" i="1"/>
  <c r="T2414" i="1" s="1"/>
  <c r="R2415" i="1"/>
  <c r="T2415" i="1" s="1"/>
  <c r="R2416" i="1"/>
  <c r="T2416" i="1" s="1"/>
  <c r="R2417" i="1"/>
  <c r="T2417" i="1" s="1"/>
  <c r="R2418" i="1"/>
  <c r="T2418" i="1" s="1"/>
  <c r="R2419" i="1"/>
  <c r="T2419" i="1" s="1"/>
  <c r="R2420" i="1"/>
  <c r="T2420" i="1" s="1"/>
  <c r="R2421" i="1"/>
  <c r="T2421" i="1" s="1"/>
  <c r="R2422" i="1"/>
  <c r="T2422" i="1" s="1"/>
  <c r="R2423" i="1"/>
  <c r="T2423" i="1" s="1"/>
  <c r="R2424" i="1"/>
  <c r="T2424" i="1" s="1"/>
  <c r="R2425" i="1"/>
  <c r="T2425" i="1" s="1"/>
  <c r="R2426" i="1"/>
  <c r="T2426" i="1" s="1"/>
  <c r="R2427" i="1"/>
  <c r="T2427" i="1" s="1"/>
  <c r="R2428" i="1"/>
  <c r="T2428" i="1" s="1"/>
  <c r="R2429" i="1"/>
  <c r="T2429" i="1" s="1"/>
  <c r="R2430" i="1"/>
  <c r="T2430" i="1" s="1"/>
  <c r="R2431" i="1"/>
  <c r="T2431" i="1" s="1"/>
  <c r="R2432" i="1"/>
  <c r="T2432" i="1" s="1"/>
  <c r="R2433" i="1"/>
  <c r="T2433" i="1" s="1"/>
  <c r="R2434" i="1"/>
  <c r="T2434" i="1" s="1"/>
  <c r="R2435" i="1"/>
  <c r="T2435" i="1" s="1"/>
  <c r="R2436" i="1"/>
  <c r="T2436" i="1" s="1"/>
  <c r="R2437" i="1"/>
  <c r="T2437" i="1" s="1"/>
  <c r="R2438" i="1"/>
  <c r="T2438" i="1" s="1"/>
  <c r="R2439" i="1"/>
  <c r="T2439" i="1" s="1"/>
  <c r="R2440" i="1"/>
  <c r="T2440" i="1" s="1"/>
  <c r="R2441" i="1"/>
  <c r="T2441" i="1" s="1"/>
  <c r="R2442" i="1"/>
  <c r="T2442" i="1" s="1"/>
  <c r="R2443" i="1"/>
  <c r="T2443" i="1" s="1"/>
  <c r="R2444" i="1"/>
  <c r="T2444" i="1" s="1"/>
  <c r="R2445" i="1"/>
  <c r="T2445" i="1" s="1"/>
  <c r="R2446" i="1"/>
  <c r="T2446" i="1" s="1"/>
  <c r="R2447" i="1"/>
  <c r="T2447" i="1" s="1"/>
  <c r="R2448" i="1"/>
  <c r="T2448" i="1" s="1"/>
  <c r="R2449" i="1"/>
  <c r="T2449" i="1" s="1"/>
  <c r="R2450" i="1"/>
  <c r="T2450" i="1" s="1"/>
  <c r="R2451" i="1"/>
  <c r="T2451" i="1" s="1"/>
  <c r="R2452" i="1"/>
  <c r="T2452" i="1" s="1"/>
  <c r="R2453" i="1"/>
  <c r="T2453" i="1" s="1"/>
  <c r="R2454" i="1"/>
  <c r="T2454" i="1" s="1"/>
  <c r="R2455" i="1"/>
  <c r="T2455" i="1" s="1"/>
  <c r="R2456" i="1"/>
  <c r="T2456" i="1" s="1"/>
  <c r="R2457" i="1"/>
  <c r="T2457" i="1" s="1"/>
  <c r="R2458" i="1"/>
  <c r="T2458" i="1" s="1"/>
  <c r="R2459" i="1"/>
  <c r="T2459" i="1" s="1"/>
  <c r="R2460" i="1"/>
  <c r="T2460" i="1" s="1"/>
  <c r="R2461" i="1"/>
  <c r="T2461" i="1" s="1"/>
  <c r="R2462" i="1"/>
  <c r="T2462" i="1" s="1"/>
  <c r="R2463" i="1"/>
  <c r="T2463" i="1" s="1"/>
  <c r="R2464" i="1"/>
  <c r="T2464" i="1" s="1"/>
  <c r="R2465" i="1"/>
  <c r="T2465" i="1" s="1"/>
  <c r="R2466" i="1"/>
  <c r="T2466" i="1" s="1"/>
  <c r="R2467" i="1"/>
  <c r="T2467" i="1" s="1"/>
  <c r="R2468" i="1"/>
  <c r="T2468" i="1" s="1"/>
  <c r="R2469" i="1"/>
  <c r="T2469" i="1" s="1"/>
  <c r="R2470" i="1"/>
  <c r="T2470" i="1" s="1"/>
  <c r="R2471" i="1"/>
  <c r="T2471" i="1" s="1"/>
  <c r="R2472" i="1"/>
  <c r="T2472" i="1" s="1"/>
  <c r="R2473" i="1"/>
  <c r="T2473" i="1" s="1"/>
  <c r="R2474" i="1"/>
  <c r="T2474" i="1" s="1"/>
  <c r="R2475" i="1"/>
  <c r="T2475" i="1" s="1"/>
  <c r="R2476" i="1"/>
  <c r="T2476" i="1" s="1"/>
  <c r="R2477" i="1"/>
  <c r="T2477" i="1" s="1"/>
  <c r="R2478" i="1"/>
  <c r="T2478" i="1" s="1"/>
  <c r="R2479" i="1"/>
  <c r="T2479" i="1" s="1"/>
  <c r="R2480" i="1"/>
  <c r="T2480" i="1" s="1"/>
  <c r="R2481" i="1"/>
  <c r="T2481" i="1" s="1"/>
  <c r="R2482" i="1"/>
  <c r="T2482" i="1" s="1"/>
  <c r="R2483" i="1"/>
  <c r="T2483" i="1" s="1"/>
  <c r="R2484" i="1"/>
  <c r="T2484" i="1" s="1"/>
  <c r="R2485" i="1"/>
  <c r="T2485" i="1" s="1"/>
  <c r="R2486" i="1"/>
  <c r="T2486" i="1" s="1"/>
  <c r="R2487" i="1"/>
  <c r="T2487" i="1" s="1"/>
  <c r="R2488" i="1"/>
  <c r="T2488" i="1" s="1"/>
  <c r="R2489" i="1"/>
  <c r="T2489" i="1" s="1"/>
  <c r="R2490" i="1"/>
  <c r="T2490" i="1" s="1"/>
  <c r="R2491" i="1"/>
  <c r="T2491" i="1" s="1"/>
  <c r="R2492" i="1"/>
  <c r="T2492" i="1" s="1"/>
  <c r="R2493" i="1"/>
  <c r="T2493" i="1" s="1"/>
  <c r="R2494" i="1"/>
  <c r="T2494" i="1" s="1"/>
  <c r="R2495" i="1"/>
  <c r="T2495" i="1" s="1"/>
  <c r="R2496" i="1"/>
  <c r="T2496" i="1" s="1"/>
  <c r="R2497" i="1"/>
  <c r="T2497" i="1" s="1"/>
  <c r="R2498" i="1"/>
  <c r="T2498" i="1" s="1"/>
  <c r="R2499" i="1"/>
  <c r="T2499" i="1" s="1"/>
  <c r="R2500" i="1"/>
  <c r="T2500" i="1" s="1"/>
  <c r="R2501" i="1"/>
  <c r="T2501" i="1" s="1"/>
  <c r="R2502" i="1"/>
  <c r="T2502" i="1" s="1"/>
  <c r="R2503" i="1"/>
  <c r="T2503" i="1" s="1"/>
  <c r="R2504" i="1"/>
  <c r="T2504" i="1" s="1"/>
  <c r="R2505" i="1"/>
  <c r="T2505" i="1" s="1"/>
  <c r="R2506" i="1"/>
  <c r="T2506" i="1" s="1"/>
  <c r="R2507" i="1"/>
  <c r="T2507" i="1" s="1"/>
  <c r="R2508" i="1"/>
  <c r="T2508" i="1" s="1"/>
  <c r="R2509" i="1"/>
  <c r="T2509" i="1" s="1"/>
  <c r="R2510" i="1"/>
  <c r="T2510" i="1" s="1"/>
  <c r="R2511" i="1"/>
  <c r="T2511" i="1" s="1"/>
  <c r="R2512" i="1"/>
  <c r="T2512" i="1" s="1"/>
  <c r="R2513" i="1"/>
  <c r="T2513" i="1" s="1"/>
  <c r="R2514" i="1"/>
  <c r="T2514" i="1" s="1"/>
  <c r="R2515" i="1"/>
  <c r="T2515" i="1" s="1"/>
  <c r="R2516" i="1"/>
  <c r="T2516" i="1" s="1"/>
  <c r="R2517" i="1"/>
  <c r="T2517" i="1" s="1"/>
  <c r="R2518" i="1"/>
  <c r="T2518" i="1" s="1"/>
  <c r="R2519" i="1"/>
  <c r="T2519" i="1" s="1"/>
  <c r="R2520" i="1"/>
  <c r="T2520" i="1" s="1"/>
  <c r="R2521" i="1"/>
  <c r="T2521" i="1" s="1"/>
  <c r="R2522" i="1"/>
  <c r="T2522" i="1" s="1"/>
  <c r="R2523" i="1"/>
  <c r="T2523" i="1" s="1"/>
  <c r="R2524" i="1"/>
  <c r="T2524" i="1" s="1"/>
  <c r="R2525" i="1"/>
  <c r="T2525" i="1" s="1"/>
  <c r="R2526" i="1"/>
  <c r="T2526" i="1" s="1"/>
  <c r="R2527" i="1"/>
  <c r="T2527" i="1" s="1"/>
  <c r="R2528" i="1"/>
  <c r="T2528" i="1" s="1"/>
  <c r="R2529" i="1"/>
  <c r="T2529" i="1" s="1"/>
  <c r="R2530" i="1"/>
  <c r="T2530" i="1" s="1"/>
  <c r="R2531" i="1"/>
  <c r="T2531" i="1" s="1"/>
  <c r="R2532" i="1"/>
  <c r="T2532" i="1" s="1"/>
  <c r="R2533" i="1"/>
  <c r="T2533" i="1" s="1"/>
  <c r="R2534" i="1"/>
  <c r="T2534" i="1" s="1"/>
  <c r="R2535" i="1"/>
  <c r="T2535" i="1" s="1"/>
  <c r="R2536" i="1"/>
  <c r="T2536" i="1" s="1"/>
  <c r="R2537" i="1"/>
  <c r="T2537" i="1" s="1"/>
  <c r="R2538" i="1"/>
  <c r="T2538" i="1" s="1"/>
  <c r="R2539" i="1"/>
  <c r="T2539" i="1" s="1"/>
  <c r="R2540" i="1"/>
  <c r="T2540" i="1" s="1"/>
  <c r="R2541" i="1"/>
  <c r="T2541" i="1" s="1"/>
  <c r="R2542" i="1"/>
  <c r="T2542" i="1" s="1"/>
  <c r="R2543" i="1"/>
  <c r="T2543" i="1" s="1"/>
  <c r="R2544" i="1"/>
  <c r="T2544" i="1" s="1"/>
  <c r="R2545" i="1"/>
  <c r="T2545" i="1" s="1"/>
  <c r="R2546" i="1"/>
  <c r="T2546" i="1" s="1"/>
  <c r="R2547" i="1"/>
  <c r="T2547" i="1" s="1"/>
  <c r="R2548" i="1"/>
  <c r="T2548" i="1" s="1"/>
  <c r="R2549" i="1"/>
  <c r="T2549" i="1" s="1"/>
  <c r="R2550" i="1"/>
  <c r="T2550" i="1" s="1"/>
  <c r="R2551" i="1"/>
  <c r="T2551" i="1" s="1"/>
  <c r="R2552" i="1"/>
  <c r="T2552" i="1" s="1"/>
  <c r="R2553" i="1"/>
  <c r="T2553" i="1" s="1"/>
  <c r="R2554" i="1"/>
  <c r="T2554" i="1" s="1"/>
  <c r="R2555" i="1"/>
  <c r="T2555" i="1" s="1"/>
  <c r="R2556" i="1"/>
  <c r="T2556" i="1" s="1"/>
  <c r="R2557" i="1"/>
  <c r="T2557" i="1" s="1"/>
  <c r="R2558" i="1"/>
  <c r="T2558" i="1" s="1"/>
  <c r="R2559" i="1"/>
  <c r="T2559" i="1" s="1"/>
  <c r="R2560" i="1"/>
  <c r="T2560" i="1" s="1"/>
  <c r="R2561" i="1"/>
  <c r="T2561" i="1" s="1"/>
  <c r="R2562" i="1"/>
  <c r="T2562" i="1" s="1"/>
  <c r="R2563" i="1"/>
  <c r="T2563" i="1" s="1"/>
  <c r="R2564" i="1"/>
  <c r="T2564" i="1" s="1"/>
  <c r="R2565" i="1"/>
  <c r="T2565" i="1" s="1"/>
  <c r="R2566" i="1"/>
  <c r="T2566" i="1" s="1"/>
  <c r="R2567" i="1"/>
  <c r="T2567" i="1" s="1"/>
  <c r="R2568" i="1"/>
  <c r="T2568" i="1" s="1"/>
  <c r="R2569" i="1"/>
  <c r="T2569" i="1" s="1"/>
  <c r="R2570" i="1"/>
  <c r="T2570" i="1" s="1"/>
  <c r="R2571" i="1"/>
  <c r="T2571" i="1" s="1"/>
  <c r="R2572" i="1"/>
  <c r="T2572" i="1" s="1"/>
  <c r="R2573" i="1"/>
  <c r="T2573" i="1" s="1"/>
  <c r="R2574" i="1"/>
  <c r="T2574" i="1" s="1"/>
  <c r="R2575" i="1"/>
  <c r="T2575" i="1" s="1"/>
  <c r="R2576" i="1"/>
  <c r="T2576" i="1" s="1"/>
  <c r="R2577" i="1"/>
  <c r="T2577" i="1" s="1"/>
  <c r="R2578" i="1"/>
  <c r="T2578" i="1" s="1"/>
  <c r="R2579" i="1"/>
  <c r="T2579" i="1" s="1"/>
  <c r="R2580" i="1"/>
  <c r="T2580" i="1" s="1"/>
  <c r="R2581" i="1"/>
  <c r="T2581" i="1" s="1"/>
  <c r="R2582" i="1"/>
  <c r="T2582" i="1" s="1"/>
  <c r="R2583" i="1"/>
  <c r="T2583" i="1" s="1"/>
  <c r="R2584" i="1"/>
  <c r="T2584" i="1" s="1"/>
  <c r="R2585" i="1"/>
  <c r="T2585" i="1" s="1"/>
  <c r="R2586" i="1"/>
  <c r="T2586" i="1" s="1"/>
  <c r="R2587" i="1"/>
  <c r="T2587" i="1" s="1"/>
  <c r="R2588" i="1"/>
  <c r="T2588" i="1" s="1"/>
  <c r="R2589" i="1"/>
  <c r="T2589" i="1" s="1"/>
  <c r="R2590" i="1"/>
  <c r="T2590" i="1" s="1"/>
  <c r="R2591" i="1"/>
  <c r="T2591" i="1" s="1"/>
  <c r="R2592" i="1"/>
  <c r="T2592" i="1" s="1"/>
  <c r="R2593" i="1"/>
  <c r="T2593" i="1" s="1"/>
  <c r="R2594" i="1"/>
  <c r="T2594" i="1" s="1"/>
  <c r="R2595" i="1"/>
  <c r="T2595" i="1" s="1"/>
  <c r="R2596" i="1"/>
  <c r="T2596" i="1" s="1"/>
  <c r="R2597" i="1"/>
  <c r="T2597" i="1" s="1"/>
  <c r="R2598" i="1"/>
  <c r="T2598" i="1" s="1"/>
  <c r="R2599" i="1"/>
  <c r="T2599" i="1" s="1"/>
  <c r="R2600" i="1"/>
  <c r="T2600" i="1" s="1"/>
  <c r="R2601" i="1"/>
  <c r="T2601" i="1" s="1"/>
  <c r="R2602" i="1"/>
  <c r="T2602" i="1" s="1"/>
  <c r="R2603" i="1"/>
  <c r="T2603" i="1" s="1"/>
  <c r="R2604" i="1"/>
  <c r="T2604" i="1" s="1"/>
  <c r="R2605" i="1"/>
  <c r="T2605" i="1" s="1"/>
  <c r="R2606" i="1"/>
  <c r="T2606" i="1" s="1"/>
  <c r="R2607" i="1"/>
  <c r="T2607" i="1" s="1"/>
  <c r="R2608" i="1"/>
  <c r="T2608" i="1" s="1"/>
  <c r="R2609" i="1"/>
  <c r="T2609" i="1" s="1"/>
  <c r="R2610" i="1"/>
  <c r="T2610" i="1" s="1"/>
  <c r="R2611" i="1"/>
  <c r="T2611" i="1" s="1"/>
  <c r="R2612" i="1"/>
  <c r="T2612" i="1" s="1"/>
  <c r="R2613" i="1"/>
  <c r="T2613" i="1" s="1"/>
  <c r="R2614" i="1"/>
  <c r="T2614" i="1" s="1"/>
  <c r="R2615" i="1"/>
  <c r="T2615" i="1" s="1"/>
  <c r="R2616" i="1"/>
  <c r="T2616" i="1" s="1"/>
  <c r="R2617" i="1"/>
  <c r="T2617" i="1" s="1"/>
  <c r="R2618" i="1"/>
  <c r="T2618" i="1" s="1"/>
  <c r="R2619" i="1"/>
  <c r="T2619" i="1" s="1"/>
  <c r="R2620" i="1"/>
  <c r="T2620" i="1" s="1"/>
  <c r="R2621" i="1"/>
  <c r="T2621" i="1" s="1"/>
  <c r="R2622" i="1"/>
  <c r="T2622" i="1" s="1"/>
  <c r="R2623" i="1"/>
  <c r="T2623" i="1" s="1"/>
  <c r="R2624" i="1"/>
  <c r="T2624" i="1" s="1"/>
  <c r="R2625" i="1"/>
  <c r="T2625" i="1" s="1"/>
  <c r="R2626" i="1"/>
  <c r="T2626" i="1" s="1"/>
  <c r="R2627" i="1"/>
  <c r="T2627" i="1" s="1"/>
  <c r="R2628" i="1"/>
  <c r="T2628" i="1" s="1"/>
  <c r="R2629" i="1"/>
  <c r="T2629" i="1" s="1"/>
  <c r="R2630" i="1"/>
  <c r="T2630" i="1" s="1"/>
  <c r="R2631" i="1"/>
  <c r="T2631" i="1" s="1"/>
  <c r="R2632" i="1"/>
  <c r="T2632" i="1" s="1"/>
  <c r="R2633" i="1"/>
  <c r="T2633" i="1" s="1"/>
  <c r="R2634" i="1"/>
  <c r="T2634" i="1" s="1"/>
  <c r="R2635" i="1"/>
  <c r="T2635" i="1" s="1"/>
  <c r="R2636" i="1"/>
  <c r="T2636" i="1" s="1"/>
  <c r="R2637" i="1"/>
  <c r="T2637" i="1" s="1"/>
  <c r="R2638" i="1"/>
  <c r="T2638" i="1" s="1"/>
  <c r="R2639" i="1"/>
  <c r="T2639" i="1" s="1"/>
  <c r="R2640" i="1"/>
  <c r="T2640" i="1" s="1"/>
  <c r="R2641" i="1"/>
  <c r="T2641" i="1" s="1"/>
  <c r="R2642" i="1"/>
  <c r="T2642" i="1" s="1"/>
  <c r="R2643" i="1"/>
  <c r="T2643" i="1" s="1"/>
  <c r="R2644" i="1"/>
  <c r="T2644" i="1" s="1"/>
  <c r="R2645" i="1"/>
  <c r="T2645" i="1" s="1"/>
  <c r="R2646" i="1"/>
  <c r="T2646" i="1" s="1"/>
  <c r="R2647" i="1"/>
  <c r="T2647" i="1" s="1"/>
  <c r="R2648" i="1"/>
  <c r="T2648" i="1" s="1"/>
  <c r="R2649" i="1"/>
  <c r="T2649" i="1" s="1"/>
  <c r="R2650" i="1"/>
  <c r="T2650" i="1" s="1"/>
  <c r="R2651" i="1"/>
  <c r="T2651" i="1" s="1"/>
  <c r="R2652" i="1"/>
  <c r="T2652" i="1" s="1"/>
  <c r="R2653" i="1"/>
  <c r="T2653" i="1" s="1"/>
  <c r="R2654" i="1"/>
  <c r="T2654" i="1" s="1"/>
  <c r="R2655" i="1"/>
  <c r="T2655" i="1" s="1"/>
  <c r="R2656" i="1"/>
  <c r="T2656" i="1" s="1"/>
  <c r="R2657" i="1"/>
  <c r="T2657" i="1" s="1"/>
  <c r="R2658" i="1"/>
  <c r="T2658" i="1" s="1"/>
  <c r="R2659" i="1"/>
  <c r="T2659" i="1" s="1"/>
  <c r="R2660" i="1"/>
  <c r="T2660" i="1" s="1"/>
  <c r="R2661" i="1"/>
  <c r="T2661" i="1" s="1"/>
  <c r="R2662" i="1"/>
  <c r="T2662" i="1" s="1"/>
  <c r="R2663" i="1"/>
  <c r="T2663" i="1" s="1"/>
  <c r="R2664" i="1"/>
  <c r="T2664" i="1" s="1"/>
  <c r="R2665" i="1"/>
  <c r="T2665" i="1" s="1"/>
  <c r="R2666" i="1"/>
  <c r="T2666" i="1" s="1"/>
  <c r="R2667" i="1"/>
  <c r="T2667" i="1" s="1"/>
  <c r="R2668" i="1"/>
  <c r="T2668" i="1" s="1"/>
  <c r="R2669" i="1"/>
  <c r="T2669" i="1" s="1"/>
  <c r="R2670" i="1"/>
  <c r="T2670" i="1" s="1"/>
  <c r="R2671" i="1"/>
  <c r="T2671" i="1" s="1"/>
  <c r="R2672" i="1"/>
  <c r="T2672" i="1" s="1"/>
  <c r="R2673" i="1"/>
  <c r="T2673" i="1" s="1"/>
  <c r="R2674" i="1"/>
  <c r="T2674" i="1" s="1"/>
  <c r="R2675" i="1"/>
  <c r="T2675" i="1" s="1"/>
  <c r="R2676" i="1"/>
  <c r="T2676" i="1" s="1"/>
  <c r="R2677" i="1"/>
  <c r="T2677" i="1" s="1"/>
  <c r="R2678" i="1"/>
  <c r="T2678" i="1" s="1"/>
  <c r="R2679" i="1"/>
  <c r="T2679" i="1" s="1"/>
  <c r="R2680" i="1"/>
  <c r="T2680" i="1" s="1"/>
  <c r="R2681" i="1"/>
  <c r="T2681" i="1" s="1"/>
  <c r="R2682" i="1"/>
  <c r="T2682" i="1" s="1"/>
  <c r="R2683" i="1"/>
  <c r="T2683" i="1" s="1"/>
  <c r="R2684" i="1"/>
  <c r="T2684" i="1" s="1"/>
  <c r="R2685" i="1"/>
  <c r="T2685" i="1" s="1"/>
  <c r="R2686" i="1"/>
  <c r="T2686" i="1" s="1"/>
  <c r="R2687" i="1"/>
  <c r="T2687" i="1" s="1"/>
  <c r="R2688" i="1"/>
  <c r="T2688" i="1" s="1"/>
  <c r="R2689" i="1"/>
  <c r="T2689" i="1" s="1"/>
  <c r="R2690" i="1"/>
  <c r="T2690" i="1" s="1"/>
  <c r="R2691" i="1"/>
  <c r="T2691" i="1" s="1"/>
  <c r="R2692" i="1"/>
  <c r="T2692" i="1" s="1"/>
  <c r="R2693" i="1"/>
  <c r="T2693" i="1" s="1"/>
  <c r="R2694" i="1"/>
  <c r="T2694" i="1" s="1"/>
  <c r="R2695" i="1"/>
  <c r="T2695" i="1" s="1"/>
  <c r="R2696" i="1"/>
  <c r="T2696" i="1" s="1"/>
  <c r="R2697" i="1"/>
  <c r="T2697" i="1" s="1"/>
  <c r="R2698" i="1"/>
  <c r="T2698" i="1" s="1"/>
  <c r="R2699" i="1"/>
  <c r="T2699" i="1" s="1"/>
  <c r="R2700" i="1"/>
  <c r="T2700" i="1" s="1"/>
  <c r="R2701" i="1"/>
  <c r="T2701" i="1" s="1"/>
  <c r="R2702" i="1"/>
  <c r="T2702" i="1" s="1"/>
  <c r="R2703" i="1"/>
  <c r="T2703" i="1" s="1"/>
  <c r="R2704" i="1"/>
  <c r="T2704" i="1" s="1"/>
  <c r="R2705" i="1"/>
  <c r="T2705" i="1" s="1"/>
  <c r="R2706" i="1"/>
  <c r="T2706" i="1" s="1"/>
  <c r="R2707" i="1"/>
  <c r="T2707" i="1" s="1"/>
  <c r="R2708" i="1"/>
  <c r="T2708" i="1" s="1"/>
  <c r="R2709" i="1"/>
  <c r="T2709" i="1" s="1"/>
  <c r="R2710" i="1"/>
  <c r="T2710" i="1" s="1"/>
  <c r="R2711" i="1"/>
  <c r="T2711" i="1" s="1"/>
  <c r="R2712" i="1"/>
  <c r="T2712" i="1" s="1"/>
  <c r="R2713" i="1"/>
  <c r="T2713" i="1" s="1"/>
  <c r="R2714" i="1"/>
  <c r="T2714" i="1" s="1"/>
  <c r="R2715" i="1"/>
  <c r="T2715" i="1" s="1"/>
  <c r="R2716" i="1"/>
  <c r="T2716" i="1" s="1"/>
  <c r="R2717" i="1"/>
  <c r="T2717" i="1" s="1"/>
  <c r="R2718" i="1"/>
  <c r="T2718" i="1" s="1"/>
  <c r="R2719" i="1"/>
  <c r="T2719" i="1" s="1"/>
  <c r="R2720" i="1"/>
  <c r="T2720" i="1" s="1"/>
  <c r="R2721" i="1"/>
  <c r="T2721" i="1" s="1"/>
  <c r="R2722" i="1"/>
  <c r="T2722" i="1" s="1"/>
  <c r="R2723" i="1"/>
  <c r="T2723" i="1" s="1"/>
  <c r="R2724" i="1"/>
  <c r="T2724" i="1" s="1"/>
  <c r="R2725" i="1"/>
  <c r="T2725" i="1" s="1"/>
  <c r="R2726" i="1"/>
  <c r="T2726" i="1" s="1"/>
  <c r="R2727" i="1"/>
  <c r="T2727" i="1" s="1"/>
  <c r="R2728" i="1"/>
  <c r="T2728" i="1" s="1"/>
  <c r="R2729" i="1"/>
  <c r="T2729" i="1" s="1"/>
  <c r="R2730" i="1"/>
  <c r="T2730" i="1" s="1"/>
  <c r="R2731" i="1"/>
  <c r="T2731" i="1" s="1"/>
  <c r="R2732" i="1"/>
  <c r="T2732" i="1" s="1"/>
  <c r="R2733" i="1"/>
  <c r="T2733" i="1" s="1"/>
  <c r="R2734" i="1"/>
  <c r="T2734" i="1" s="1"/>
  <c r="R2735" i="1"/>
  <c r="T2735" i="1" s="1"/>
  <c r="R2736" i="1"/>
  <c r="T2736" i="1" s="1"/>
  <c r="R2737" i="1"/>
  <c r="T2737" i="1" s="1"/>
  <c r="R2738" i="1"/>
  <c r="T2738" i="1" s="1"/>
  <c r="R2739" i="1"/>
  <c r="T2739" i="1" s="1"/>
  <c r="R2740" i="1"/>
  <c r="T2740" i="1" s="1"/>
  <c r="R2741" i="1"/>
  <c r="T2741" i="1" s="1"/>
  <c r="R2742" i="1"/>
  <c r="T2742" i="1" s="1"/>
  <c r="R2743" i="1"/>
  <c r="T2743" i="1" s="1"/>
  <c r="R2744" i="1"/>
  <c r="T2744" i="1" s="1"/>
  <c r="R2745" i="1"/>
  <c r="T2745" i="1" s="1"/>
  <c r="R2746" i="1"/>
  <c r="T2746" i="1" s="1"/>
  <c r="R2747" i="1"/>
  <c r="T2747" i="1" s="1"/>
  <c r="R2748" i="1"/>
  <c r="T2748" i="1" s="1"/>
  <c r="R2749" i="1"/>
  <c r="T2749" i="1" s="1"/>
  <c r="R2750" i="1"/>
  <c r="T2750" i="1" s="1"/>
  <c r="R2751" i="1"/>
  <c r="T2751" i="1" s="1"/>
  <c r="R2752" i="1"/>
  <c r="T2752" i="1" s="1"/>
  <c r="R2753" i="1"/>
  <c r="T2753" i="1" s="1"/>
  <c r="R2754" i="1"/>
  <c r="T2754" i="1" s="1"/>
  <c r="R2755" i="1"/>
  <c r="T2755" i="1" s="1"/>
  <c r="R2756" i="1"/>
  <c r="T2756" i="1" s="1"/>
  <c r="R2757" i="1"/>
  <c r="T2757" i="1" s="1"/>
  <c r="R2758" i="1"/>
  <c r="T2758" i="1" s="1"/>
  <c r="R2759" i="1"/>
  <c r="T2759" i="1" s="1"/>
  <c r="R2760" i="1"/>
  <c r="T2760" i="1" s="1"/>
  <c r="R2761" i="1"/>
  <c r="T2761" i="1" s="1"/>
  <c r="R2762" i="1"/>
  <c r="T2762" i="1" s="1"/>
  <c r="R2763" i="1"/>
  <c r="T2763" i="1" s="1"/>
  <c r="R2764" i="1"/>
  <c r="T2764" i="1" s="1"/>
  <c r="R2765" i="1"/>
  <c r="T2765" i="1" s="1"/>
  <c r="R2766" i="1"/>
  <c r="T2766" i="1" s="1"/>
  <c r="R2767" i="1"/>
  <c r="T2767" i="1" s="1"/>
  <c r="R2768" i="1"/>
  <c r="T2768" i="1" s="1"/>
  <c r="R2769" i="1"/>
  <c r="T2769" i="1" s="1"/>
  <c r="R2770" i="1"/>
  <c r="T2770" i="1" s="1"/>
  <c r="R2771" i="1"/>
  <c r="T2771" i="1" s="1"/>
  <c r="R2772" i="1"/>
  <c r="T2772" i="1" s="1"/>
  <c r="R2773" i="1"/>
  <c r="T2773" i="1" s="1"/>
  <c r="R2774" i="1"/>
  <c r="T2774" i="1" s="1"/>
  <c r="R2775" i="1"/>
  <c r="T2775" i="1" s="1"/>
  <c r="R2776" i="1"/>
  <c r="T2776" i="1" s="1"/>
  <c r="R2777" i="1"/>
  <c r="T2777" i="1" s="1"/>
  <c r="R2778" i="1"/>
  <c r="T2778" i="1" s="1"/>
  <c r="R2779" i="1"/>
  <c r="T2779" i="1" s="1"/>
  <c r="R2780" i="1"/>
  <c r="T2780" i="1" s="1"/>
  <c r="R2781" i="1"/>
  <c r="T2781" i="1" s="1"/>
  <c r="R2782" i="1"/>
  <c r="T2782" i="1" s="1"/>
  <c r="R2783" i="1"/>
  <c r="T2783" i="1" s="1"/>
  <c r="R2784" i="1"/>
  <c r="T2784" i="1" s="1"/>
  <c r="R2785" i="1"/>
  <c r="T2785" i="1" s="1"/>
  <c r="R2786" i="1"/>
  <c r="T2786" i="1" s="1"/>
  <c r="R2787" i="1"/>
  <c r="T2787" i="1" s="1"/>
  <c r="R2788" i="1"/>
  <c r="T2788" i="1" s="1"/>
  <c r="R2789" i="1"/>
  <c r="T2789" i="1" s="1"/>
  <c r="R2790" i="1"/>
  <c r="T2790" i="1" s="1"/>
  <c r="R2791" i="1"/>
  <c r="T2791" i="1" s="1"/>
  <c r="R2792" i="1"/>
  <c r="T2792" i="1" s="1"/>
  <c r="R2793" i="1"/>
  <c r="T2793" i="1" s="1"/>
  <c r="R2794" i="1"/>
  <c r="T2794" i="1" s="1"/>
  <c r="R2795" i="1"/>
  <c r="T2795" i="1" s="1"/>
  <c r="R2796" i="1"/>
  <c r="T2796" i="1" s="1"/>
  <c r="R2797" i="1"/>
  <c r="T2797" i="1" s="1"/>
  <c r="R2798" i="1"/>
  <c r="T2798" i="1" s="1"/>
  <c r="R2799" i="1"/>
  <c r="T2799" i="1" s="1"/>
  <c r="R2800" i="1"/>
  <c r="T2800" i="1" s="1"/>
  <c r="R2801" i="1"/>
  <c r="T2801" i="1" s="1"/>
  <c r="R2802" i="1"/>
  <c r="T2802" i="1" s="1"/>
  <c r="R2803" i="1"/>
  <c r="T2803" i="1" s="1"/>
  <c r="R2804" i="1"/>
  <c r="T2804" i="1" s="1"/>
  <c r="R2805" i="1"/>
  <c r="T2805" i="1" s="1"/>
  <c r="R2806" i="1"/>
  <c r="T2806" i="1" s="1"/>
  <c r="R2807" i="1"/>
  <c r="T2807" i="1" s="1"/>
  <c r="R2808" i="1"/>
  <c r="T2808" i="1" s="1"/>
  <c r="R2809" i="1"/>
  <c r="T2809" i="1" s="1"/>
  <c r="R2810" i="1"/>
  <c r="T2810" i="1" s="1"/>
  <c r="R2811" i="1"/>
  <c r="T2811" i="1" s="1"/>
  <c r="R2812" i="1"/>
  <c r="T2812" i="1" s="1"/>
  <c r="R2813" i="1"/>
  <c r="T2813" i="1" s="1"/>
  <c r="R2814" i="1"/>
  <c r="T2814" i="1" s="1"/>
  <c r="R2815" i="1"/>
  <c r="T2815" i="1" s="1"/>
  <c r="R2816" i="1"/>
  <c r="T2816" i="1" s="1"/>
  <c r="R2817" i="1"/>
  <c r="T2817" i="1" s="1"/>
  <c r="R2818" i="1"/>
  <c r="T2818" i="1" s="1"/>
  <c r="R2819" i="1"/>
  <c r="T2819" i="1" s="1"/>
  <c r="R2820" i="1"/>
  <c r="T2820" i="1" s="1"/>
  <c r="R2821" i="1"/>
  <c r="T2821" i="1" s="1"/>
  <c r="R2822" i="1"/>
  <c r="T2822" i="1" s="1"/>
  <c r="R2823" i="1"/>
  <c r="T2823" i="1" s="1"/>
  <c r="R2824" i="1"/>
  <c r="T2824" i="1" s="1"/>
  <c r="R2825" i="1"/>
  <c r="T2825" i="1" s="1"/>
  <c r="R2826" i="1"/>
  <c r="T2826" i="1" s="1"/>
  <c r="R2827" i="1"/>
  <c r="T2827" i="1" s="1"/>
  <c r="R2828" i="1"/>
  <c r="T2828" i="1" s="1"/>
  <c r="R2829" i="1"/>
  <c r="T2829" i="1" s="1"/>
  <c r="R2830" i="1"/>
  <c r="T2830" i="1" s="1"/>
  <c r="R2831" i="1"/>
  <c r="T2831" i="1" s="1"/>
  <c r="R2832" i="1"/>
  <c r="T2832" i="1" s="1"/>
  <c r="R2833" i="1"/>
  <c r="T2833" i="1" s="1"/>
  <c r="R2834" i="1"/>
  <c r="T2834" i="1" s="1"/>
  <c r="R2835" i="1"/>
  <c r="T2835" i="1" s="1"/>
  <c r="R2836" i="1"/>
  <c r="T2836" i="1" s="1"/>
  <c r="R2837" i="1"/>
  <c r="T2837" i="1" s="1"/>
  <c r="R2838" i="1"/>
  <c r="T2838" i="1" s="1"/>
  <c r="R2839" i="1"/>
  <c r="T2839" i="1" s="1"/>
  <c r="R2840" i="1"/>
  <c r="T2840" i="1" s="1"/>
  <c r="R2841" i="1"/>
  <c r="T2841" i="1" s="1"/>
  <c r="R2842" i="1"/>
  <c r="T2842" i="1" s="1"/>
  <c r="R2843" i="1"/>
  <c r="T2843" i="1" s="1"/>
  <c r="R2844" i="1"/>
  <c r="T2844" i="1" s="1"/>
  <c r="R2845" i="1"/>
  <c r="T2845" i="1" s="1"/>
  <c r="R2846" i="1"/>
  <c r="T2846" i="1" s="1"/>
  <c r="R2847" i="1"/>
  <c r="T2847" i="1" s="1"/>
  <c r="R2848" i="1"/>
  <c r="T2848" i="1" s="1"/>
  <c r="R2849" i="1"/>
  <c r="T2849" i="1" s="1"/>
  <c r="R2850" i="1"/>
  <c r="T2850" i="1" s="1"/>
  <c r="R2851" i="1"/>
  <c r="T2851" i="1" s="1"/>
  <c r="R2852" i="1"/>
  <c r="T2852" i="1" s="1"/>
  <c r="R2853" i="1"/>
  <c r="T2853" i="1" s="1"/>
  <c r="R2854" i="1"/>
  <c r="T2854" i="1" s="1"/>
  <c r="R2855" i="1"/>
  <c r="T2855" i="1" s="1"/>
  <c r="R2856" i="1"/>
  <c r="T2856" i="1" s="1"/>
  <c r="R2857" i="1"/>
  <c r="T2857" i="1" s="1"/>
  <c r="R2858" i="1"/>
  <c r="T2858" i="1" s="1"/>
  <c r="R2859" i="1"/>
  <c r="T2859" i="1" s="1"/>
  <c r="R2860" i="1"/>
  <c r="T2860" i="1" s="1"/>
  <c r="R2861" i="1"/>
  <c r="T2861" i="1" s="1"/>
  <c r="R2862" i="1"/>
  <c r="T2862" i="1" s="1"/>
  <c r="R2863" i="1"/>
  <c r="T2863" i="1" s="1"/>
  <c r="R2864" i="1"/>
  <c r="T2864" i="1" s="1"/>
  <c r="R2865" i="1"/>
  <c r="T2865" i="1" s="1"/>
  <c r="R2866" i="1"/>
  <c r="T2866" i="1" s="1"/>
  <c r="R2867" i="1"/>
  <c r="T2867" i="1" s="1"/>
  <c r="R2868" i="1"/>
  <c r="T2868" i="1" s="1"/>
  <c r="R2869" i="1"/>
  <c r="T2869" i="1" s="1"/>
  <c r="R2870" i="1"/>
  <c r="T2870" i="1" s="1"/>
  <c r="R2871" i="1"/>
  <c r="T2871" i="1" s="1"/>
  <c r="R2872" i="1"/>
  <c r="T2872" i="1" s="1"/>
  <c r="R2873" i="1"/>
  <c r="T2873" i="1" s="1"/>
  <c r="R2874" i="1"/>
  <c r="T2874" i="1" s="1"/>
  <c r="R2875" i="1"/>
  <c r="T2875" i="1" s="1"/>
  <c r="R2876" i="1"/>
  <c r="T2876" i="1" s="1"/>
  <c r="R2877" i="1"/>
  <c r="T2877" i="1" s="1"/>
  <c r="R2878" i="1"/>
  <c r="T2878" i="1" s="1"/>
  <c r="R2879" i="1"/>
  <c r="T2879" i="1" s="1"/>
  <c r="R2880" i="1"/>
  <c r="T2880" i="1" s="1"/>
  <c r="R2881" i="1"/>
  <c r="T2881" i="1" s="1"/>
  <c r="R2882" i="1"/>
  <c r="T2882" i="1" s="1"/>
  <c r="R2883" i="1"/>
  <c r="T2883" i="1" s="1"/>
  <c r="R2884" i="1"/>
  <c r="T2884" i="1" s="1"/>
  <c r="R2885" i="1"/>
  <c r="T2885" i="1" s="1"/>
  <c r="R2886" i="1"/>
  <c r="T2886" i="1" s="1"/>
  <c r="R2887" i="1"/>
  <c r="T2887" i="1" s="1"/>
  <c r="R2888" i="1"/>
  <c r="T2888" i="1" s="1"/>
  <c r="R2889" i="1"/>
  <c r="T2889" i="1" s="1"/>
  <c r="R2890" i="1"/>
  <c r="T2890" i="1" s="1"/>
  <c r="R2891" i="1"/>
  <c r="T2891" i="1" s="1"/>
  <c r="R2892" i="1"/>
  <c r="T2892" i="1" s="1"/>
  <c r="R2893" i="1"/>
  <c r="T2893" i="1" s="1"/>
  <c r="R2894" i="1"/>
  <c r="T2894" i="1" s="1"/>
  <c r="R2895" i="1"/>
  <c r="T2895" i="1" s="1"/>
  <c r="R2896" i="1"/>
  <c r="T2896" i="1" s="1"/>
  <c r="R2897" i="1"/>
  <c r="T2897" i="1" s="1"/>
  <c r="R2898" i="1"/>
  <c r="T2898" i="1" s="1"/>
  <c r="R2899" i="1"/>
  <c r="T2899" i="1" s="1"/>
  <c r="R2900" i="1"/>
  <c r="T2900" i="1" s="1"/>
  <c r="R2901" i="1"/>
  <c r="T2901" i="1" s="1"/>
  <c r="R2902" i="1"/>
  <c r="T2902" i="1" s="1"/>
  <c r="R2903" i="1"/>
  <c r="T2903" i="1" s="1"/>
  <c r="R2904" i="1"/>
  <c r="T2904" i="1" s="1"/>
  <c r="R2905" i="1"/>
  <c r="T2905" i="1" s="1"/>
  <c r="R2906" i="1"/>
  <c r="T2906" i="1" s="1"/>
  <c r="R2907" i="1"/>
  <c r="T2907" i="1" s="1"/>
  <c r="R2908" i="1"/>
  <c r="T2908" i="1" s="1"/>
  <c r="R2909" i="1"/>
  <c r="T2909" i="1" s="1"/>
  <c r="R2910" i="1"/>
  <c r="T2910" i="1" s="1"/>
  <c r="R2911" i="1"/>
  <c r="T2911" i="1" s="1"/>
  <c r="R2912" i="1"/>
  <c r="T2912" i="1" s="1"/>
  <c r="R2913" i="1"/>
  <c r="T2913" i="1" s="1"/>
  <c r="R2914" i="1"/>
  <c r="T2914" i="1" s="1"/>
  <c r="R2915" i="1"/>
  <c r="T2915" i="1" s="1"/>
  <c r="R2916" i="1"/>
  <c r="T2916" i="1" s="1"/>
  <c r="R2917" i="1"/>
  <c r="T2917" i="1" s="1"/>
  <c r="R2918" i="1"/>
  <c r="T2918" i="1" s="1"/>
  <c r="R2919" i="1"/>
  <c r="T2919" i="1" s="1"/>
  <c r="R2920" i="1"/>
  <c r="T2920" i="1" s="1"/>
  <c r="R2921" i="1"/>
  <c r="T2921" i="1" s="1"/>
  <c r="R2922" i="1"/>
  <c r="T2922" i="1" s="1"/>
  <c r="R2923" i="1"/>
  <c r="T2923" i="1" s="1"/>
  <c r="R2924" i="1"/>
  <c r="T2924" i="1" s="1"/>
  <c r="R2925" i="1"/>
  <c r="T2925" i="1" s="1"/>
  <c r="R2926" i="1"/>
  <c r="T2926" i="1" s="1"/>
  <c r="R2927" i="1"/>
  <c r="T2927" i="1" s="1"/>
  <c r="R2928" i="1"/>
  <c r="T2928" i="1" s="1"/>
  <c r="R2929" i="1"/>
  <c r="T2929" i="1" s="1"/>
  <c r="R2930" i="1"/>
  <c r="T2930" i="1" s="1"/>
  <c r="R2931" i="1"/>
  <c r="T2931" i="1" s="1"/>
  <c r="R2932" i="1"/>
  <c r="T2932" i="1" s="1"/>
  <c r="R2933" i="1"/>
  <c r="T2933" i="1" s="1"/>
  <c r="R2934" i="1"/>
  <c r="T2934" i="1" s="1"/>
  <c r="R2935" i="1"/>
  <c r="T2935" i="1" s="1"/>
  <c r="R2936" i="1"/>
  <c r="T2936" i="1" s="1"/>
  <c r="R2937" i="1"/>
  <c r="T2937" i="1" s="1"/>
  <c r="R2938" i="1"/>
  <c r="T2938" i="1" s="1"/>
  <c r="R2939" i="1"/>
  <c r="T2939" i="1" s="1"/>
  <c r="R2940" i="1"/>
  <c r="T2940" i="1" s="1"/>
  <c r="R2941" i="1"/>
  <c r="T2941" i="1" s="1"/>
  <c r="R2942" i="1"/>
  <c r="T2942" i="1" s="1"/>
  <c r="R2943" i="1"/>
  <c r="T2943" i="1" s="1"/>
  <c r="R2944" i="1"/>
  <c r="T2944" i="1" s="1"/>
  <c r="R2945" i="1"/>
  <c r="T2945" i="1" s="1"/>
  <c r="R2946" i="1"/>
  <c r="T2946" i="1" s="1"/>
  <c r="R2947" i="1"/>
  <c r="T2947" i="1" s="1"/>
  <c r="R2948" i="1"/>
  <c r="T2948" i="1" s="1"/>
  <c r="R2949" i="1"/>
  <c r="T2949" i="1" s="1"/>
  <c r="R2950" i="1"/>
  <c r="T2950" i="1" s="1"/>
  <c r="R2951" i="1"/>
  <c r="T2951" i="1" s="1"/>
  <c r="R2952" i="1"/>
  <c r="T2952" i="1" s="1"/>
  <c r="R2953" i="1"/>
  <c r="T2953" i="1" s="1"/>
  <c r="R2954" i="1"/>
  <c r="T2954" i="1" s="1"/>
  <c r="R2955" i="1"/>
  <c r="T2955" i="1" s="1"/>
  <c r="R2956" i="1"/>
  <c r="T2956" i="1" s="1"/>
  <c r="R2957" i="1"/>
  <c r="T2957" i="1" s="1"/>
  <c r="R2958" i="1"/>
  <c r="T2958" i="1" s="1"/>
  <c r="R2959" i="1"/>
  <c r="T2959" i="1" s="1"/>
  <c r="R2960" i="1"/>
  <c r="T2960" i="1" s="1"/>
  <c r="R2961" i="1"/>
  <c r="T2961" i="1" s="1"/>
  <c r="R2962" i="1"/>
  <c r="T2962" i="1" s="1"/>
  <c r="R2963" i="1"/>
  <c r="T2963" i="1" s="1"/>
  <c r="R2964" i="1"/>
  <c r="T2964" i="1" s="1"/>
  <c r="R2965" i="1"/>
  <c r="T2965" i="1" s="1"/>
  <c r="R2966" i="1"/>
  <c r="T2966" i="1" s="1"/>
  <c r="R2967" i="1"/>
  <c r="T2967" i="1" s="1"/>
  <c r="R2968" i="1"/>
  <c r="T2968" i="1" s="1"/>
  <c r="R2969" i="1"/>
  <c r="T2969" i="1" s="1"/>
  <c r="R2970" i="1"/>
  <c r="T2970" i="1" s="1"/>
  <c r="R2971" i="1"/>
  <c r="T2971" i="1" s="1"/>
  <c r="R2972" i="1"/>
  <c r="T2972" i="1" s="1"/>
  <c r="R2973" i="1"/>
  <c r="T2973" i="1" s="1"/>
  <c r="R2974" i="1"/>
  <c r="T2974" i="1" s="1"/>
  <c r="R2975" i="1"/>
  <c r="T2975" i="1" s="1"/>
  <c r="R2976" i="1"/>
  <c r="T2976" i="1" s="1"/>
  <c r="R2977" i="1"/>
  <c r="T2977" i="1" s="1"/>
  <c r="R2978" i="1"/>
  <c r="T2978" i="1" s="1"/>
  <c r="R2979" i="1"/>
  <c r="T2979" i="1" s="1"/>
  <c r="R2980" i="1"/>
  <c r="T2980" i="1" s="1"/>
  <c r="R2981" i="1"/>
  <c r="T2981" i="1" s="1"/>
  <c r="R2982" i="1"/>
  <c r="T2982" i="1" s="1"/>
  <c r="R2983" i="1"/>
  <c r="T2983" i="1" s="1"/>
  <c r="R2984" i="1"/>
  <c r="T2984" i="1" s="1"/>
  <c r="R2985" i="1"/>
  <c r="T2985" i="1" s="1"/>
  <c r="R2986" i="1"/>
  <c r="T2986" i="1" s="1"/>
  <c r="R2987" i="1"/>
  <c r="T2987" i="1" s="1"/>
  <c r="R2988" i="1"/>
  <c r="T2988" i="1" s="1"/>
  <c r="R2989" i="1"/>
  <c r="T2989" i="1" s="1"/>
  <c r="R2990" i="1"/>
  <c r="T2990" i="1" s="1"/>
  <c r="R2991" i="1"/>
  <c r="T2991" i="1" s="1"/>
  <c r="R2992" i="1"/>
  <c r="T2992" i="1" s="1"/>
  <c r="R2993" i="1"/>
  <c r="T2993" i="1" s="1"/>
  <c r="R2994" i="1"/>
  <c r="T2994" i="1" s="1"/>
  <c r="R2995" i="1"/>
  <c r="T2995" i="1" s="1"/>
  <c r="R2996" i="1"/>
  <c r="T2996" i="1" s="1"/>
  <c r="R2997" i="1"/>
  <c r="T2997" i="1" s="1"/>
  <c r="R2998" i="1"/>
  <c r="T2998" i="1" s="1"/>
  <c r="R2999" i="1"/>
  <c r="T2999" i="1" s="1"/>
  <c r="R3000" i="1"/>
  <c r="T3000" i="1" s="1"/>
  <c r="R3001" i="1"/>
  <c r="T3001" i="1" s="1"/>
  <c r="R3002" i="1"/>
  <c r="T3002" i="1" s="1"/>
  <c r="R3003" i="1"/>
  <c r="T3003" i="1" s="1"/>
  <c r="R3004" i="1"/>
  <c r="T3004" i="1" s="1"/>
  <c r="R3005" i="1"/>
  <c r="T3005" i="1" s="1"/>
  <c r="R3006" i="1"/>
  <c r="T3006" i="1" s="1"/>
  <c r="R3007" i="1"/>
  <c r="T3007" i="1" s="1"/>
  <c r="R3008" i="1"/>
  <c r="T3008" i="1" s="1"/>
  <c r="R3009" i="1"/>
  <c r="T3009" i="1" s="1"/>
  <c r="R3010" i="1"/>
  <c r="T3010" i="1" s="1"/>
  <c r="R3011" i="1"/>
  <c r="T3011" i="1" s="1"/>
  <c r="R3012" i="1"/>
  <c r="T3012" i="1" s="1"/>
  <c r="R3013" i="1"/>
  <c r="T3013" i="1" s="1"/>
  <c r="R3014" i="1"/>
  <c r="T3014" i="1" s="1"/>
  <c r="R3015" i="1"/>
  <c r="T3015" i="1" s="1"/>
  <c r="R3016" i="1"/>
  <c r="T3016" i="1" s="1"/>
  <c r="R3017" i="1"/>
  <c r="T3017" i="1" s="1"/>
  <c r="R3018" i="1"/>
  <c r="T3018" i="1" s="1"/>
  <c r="R3019" i="1"/>
  <c r="T3019" i="1" s="1"/>
  <c r="R3020" i="1"/>
  <c r="T3020" i="1" s="1"/>
  <c r="R3021" i="1"/>
  <c r="T3021" i="1" s="1"/>
  <c r="R3022" i="1"/>
  <c r="T3022" i="1" s="1"/>
  <c r="R3023" i="1"/>
  <c r="T3023" i="1" s="1"/>
  <c r="R3024" i="1"/>
  <c r="T3024" i="1" s="1"/>
  <c r="R3025" i="1"/>
  <c r="T3025" i="1" s="1"/>
  <c r="R3026" i="1"/>
  <c r="T3026" i="1" s="1"/>
  <c r="R3027" i="1"/>
  <c r="T3027" i="1" s="1"/>
  <c r="R3028" i="1"/>
  <c r="T3028" i="1" s="1"/>
  <c r="R3029" i="1"/>
  <c r="T3029" i="1" s="1"/>
  <c r="R3030" i="1"/>
  <c r="T3030" i="1" s="1"/>
  <c r="R3031" i="1"/>
  <c r="T3031" i="1" s="1"/>
  <c r="R3032" i="1"/>
  <c r="T3032" i="1" s="1"/>
  <c r="R3033" i="1"/>
  <c r="T3033" i="1" s="1"/>
  <c r="R3034" i="1"/>
  <c r="T3034" i="1" s="1"/>
  <c r="R3035" i="1"/>
  <c r="T3035" i="1" s="1"/>
  <c r="R3036" i="1"/>
  <c r="T3036" i="1" s="1"/>
  <c r="R3037" i="1"/>
  <c r="T3037" i="1" s="1"/>
  <c r="R3038" i="1"/>
  <c r="T3038" i="1" s="1"/>
  <c r="R3039" i="1"/>
  <c r="T3039" i="1" s="1"/>
  <c r="R3040" i="1"/>
  <c r="T3040" i="1" s="1"/>
  <c r="R3041" i="1"/>
  <c r="T3041" i="1" s="1"/>
  <c r="R3042" i="1"/>
  <c r="T3042" i="1" s="1"/>
  <c r="R3043" i="1"/>
  <c r="T3043" i="1" s="1"/>
  <c r="R3044" i="1"/>
  <c r="T3044" i="1" s="1"/>
  <c r="R3045" i="1"/>
  <c r="T3045" i="1" s="1"/>
  <c r="R3046" i="1"/>
  <c r="T3046" i="1" s="1"/>
  <c r="R3047" i="1"/>
  <c r="T3047" i="1" s="1"/>
  <c r="R3048" i="1"/>
  <c r="T3048" i="1" s="1"/>
  <c r="R3049" i="1"/>
  <c r="T3049" i="1" s="1"/>
  <c r="R3050" i="1"/>
  <c r="T3050" i="1" s="1"/>
  <c r="R3051" i="1"/>
  <c r="T3051" i="1" s="1"/>
  <c r="R3052" i="1"/>
  <c r="T3052" i="1" s="1"/>
  <c r="R3053" i="1"/>
  <c r="T3053" i="1" s="1"/>
  <c r="R3054" i="1"/>
  <c r="T3054" i="1" s="1"/>
  <c r="R3055" i="1"/>
  <c r="T3055" i="1" s="1"/>
  <c r="R3056" i="1"/>
  <c r="T3056" i="1" s="1"/>
  <c r="R3057" i="1"/>
  <c r="T3057" i="1" s="1"/>
  <c r="R3058" i="1"/>
  <c r="T3058" i="1" s="1"/>
  <c r="R3059" i="1"/>
  <c r="T3059" i="1" s="1"/>
  <c r="R3060" i="1"/>
  <c r="T3060" i="1" s="1"/>
  <c r="R3061" i="1"/>
  <c r="T3061" i="1" s="1"/>
  <c r="R3062" i="1"/>
  <c r="T3062" i="1" s="1"/>
  <c r="R3063" i="1"/>
  <c r="T3063" i="1" s="1"/>
  <c r="R3064" i="1"/>
  <c r="T3064" i="1" s="1"/>
  <c r="R3065" i="1"/>
  <c r="T3065" i="1" s="1"/>
  <c r="R3066" i="1"/>
  <c r="T3066" i="1" s="1"/>
  <c r="R3067" i="1"/>
  <c r="T3067" i="1" s="1"/>
  <c r="R3068" i="1"/>
  <c r="T3068" i="1" s="1"/>
  <c r="R3069" i="1"/>
  <c r="T3069" i="1" s="1"/>
  <c r="R3070" i="1"/>
  <c r="T3070" i="1" s="1"/>
  <c r="R3071" i="1"/>
  <c r="T3071" i="1" s="1"/>
  <c r="R3072" i="1"/>
  <c r="T3072" i="1" s="1"/>
  <c r="R3073" i="1"/>
  <c r="T3073" i="1" s="1"/>
  <c r="R3074" i="1"/>
  <c r="T3074" i="1" s="1"/>
  <c r="R3075" i="1"/>
  <c r="T3075" i="1" s="1"/>
  <c r="R3076" i="1"/>
  <c r="T3076" i="1" s="1"/>
  <c r="R3077" i="1"/>
  <c r="T3077" i="1" s="1"/>
  <c r="R3078" i="1"/>
  <c r="T3078" i="1" s="1"/>
  <c r="R3079" i="1"/>
  <c r="T3079" i="1" s="1"/>
  <c r="R3080" i="1"/>
  <c r="T3080" i="1" s="1"/>
  <c r="R3081" i="1"/>
  <c r="T3081" i="1" s="1"/>
  <c r="R3082" i="1"/>
  <c r="T3082" i="1" s="1"/>
  <c r="R3083" i="1"/>
  <c r="T3083" i="1" s="1"/>
  <c r="R3084" i="1"/>
  <c r="T3084" i="1" s="1"/>
  <c r="R3085" i="1"/>
  <c r="T3085" i="1" s="1"/>
  <c r="R3086" i="1"/>
  <c r="T3086" i="1" s="1"/>
  <c r="R3087" i="1"/>
  <c r="T3087" i="1" s="1"/>
  <c r="R3088" i="1"/>
  <c r="T3088" i="1" s="1"/>
  <c r="R3089" i="1"/>
  <c r="T3089" i="1" s="1"/>
  <c r="R3090" i="1"/>
  <c r="T3090" i="1" s="1"/>
  <c r="R3091" i="1"/>
  <c r="T3091" i="1" s="1"/>
  <c r="R3092" i="1"/>
  <c r="T3092" i="1" s="1"/>
  <c r="R3093" i="1"/>
  <c r="T3093" i="1" s="1"/>
  <c r="R3094" i="1"/>
  <c r="T3094" i="1" s="1"/>
  <c r="R3095" i="1"/>
  <c r="T3095" i="1" s="1"/>
  <c r="R3096" i="1"/>
  <c r="T3096" i="1" s="1"/>
  <c r="R3097" i="1"/>
  <c r="T3097" i="1" s="1"/>
  <c r="R3098" i="1"/>
  <c r="T3098" i="1" s="1"/>
  <c r="R3099" i="1"/>
  <c r="T3099" i="1" s="1"/>
  <c r="R3100" i="1"/>
  <c r="T3100" i="1" s="1"/>
  <c r="R3101" i="1"/>
  <c r="T3101" i="1" s="1"/>
  <c r="R3102" i="1"/>
  <c r="T3102" i="1" s="1"/>
  <c r="R3103" i="1"/>
  <c r="T3103" i="1" s="1"/>
  <c r="R3104" i="1"/>
  <c r="T3104" i="1" s="1"/>
  <c r="R3105" i="1"/>
  <c r="T3105" i="1" s="1"/>
  <c r="R3106" i="1"/>
  <c r="T3106" i="1" s="1"/>
  <c r="R3107" i="1"/>
  <c r="T3107" i="1" s="1"/>
  <c r="R3108" i="1"/>
  <c r="T3108" i="1" s="1"/>
  <c r="R3109" i="1"/>
  <c r="T3109" i="1" s="1"/>
  <c r="R3110" i="1"/>
  <c r="T3110" i="1" s="1"/>
  <c r="R3111" i="1"/>
  <c r="T3111" i="1" s="1"/>
  <c r="R3112" i="1"/>
  <c r="T3112" i="1" s="1"/>
  <c r="R3113" i="1"/>
  <c r="T3113" i="1" s="1"/>
  <c r="R3114" i="1"/>
  <c r="T3114" i="1" s="1"/>
  <c r="R3115" i="1"/>
  <c r="T3115" i="1" s="1"/>
  <c r="R3116" i="1"/>
  <c r="T3116" i="1" s="1"/>
  <c r="R3117" i="1"/>
  <c r="T3117" i="1" s="1"/>
  <c r="R3118" i="1"/>
  <c r="T3118" i="1" s="1"/>
  <c r="R3119" i="1"/>
  <c r="T3119" i="1" s="1"/>
  <c r="R3120" i="1"/>
  <c r="T3120" i="1" s="1"/>
  <c r="R3121" i="1"/>
  <c r="T3121" i="1" s="1"/>
  <c r="R3122" i="1"/>
  <c r="T3122" i="1" s="1"/>
  <c r="R3123" i="1"/>
  <c r="T3123" i="1" s="1"/>
  <c r="R3124" i="1"/>
  <c r="T3124" i="1" s="1"/>
  <c r="R3125" i="1"/>
  <c r="T3125" i="1" s="1"/>
  <c r="R3126" i="1"/>
  <c r="T3126" i="1" s="1"/>
  <c r="R3127" i="1"/>
  <c r="T3127" i="1" s="1"/>
  <c r="R3128" i="1"/>
  <c r="T3128" i="1" s="1"/>
  <c r="R3129" i="1"/>
  <c r="T3129" i="1" s="1"/>
  <c r="R3130" i="1"/>
  <c r="T3130" i="1" s="1"/>
  <c r="R3131" i="1"/>
  <c r="T3131" i="1" s="1"/>
  <c r="R3132" i="1"/>
  <c r="T3132" i="1" s="1"/>
  <c r="R3133" i="1"/>
  <c r="T3133" i="1" s="1"/>
  <c r="R3134" i="1"/>
  <c r="T3134" i="1" s="1"/>
  <c r="R3135" i="1"/>
  <c r="T3135" i="1" s="1"/>
  <c r="R3136" i="1"/>
  <c r="T3136" i="1" s="1"/>
  <c r="R3137" i="1"/>
  <c r="T3137" i="1" s="1"/>
  <c r="R3138" i="1"/>
  <c r="T3138" i="1" s="1"/>
  <c r="R3139" i="1"/>
  <c r="T3139" i="1" s="1"/>
  <c r="R3140" i="1"/>
  <c r="T3140" i="1" s="1"/>
  <c r="R3141" i="1"/>
  <c r="T3141" i="1" s="1"/>
  <c r="R3142" i="1"/>
  <c r="T3142" i="1" s="1"/>
  <c r="R3143" i="1"/>
  <c r="T3143" i="1" s="1"/>
  <c r="R3144" i="1"/>
  <c r="T3144" i="1" s="1"/>
  <c r="R3145" i="1"/>
  <c r="T3145" i="1" s="1"/>
  <c r="R3146" i="1"/>
  <c r="T3146" i="1" s="1"/>
  <c r="R3147" i="1"/>
  <c r="T3147" i="1" s="1"/>
  <c r="R3148" i="1"/>
  <c r="T3148" i="1" s="1"/>
  <c r="R3149" i="1"/>
  <c r="T3149" i="1" s="1"/>
  <c r="R3150" i="1"/>
  <c r="T3150" i="1" s="1"/>
  <c r="R3151" i="1"/>
  <c r="T3151" i="1" s="1"/>
  <c r="R3152" i="1"/>
  <c r="T3152" i="1" s="1"/>
  <c r="R3153" i="1"/>
  <c r="T3153" i="1" s="1"/>
  <c r="R3154" i="1"/>
  <c r="T3154" i="1" s="1"/>
  <c r="R3155" i="1"/>
  <c r="T3155" i="1" s="1"/>
  <c r="R3156" i="1"/>
  <c r="T3156" i="1" s="1"/>
  <c r="R3157" i="1"/>
  <c r="T3157" i="1" s="1"/>
  <c r="R3158" i="1"/>
  <c r="T3158" i="1" s="1"/>
  <c r="R3159" i="1"/>
  <c r="T3159" i="1" s="1"/>
  <c r="R3160" i="1"/>
  <c r="T3160" i="1" s="1"/>
  <c r="R3161" i="1"/>
  <c r="T3161" i="1" s="1"/>
  <c r="R3162" i="1"/>
  <c r="T3162" i="1" s="1"/>
  <c r="R3163" i="1"/>
  <c r="T3163" i="1" s="1"/>
  <c r="R3164" i="1"/>
  <c r="T3164" i="1" s="1"/>
  <c r="R3165" i="1"/>
  <c r="T3165" i="1" s="1"/>
  <c r="R3166" i="1"/>
  <c r="T3166" i="1" s="1"/>
  <c r="R3167" i="1"/>
  <c r="T3167" i="1" s="1"/>
  <c r="R3168" i="1"/>
  <c r="T3168" i="1" s="1"/>
  <c r="R3169" i="1"/>
  <c r="T3169" i="1" s="1"/>
  <c r="R3170" i="1"/>
  <c r="T3170" i="1" s="1"/>
  <c r="R3171" i="1"/>
  <c r="T3171" i="1" s="1"/>
  <c r="R3172" i="1"/>
  <c r="T3172" i="1" s="1"/>
  <c r="R3173" i="1"/>
  <c r="T3173" i="1" s="1"/>
  <c r="R3174" i="1"/>
  <c r="T3174" i="1" s="1"/>
  <c r="R3175" i="1"/>
  <c r="T3175" i="1" s="1"/>
  <c r="R3176" i="1"/>
  <c r="T3176" i="1" s="1"/>
  <c r="R3177" i="1"/>
  <c r="T3177" i="1" s="1"/>
  <c r="R3178" i="1"/>
  <c r="T3178" i="1" s="1"/>
  <c r="R3179" i="1"/>
  <c r="T3179" i="1" s="1"/>
  <c r="R3180" i="1"/>
  <c r="T3180" i="1" s="1"/>
  <c r="R3181" i="1"/>
  <c r="T3181" i="1" s="1"/>
  <c r="R3182" i="1"/>
  <c r="T3182" i="1" s="1"/>
  <c r="R3183" i="1"/>
  <c r="T3183" i="1" s="1"/>
  <c r="R3184" i="1"/>
  <c r="T3184" i="1" s="1"/>
  <c r="R3185" i="1"/>
  <c r="T3185" i="1" s="1"/>
  <c r="R3186" i="1"/>
  <c r="T3186" i="1" s="1"/>
  <c r="R3187" i="1"/>
  <c r="T3187" i="1" s="1"/>
  <c r="R3188" i="1"/>
  <c r="T3188" i="1" s="1"/>
  <c r="R3189" i="1"/>
  <c r="T3189" i="1" s="1"/>
  <c r="R3190" i="1"/>
  <c r="T3190" i="1" s="1"/>
  <c r="R3191" i="1"/>
  <c r="T3191" i="1" s="1"/>
  <c r="R3192" i="1"/>
  <c r="T3192" i="1" s="1"/>
  <c r="R3193" i="1"/>
  <c r="T3193" i="1" s="1"/>
  <c r="R3194" i="1"/>
  <c r="T3194" i="1" s="1"/>
  <c r="R3195" i="1"/>
  <c r="T3195" i="1" s="1"/>
  <c r="R3196" i="1"/>
  <c r="T3196" i="1" s="1"/>
  <c r="R3197" i="1"/>
  <c r="T3197" i="1" s="1"/>
  <c r="R3198" i="1"/>
  <c r="T3198" i="1" s="1"/>
  <c r="R3199" i="1"/>
  <c r="T3199" i="1" s="1"/>
  <c r="R3200" i="1"/>
  <c r="T3200" i="1" s="1"/>
  <c r="R3201" i="1"/>
  <c r="T3201" i="1" s="1"/>
  <c r="R3202" i="1"/>
  <c r="T3202" i="1" s="1"/>
  <c r="R3203" i="1"/>
  <c r="T3203" i="1" s="1"/>
  <c r="R3204" i="1"/>
  <c r="T3204" i="1" s="1"/>
  <c r="R3205" i="1"/>
  <c r="T3205" i="1" s="1"/>
  <c r="R3206" i="1"/>
  <c r="T3206" i="1" s="1"/>
  <c r="R3207" i="1"/>
  <c r="T3207" i="1" s="1"/>
  <c r="R3208" i="1"/>
  <c r="T3208" i="1" s="1"/>
  <c r="R3209" i="1"/>
  <c r="T3209" i="1" s="1"/>
  <c r="R3210" i="1"/>
  <c r="T3210" i="1" s="1"/>
  <c r="R3211" i="1"/>
  <c r="T3211" i="1" s="1"/>
  <c r="R3212" i="1"/>
  <c r="T3212" i="1" s="1"/>
  <c r="R3213" i="1"/>
  <c r="T3213" i="1" s="1"/>
  <c r="R3214" i="1"/>
  <c r="T3214" i="1" s="1"/>
  <c r="R3215" i="1"/>
  <c r="T3215" i="1" s="1"/>
  <c r="R3216" i="1"/>
  <c r="T3216" i="1" s="1"/>
  <c r="R3217" i="1"/>
  <c r="T3217" i="1" s="1"/>
  <c r="R3218" i="1"/>
  <c r="T3218" i="1" s="1"/>
  <c r="R3219" i="1"/>
  <c r="T3219" i="1" s="1"/>
  <c r="R3220" i="1"/>
  <c r="T3220" i="1" s="1"/>
  <c r="R3221" i="1"/>
  <c r="T3221" i="1" s="1"/>
  <c r="R3222" i="1"/>
  <c r="T3222" i="1" s="1"/>
  <c r="R3223" i="1"/>
  <c r="T3223" i="1" s="1"/>
  <c r="R3224" i="1"/>
  <c r="T3224" i="1" s="1"/>
  <c r="R3225" i="1"/>
  <c r="T3225" i="1" s="1"/>
  <c r="R3226" i="1"/>
  <c r="T3226" i="1" s="1"/>
  <c r="R3227" i="1"/>
  <c r="T3227" i="1" s="1"/>
  <c r="R3228" i="1"/>
  <c r="T3228" i="1" s="1"/>
  <c r="R3229" i="1"/>
  <c r="T3229" i="1" s="1"/>
  <c r="R3230" i="1"/>
  <c r="T3230" i="1" s="1"/>
  <c r="R3231" i="1"/>
  <c r="T3231" i="1" s="1"/>
  <c r="R3232" i="1"/>
  <c r="T3232" i="1" s="1"/>
  <c r="R3233" i="1"/>
  <c r="T3233" i="1" s="1"/>
  <c r="R3234" i="1"/>
  <c r="T3234" i="1" s="1"/>
  <c r="R3235" i="1"/>
  <c r="T3235" i="1" s="1"/>
  <c r="R3236" i="1"/>
  <c r="T3236" i="1" s="1"/>
  <c r="R3237" i="1"/>
  <c r="T3237" i="1" s="1"/>
  <c r="R3238" i="1"/>
  <c r="T3238" i="1" s="1"/>
  <c r="R3239" i="1"/>
  <c r="T3239" i="1" s="1"/>
  <c r="R3240" i="1"/>
  <c r="T3240" i="1" s="1"/>
  <c r="R3241" i="1"/>
  <c r="T3241" i="1" s="1"/>
  <c r="R3242" i="1"/>
  <c r="T3242" i="1" s="1"/>
  <c r="R3243" i="1"/>
  <c r="T3243" i="1" s="1"/>
  <c r="R3244" i="1"/>
  <c r="T3244" i="1" s="1"/>
  <c r="R3245" i="1"/>
  <c r="T3245" i="1" s="1"/>
  <c r="R3246" i="1"/>
  <c r="T3246" i="1" s="1"/>
  <c r="R3247" i="1"/>
  <c r="T3247" i="1" s="1"/>
  <c r="R3248" i="1"/>
  <c r="T3248" i="1" s="1"/>
  <c r="R3249" i="1"/>
  <c r="T3249" i="1" s="1"/>
  <c r="R3250" i="1"/>
  <c r="T3250" i="1" s="1"/>
  <c r="R3251" i="1"/>
  <c r="T3251" i="1" s="1"/>
  <c r="R3252" i="1"/>
  <c r="T3252" i="1" s="1"/>
  <c r="R3253" i="1"/>
  <c r="T3253" i="1" s="1"/>
  <c r="R3254" i="1"/>
  <c r="T3254" i="1" s="1"/>
  <c r="R3255" i="1"/>
  <c r="T3255" i="1" s="1"/>
  <c r="R3256" i="1"/>
  <c r="T3256" i="1" s="1"/>
  <c r="R3257" i="1"/>
  <c r="T3257" i="1" s="1"/>
  <c r="R3258" i="1"/>
  <c r="T3258" i="1" s="1"/>
  <c r="R3259" i="1"/>
  <c r="T3259" i="1" s="1"/>
  <c r="R3260" i="1"/>
  <c r="T3260" i="1" s="1"/>
  <c r="R3261" i="1"/>
  <c r="T3261" i="1" s="1"/>
  <c r="R3262" i="1"/>
  <c r="T3262" i="1" s="1"/>
  <c r="R3263" i="1"/>
  <c r="T3263" i="1" s="1"/>
  <c r="R3264" i="1"/>
  <c r="T3264" i="1" s="1"/>
  <c r="R3265" i="1"/>
  <c r="T3265" i="1" s="1"/>
  <c r="R3266" i="1"/>
  <c r="T3266" i="1" s="1"/>
  <c r="R3267" i="1"/>
  <c r="T3267" i="1" s="1"/>
  <c r="R3268" i="1"/>
  <c r="T3268" i="1" s="1"/>
  <c r="R3269" i="1"/>
  <c r="T3269" i="1" s="1"/>
  <c r="R3270" i="1"/>
  <c r="T3270" i="1" s="1"/>
  <c r="R3271" i="1"/>
  <c r="T3271" i="1" s="1"/>
  <c r="R3272" i="1"/>
  <c r="T3272" i="1" s="1"/>
  <c r="R3273" i="1"/>
  <c r="T3273" i="1" s="1"/>
  <c r="R3274" i="1"/>
  <c r="T3274" i="1" s="1"/>
  <c r="R3275" i="1"/>
  <c r="T3275" i="1" s="1"/>
  <c r="R3276" i="1"/>
  <c r="T3276" i="1" s="1"/>
  <c r="R3277" i="1"/>
  <c r="T3277" i="1" s="1"/>
  <c r="R3278" i="1"/>
  <c r="T3278" i="1" s="1"/>
  <c r="R3279" i="1"/>
  <c r="T3279" i="1" s="1"/>
  <c r="R3280" i="1"/>
  <c r="T3280" i="1" s="1"/>
  <c r="R3281" i="1"/>
  <c r="T3281" i="1" s="1"/>
  <c r="R3282" i="1"/>
  <c r="T3282" i="1" s="1"/>
  <c r="R3283" i="1"/>
  <c r="T3283" i="1" s="1"/>
  <c r="R3284" i="1"/>
  <c r="T3284" i="1" s="1"/>
  <c r="R3285" i="1"/>
  <c r="T3285" i="1" s="1"/>
  <c r="R3286" i="1"/>
  <c r="T3286" i="1" s="1"/>
  <c r="R3287" i="1"/>
  <c r="T3287" i="1" s="1"/>
  <c r="R3288" i="1"/>
  <c r="T3288" i="1" s="1"/>
  <c r="R3289" i="1"/>
  <c r="T3289" i="1" s="1"/>
  <c r="R3290" i="1"/>
  <c r="T3290" i="1" s="1"/>
  <c r="R3291" i="1"/>
  <c r="T3291" i="1" s="1"/>
  <c r="R3292" i="1"/>
  <c r="T3292" i="1" s="1"/>
  <c r="R3293" i="1"/>
  <c r="T3293" i="1" s="1"/>
  <c r="R3294" i="1"/>
  <c r="T3294" i="1" s="1"/>
  <c r="R3295" i="1"/>
  <c r="T3295" i="1" s="1"/>
  <c r="R3296" i="1"/>
  <c r="T3296" i="1" s="1"/>
  <c r="R3297" i="1"/>
  <c r="T3297" i="1" s="1"/>
  <c r="R3298" i="1"/>
  <c r="T3298" i="1" s="1"/>
  <c r="R3299" i="1"/>
  <c r="T3299" i="1" s="1"/>
  <c r="R3300" i="1"/>
  <c r="T3300" i="1" s="1"/>
  <c r="R3301" i="1"/>
  <c r="T3301" i="1" s="1"/>
  <c r="R3302" i="1"/>
  <c r="T3302" i="1" s="1"/>
  <c r="R3303" i="1"/>
  <c r="T3303" i="1" s="1"/>
  <c r="R3304" i="1"/>
  <c r="T3304" i="1" s="1"/>
  <c r="R3305" i="1"/>
  <c r="T3305" i="1" s="1"/>
  <c r="R3306" i="1"/>
  <c r="T3306" i="1" s="1"/>
  <c r="R3307" i="1"/>
  <c r="T3307" i="1" s="1"/>
  <c r="R3308" i="1"/>
  <c r="T3308" i="1" s="1"/>
  <c r="R3309" i="1"/>
  <c r="T3309" i="1" s="1"/>
  <c r="R3310" i="1"/>
  <c r="T3310" i="1" s="1"/>
  <c r="R3311" i="1"/>
  <c r="T3311" i="1" s="1"/>
  <c r="R3312" i="1"/>
  <c r="T3312" i="1" s="1"/>
  <c r="R3313" i="1"/>
  <c r="T3313" i="1" s="1"/>
  <c r="R3314" i="1"/>
  <c r="T3314" i="1" s="1"/>
  <c r="R3315" i="1"/>
  <c r="T3315" i="1" s="1"/>
  <c r="R3316" i="1"/>
  <c r="T3316" i="1" s="1"/>
  <c r="R3317" i="1"/>
  <c r="T3317" i="1" s="1"/>
  <c r="R3318" i="1"/>
  <c r="T3318" i="1" s="1"/>
  <c r="R3319" i="1"/>
  <c r="T3319" i="1" s="1"/>
  <c r="R3320" i="1"/>
  <c r="T3320" i="1" s="1"/>
  <c r="R3321" i="1"/>
  <c r="T3321" i="1" s="1"/>
  <c r="R3322" i="1"/>
  <c r="T3322" i="1" s="1"/>
  <c r="R3323" i="1"/>
  <c r="T3323" i="1" s="1"/>
  <c r="R3324" i="1"/>
  <c r="T3324" i="1" s="1"/>
  <c r="R3325" i="1"/>
  <c r="T3325" i="1" s="1"/>
  <c r="R3326" i="1"/>
  <c r="T3326" i="1" s="1"/>
  <c r="R3327" i="1"/>
  <c r="T3327" i="1" s="1"/>
  <c r="R3328" i="1"/>
  <c r="T3328" i="1" s="1"/>
  <c r="R3329" i="1"/>
  <c r="T3329" i="1" s="1"/>
  <c r="R3330" i="1"/>
  <c r="T3330" i="1" s="1"/>
  <c r="R3331" i="1"/>
  <c r="T3331" i="1" s="1"/>
  <c r="R3332" i="1"/>
  <c r="T3332" i="1" s="1"/>
  <c r="R3333" i="1"/>
  <c r="T3333" i="1" s="1"/>
  <c r="R3334" i="1"/>
  <c r="T3334" i="1" s="1"/>
  <c r="R3335" i="1"/>
  <c r="T3335" i="1" s="1"/>
  <c r="R3336" i="1"/>
  <c r="T3336" i="1" s="1"/>
  <c r="R3337" i="1"/>
  <c r="T3337" i="1" s="1"/>
  <c r="R3338" i="1"/>
  <c r="T3338" i="1" s="1"/>
  <c r="R3339" i="1"/>
  <c r="T3339" i="1" s="1"/>
  <c r="R3340" i="1"/>
  <c r="T3340" i="1" s="1"/>
  <c r="R3341" i="1"/>
  <c r="T3341" i="1" s="1"/>
  <c r="R3342" i="1"/>
  <c r="T3342" i="1" s="1"/>
  <c r="R3343" i="1"/>
  <c r="T3343" i="1" s="1"/>
  <c r="R3344" i="1"/>
  <c r="T3344" i="1" s="1"/>
  <c r="R3345" i="1"/>
  <c r="T3345" i="1" s="1"/>
  <c r="R3346" i="1"/>
  <c r="T3346" i="1" s="1"/>
  <c r="R3347" i="1"/>
  <c r="T3347" i="1" s="1"/>
  <c r="R3348" i="1"/>
  <c r="T3348" i="1" s="1"/>
  <c r="R3349" i="1"/>
  <c r="T3349" i="1" s="1"/>
  <c r="R3350" i="1"/>
  <c r="T3350" i="1" s="1"/>
  <c r="R3351" i="1"/>
  <c r="T3351" i="1" s="1"/>
  <c r="R3352" i="1"/>
  <c r="T3352" i="1" s="1"/>
  <c r="R3353" i="1"/>
  <c r="T3353" i="1" s="1"/>
  <c r="R3354" i="1"/>
  <c r="T3354" i="1" s="1"/>
  <c r="R3355" i="1"/>
  <c r="T3355" i="1" s="1"/>
  <c r="R3356" i="1"/>
  <c r="T3356" i="1" s="1"/>
  <c r="R3357" i="1"/>
  <c r="T3357" i="1" s="1"/>
  <c r="R3358" i="1"/>
  <c r="T3358" i="1" s="1"/>
  <c r="R3359" i="1"/>
  <c r="T3359" i="1" s="1"/>
  <c r="R3360" i="1"/>
  <c r="T3360" i="1" s="1"/>
  <c r="R3361" i="1"/>
  <c r="T3361" i="1" s="1"/>
  <c r="R3362" i="1"/>
  <c r="T3362" i="1" s="1"/>
  <c r="R3363" i="1"/>
  <c r="T3363" i="1" s="1"/>
  <c r="R3364" i="1"/>
  <c r="T3364" i="1" s="1"/>
  <c r="R3365" i="1"/>
  <c r="T3365" i="1" s="1"/>
  <c r="R3366" i="1"/>
  <c r="T3366" i="1" s="1"/>
  <c r="R3367" i="1"/>
  <c r="T3367" i="1" s="1"/>
  <c r="R3368" i="1"/>
  <c r="T3368" i="1" s="1"/>
  <c r="R3369" i="1"/>
  <c r="T3369" i="1" s="1"/>
  <c r="R3370" i="1"/>
  <c r="T3370" i="1" s="1"/>
  <c r="R3371" i="1"/>
  <c r="T3371" i="1" s="1"/>
  <c r="R3372" i="1"/>
  <c r="T3372" i="1" s="1"/>
  <c r="R3373" i="1"/>
  <c r="T3373" i="1" s="1"/>
  <c r="R3374" i="1"/>
  <c r="T3374" i="1" s="1"/>
  <c r="R3375" i="1"/>
  <c r="T3375" i="1" s="1"/>
  <c r="R3376" i="1"/>
  <c r="T3376" i="1" s="1"/>
  <c r="R3377" i="1"/>
  <c r="T3377" i="1" s="1"/>
  <c r="R3378" i="1"/>
  <c r="T3378" i="1" s="1"/>
  <c r="R3379" i="1"/>
  <c r="T3379" i="1" s="1"/>
  <c r="R3380" i="1"/>
  <c r="T3380" i="1" s="1"/>
  <c r="R3381" i="1"/>
  <c r="T3381" i="1" s="1"/>
  <c r="R3382" i="1"/>
  <c r="T3382" i="1" s="1"/>
  <c r="R3383" i="1"/>
  <c r="T3383" i="1" s="1"/>
  <c r="R3384" i="1"/>
  <c r="T3384" i="1" s="1"/>
  <c r="R3385" i="1"/>
  <c r="T3385" i="1" s="1"/>
  <c r="R3386" i="1"/>
  <c r="T3386" i="1" s="1"/>
  <c r="R3387" i="1"/>
  <c r="T3387" i="1" s="1"/>
  <c r="R3388" i="1"/>
  <c r="T3388" i="1" s="1"/>
  <c r="R3389" i="1"/>
  <c r="T3389" i="1" s="1"/>
  <c r="R3390" i="1"/>
  <c r="T3390" i="1" s="1"/>
  <c r="R3391" i="1"/>
  <c r="T3391" i="1" s="1"/>
  <c r="R3392" i="1"/>
  <c r="T3392" i="1" s="1"/>
  <c r="R3393" i="1"/>
  <c r="T3393" i="1" s="1"/>
  <c r="R3394" i="1"/>
  <c r="T3394" i="1" s="1"/>
  <c r="R3395" i="1"/>
  <c r="T3395" i="1" s="1"/>
  <c r="R3396" i="1"/>
  <c r="T3396" i="1" s="1"/>
  <c r="R3397" i="1"/>
  <c r="T3397" i="1" s="1"/>
  <c r="R3398" i="1"/>
  <c r="T3398" i="1" s="1"/>
  <c r="R3399" i="1"/>
  <c r="T3399" i="1" s="1"/>
  <c r="R3400" i="1"/>
  <c r="T3400" i="1" s="1"/>
  <c r="R3401" i="1"/>
  <c r="T3401" i="1" s="1"/>
  <c r="R3402" i="1"/>
  <c r="T3402" i="1" s="1"/>
  <c r="R3403" i="1"/>
  <c r="T3403" i="1" s="1"/>
  <c r="R3404" i="1"/>
  <c r="T3404" i="1" s="1"/>
  <c r="R3405" i="1"/>
  <c r="T3405" i="1" s="1"/>
  <c r="R3406" i="1"/>
  <c r="T3406" i="1" s="1"/>
  <c r="R3407" i="1"/>
  <c r="T3407" i="1" s="1"/>
  <c r="R3408" i="1"/>
  <c r="T3408" i="1" s="1"/>
  <c r="R3409" i="1"/>
  <c r="T3409" i="1" s="1"/>
  <c r="R3410" i="1"/>
  <c r="T3410" i="1" s="1"/>
  <c r="R3411" i="1"/>
  <c r="T3411" i="1" s="1"/>
  <c r="R3412" i="1"/>
  <c r="T3412" i="1" s="1"/>
  <c r="R3413" i="1"/>
  <c r="T3413" i="1" s="1"/>
  <c r="R3414" i="1"/>
  <c r="T3414" i="1" s="1"/>
  <c r="R3415" i="1"/>
  <c r="T3415" i="1" s="1"/>
  <c r="R3416" i="1"/>
  <c r="T3416" i="1" s="1"/>
  <c r="R3417" i="1"/>
  <c r="T3417" i="1" s="1"/>
  <c r="R3418" i="1"/>
  <c r="T3418" i="1" s="1"/>
  <c r="R3419" i="1"/>
  <c r="T3419" i="1" s="1"/>
  <c r="R3420" i="1"/>
  <c r="T3420" i="1" s="1"/>
  <c r="R3421" i="1"/>
  <c r="T3421" i="1" s="1"/>
  <c r="R3422" i="1"/>
  <c r="T3422" i="1" s="1"/>
  <c r="R3423" i="1"/>
  <c r="T3423" i="1" s="1"/>
  <c r="R3424" i="1"/>
  <c r="T3424" i="1" s="1"/>
  <c r="R3425" i="1"/>
  <c r="T3425" i="1" s="1"/>
  <c r="R3426" i="1"/>
  <c r="T3426" i="1" s="1"/>
  <c r="R3427" i="1"/>
  <c r="T3427" i="1" s="1"/>
  <c r="R3428" i="1"/>
  <c r="T3428" i="1" s="1"/>
  <c r="R3429" i="1"/>
  <c r="T3429" i="1" s="1"/>
  <c r="R3430" i="1"/>
  <c r="T3430" i="1" s="1"/>
  <c r="R3431" i="1"/>
  <c r="T3431" i="1" s="1"/>
  <c r="R3432" i="1"/>
  <c r="T3432" i="1" s="1"/>
  <c r="R3433" i="1"/>
  <c r="T3433" i="1" s="1"/>
  <c r="R3434" i="1"/>
  <c r="T3434" i="1" s="1"/>
  <c r="R3435" i="1"/>
  <c r="T3435" i="1" s="1"/>
  <c r="R3436" i="1"/>
  <c r="T3436" i="1" s="1"/>
  <c r="R3437" i="1"/>
  <c r="T3437" i="1" s="1"/>
  <c r="R3438" i="1"/>
  <c r="T3438" i="1" s="1"/>
  <c r="R3439" i="1"/>
  <c r="T3439" i="1" s="1"/>
  <c r="R3440" i="1"/>
  <c r="T3440" i="1" s="1"/>
  <c r="R3441" i="1"/>
  <c r="T3441" i="1" s="1"/>
  <c r="R3442" i="1"/>
  <c r="T3442" i="1" s="1"/>
  <c r="R3443" i="1"/>
  <c r="T3443" i="1" s="1"/>
  <c r="R3444" i="1"/>
  <c r="T3444" i="1" s="1"/>
  <c r="R3445" i="1"/>
  <c r="T3445" i="1" s="1"/>
  <c r="R3446" i="1"/>
  <c r="T3446" i="1" s="1"/>
  <c r="R3447" i="1"/>
  <c r="T3447" i="1" s="1"/>
  <c r="R3448" i="1"/>
  <c r="T3448" i="1" s="1"/>
  <c r="R3449" i="1"/>
  <c r="T3449" i="1" s="1"/>
  <c r="R3450" i="1"/>
  <c r="T3450" i="1" s="1"/>
  <c r="R3451" i="1"/>
  <c r="T3451" i="1" s="1"/>
  <c r="R3452" i="1"/>
  <c r="T3452" i="1" s="1"/>
  <c r="R3453" i="1"/>
  <c r="T3453" i="1" s="1"/>
  <c r="R3454" i="1"/>
  <c r="T3454" i="1" s="1"/>
  <c r="R3455" i="1"/>
  <c r="T3455" i="1" s="1"/>
  <c r="R3456" i="1"/>
  <c r="T3456" i="1" s="1"/>
  <c r="R3457" i="1"/>
  <c r="T3457" i="1" s="1"/>
  <c r="R3458" i="1"/>
  <c r="T3458" i="1" s="1"/>
  <c r="R3459" i="1"/>
  <c r="T3459" i="1" s="1"/>
  <c r="R3460" i="1"/>
  <c r="T3460" i="1" s="1"/>
  <c r="R3461" i="1"/>
  <c r="T3461" i="1" s="1"/>
  <c r="R3462" i="1"/>
  <c r="T3462" i="1" s="1"/>
  <c r="R3463" i="1"/>
  <c r="T3463" i="1" s="1"/>
  <c r="R3464" i="1"/>
  <c r="T3464" i="1" s="1"/>
  <c r="R3465" i="1"/>
  <c r="T3465" i="1" s="1"/>
  <c r="R3466" i="1"/>
  <c r="T3466" i="1" s="1"/>
  <c r="R3467" i="1"/>
  <c r="T3467" i="1" s="1"/>
  <c r="R3468" i="1"/>
  <c r="T3468" i="1" s="1"/>
  <c r="R3469" i="1"/>
  <c r="T3469" i="1" s="1"/>
  <c r="R3470" i="1"/>
  <c r="T3470" i="1" s="1"/>
  <c r="R3471" i="1"/>
  <c r="T3471" i="1" s="1"/>
  <c r="R3472" i="1"/>
  <c r="T3472" i="1" s="1"/>
  <c r="R3473" i="1"/>
  <c r="T3473" i="1" s="1"/>
  <c r="R3474" i="1"/>
  <c r="T3474" i="1" s="1"/>
  <c r="R3475" i="1"/>
  <c r="T3475" i="1" s="1"/>
  <c r="R3476" i="1"/>
  <c r="T3476" i="1" s="1"/>
  <c r="R3477" i="1"/>
  <c r="T3477" i="1" s="1"/>
  <c r="R3478" i="1"/>
  <c r="T3478" i="1" s="1"/>
  <c r="R3479" i="1"/>
  <c r="T3479" i="1" s="1"/>
  <c r="R3480" i="1"/>
  <c r="T3480" i="1" s="1"/>
  <c r="R3481" i="1"/>
  <c r="T3481" i="1" s="1"/>
  <c r="R3482" i="1"/>
  <c r="T3482" i="1" s="1"/>
  <c r="R3483" i="1"/>
  <c r="T3483" i="1" s="1"/>
  <c r="R3484" i="1"/>
  <c r="T3484" i="1" s="1"/>
  <c r="R3485" i="1"/>
  <c r="T3485" i="1" s="1"/>
  <c r="R3486" i="1"/>
  <c r="T3486" i="1" s="1"/>
  <c r="R3487" i="1"/>
  <c r="T3487" i="1" s="1"/>
  <c r="R3488" i="1"/>
  <c r="T3488" i="1" s="1"/>
  <c r="R3489" i="1"/>
  <c r="T3489" i="1" s="1"/>
  <c r="R3490" i="1"/>
  <c r="T3490" i="1" s="1"/>
  <c r="R3491" i="1"/>
  <c r="T3491" i="1" s="1"/>
  <c r="R3492" i="1"/>
  <c r="T3492" i="1" s="1"/>
  <c r="R3493" i="1"/>
  <c r="T3493" i="1" s="1"/>
  <c r="R3494" i="1"/>
  <c r="T3494" i="1" s="1"/>
  <c r="R3495" i="1"/>
  <c r="T3495" i="1" s="1"/>
  <c r="R3496" i="1"/>
  <c r="T3496" i="1" s="1"/>
  <c r="R3497" i="1"/>
  <c r="T3497" i="1" s="1"/>
  <c r="R3498" i="1"/>
  <c r="T3498" i="1" s="1"/>
  <c r="R3499" i="1"/>
  <c r="T3499" i="1" s="1"/>
  <c r="R3500" i="1"/>
  <c r="T3500" i="1" s="1"/>
  <c r="R3501" i="1"/>
  <c r="T3501" i="1" s="1"/>
  <c r="R3502" i="1"/>
  <c r="T3502" i="1" s="1"/>
  <c r="R3503" i="1"/>
  <c r="T3503" i="1" s="1"/>
  <c r="R3504" i="1"/>
  <c r="T3504" i="1" s="1"/>
  <c r="R3505" i="1"/>
  <c r="T3505" i="1" s="1"/>
  <c r="R3506" i="1"/>
  <c r="T3506" i="1" s="1"/>
  <c r="R3507" i="1"/>
  <c r="T3507" i="1" s="1"/>
  <c r="R3508" i="1"/>
  <c r="T3508" i="1" s="1"/>
  <c r="R3509" i="1"/>
  <c r="T3509" i="1" s="1"/>
  <c r="R3510" i="1"/>
  <c r="T3510" i="1" s="1"/>
  <c r="R3511" i="1"/>
  <c r="T3511" i="1" s="1"/>
  <c r="R3512" i="1"/>
  <c r="T3512" i="1" s="1"/>
  <c r="R3513" i="1"/>
  <c r="T3513" i="1" s="1"/>
  <c r="R3514" i="1"/>
  <c r="T3514" i="1" s="1"/>
  <c r="R3515" i="1"/>
  <c r="T3515" i="1" s="1"/>
  <c r="R3516" i="1"/>
  <c r="T3516" i="1" s="1"/>
  <c r="R3517" i="1"/>
  <c r="T3517" i="1" s="1"/>
  <c r="R3518" i="1"/>
  <c r="T3518" i="1" s="1"/>
  <c r="R3519" i="1"/>
  <c r="T3519" i="1" s="1"/>
  <c r="R3520" i="1"/>
  <c r="T3520" i="1" s="1"/>
  <c r="R3521" i="1"/>
  <c r="T3521" i="1" s="1"/>
  <c r="R3522" i="1"/>
  <c r="T3522" i="1" s="1"/>
  <c r="R3523" i="1"/>
  <c r="T3523" i="1" s="1"/>
  <c r="R3524" i="1"/>
  <c r="T3524" i="1" s="1"/>
  <c r="R3525" i="1"/>
  <c r="T3525" i="1" s="1"/>
  <c r="R3526" i="1"/>
  <c r="T3526" i="1" s="1"/>
  <c r="R3527" i="1"/>
  <c r="T3527" i="1" s="1"/>
  <c r="R3528" i="1"/>
  <c r="T3528" i="1" s="1"/>
  <c r="R3529" i="1"/>
  <c r="T3529" i="1" s="1"/>
  <c r="R3530" i="1"/>
  <c r="T3530" i="1" s="1"/>
  <c r="R3531" i="1"/>
  <c r="T3531" i="1" s="1"/>
  <c r="R3532" i="1"/>
  <c r="T3532" i="1" s="1"/>
  <c r="R3533" i="1"/>
  <c r="T3533" i="1" s="1"/>
  <c r="R3534" i="1"/>
  <c r="T3534" i="1" s="1"/>
  <c r="R3535" i="1"/>
  <c r="T3535" i="1" s="1"/>
  <c r="R3536" i="1"/>
  <c r="T3536" i="1" s="1"/>
  <c r="R3537" i="1"/>
  <c r="T3537" i="1" s="1"/>
  <c r="R3538" i="1"/>
  <c r="T3538" i="1" s="1"/>
  <c r="R3539" i="1"/>
  <c r="T3539" i="1" s="1"/>
  <c r="R3540" i="1"/>
  <c r="T3540" i="1" s="1"/>
  <c r="R3541" i="1"/>
  <c r="T3541" i="1" s="1"/>
  <c r="R3542" i="1"/>
  <c r="T3542" i="1" s="1"/>
  <c r="R3543" i="1"/>
  <c r="T3543" i="1" s="1"/>
  <c r="R3544" i="1"/>
  <c r="T3544" i="1" s="1"/>
  <c r="R3545" i="1"/>
  <c r="T3545" i="1" s="1"/>
  <c r="R3546" i="1"/>
  <c r="T3546" i="1" s="1"/>
  <c r="R3547" i="1"/>
  <c r="T3547" i="1" s="1"/>
  <c r="R3548" i="1"/>
  <c r="T3548" i="1" s="1"/>
  <c r="R3549" i="1"/>
  <c r="T3549" i="1" s="1"/>
  <c r="R3550" i="1"/>
  <c r="T3550" i="1" s="1"/>
  <c r="R3551" i="1"/>
  <c r="T3551" i="1" s="1"/>
  <c r="R3552" i="1"/>
  <c r="T3552" i="1" s="1"/>
  <c r="R3553" i="1"/>
  <c r="T3553" i="1" s="1"/>
  <c r="R3554" i="1"/>
  <c r="T3554" i="1" s="1"/>
  <c r="R3555" i="1"/>
  <c r="T3555" i="1" s="1"/>
  <c r="R3556" i="1"/>
  <c r="T3556" i="1" s="1"/>
  <c r="R3557" i="1"/>
  <c r="T3557" i="1" s="1"/>
  <c r="R3558" i="1"/>
  <c r="T3558" i="1" s="1"/>
  <c r="R3559" i="1"/>
  <c r="T3559" i="1" s="1"/>
  <c r="R3560" i="1"/>
  <c r="T3560" i="1" s="1"/>
  <c r="R3561" i="1"/>
  <c r="T3561" i="1" s="1"/>
  <c r="R3562" i="1"/>
  <c r="T3562" i="1" s="1"/>
  <c r="R3563" i="1"/>
  <c r="T3563" i="1" s="1"/>
  <c r="R3564" i="1"/>
  <c r="T3564" i="1" s="1"/>
  <c r="R3565" i="1"/>
  <c r="T3565" i="1" s="1"/>
  <c r="R3566" i="1"/>
  <c r="T3566" i="1" s="1"/>
  <c r="R3567" i="1"/>
  <c r="T3567" i="1" s="1"/>
  <c r="R3568" i="1"/>
  <c r="T3568" i="1" s="1"/>
  <c r="R3569" i="1"/>
  <c r="T3569" i="1" s="1"/>
  <c r="R3570" i="1"/>
  <c r="T3570" i="1" s="1"/>
  <c r="R3571" i="1"/>
  <c r="T3571" i="1" s="1"/>
  <c r="R3572" i="1"/>
  <c r="T3572" i="1" s="1"/>
  <c r="R3573" i="1"/>
  <c r="T3573" i="1" s="1"/>
  <c r="R3574" i="1"/>
  <c r="T3574" i="1" s="1"/>
  <c r="R3575" i="1"/>
  <c r="T3575" i="1" s="1"/>
  <c r="R3576" i="1"/>
  <c r="T3576" i="1" s="1"/>
  <c r="R3577" i="1"/>
  <c r="T3577" i="1" s="1"/>
  <c r="R3578" i="1"/>
  <c r="T3578" i="1" s="1"/>
  <c r="R3579" i="1"/>
  <c r="T3579" i="1" s="1"/>
  <c r="R3580" i="1"/>
  <c r="T3580" i="1" s="1"/>
  <c r="R3581" i="1"/>
  <c r="T3581" i="1" s="1"/>
  <c r="R3582" i="1"/>
  <c r="T3582" i="1" s="1"/>
  <c r="R3583" i="1"/>
  <c r="T3583" i="1" s="1"/>
  <c r="R3584" i="1"/>
  <c r="T3584" i="1" s="1"/>
  <c r="R3585" i="1"/>
  <c r="T3585" i="1" s="1"/>
  <c r="R3586" i="1"/>
  <c r="T3586" i="1" s="1"/>
  <c r="R3587" i="1"/>
  <c r="T3587" i="1" s="1"/>
  <c r="R3588" i="1"/>
  <c r="T3588" i="1" s="1"/>
  <c r="R3589" i="1"/>
  <c r="T3589" i="1" s="1"/>
  <c r="R3590" i="1"/>
  <c r="T3590" i="1" s="1"/>
  <c r="R3591" i="1"/>
  <c r="T3591" i="1" s="1"/>
  <c r="R3592" i="1"/>
  <c r="T3592" i="1" s="1"/>
  <c r="R3593" i="1"/>
  <c r="T3593" i="1" s="1"/>
  <c r="R3594" i="1"/>
  <c r="T3594" i="1" s="1"/>
  <c r="R3595" i="1"/>
  <c r="T3595" i="1" s="1"/>
  <c r="R3596" i="1"/>
  <c r="T3596" i="1" s="1"/>
  <c r="R3597" i="1"/>
  <c r="T3597" i="1" s="1"/>
  <c r="R3598" i="1"/>
  <c r="T3598" i="1" s="1"/>
  <c r="R3599" i="1"/>
  <c r="T3599" i="1" s="1"/>
  <c r="R3600" i="1"/>
  <c r="T3600" i="1" s="1"/>
  <c r="R3601" i="1"/>
  <c r="T3601" i="1" s="1"/>
  <c r="R3602" i="1"/>
  <c r="T3602" i="1" s="1"/>
  <c r="R3603" i="1"/>
  <c r="T3603" i="1" s="1"/>
  <c r="R3604" i="1"/>
  <c r="T3604" i="1" s="1"/>
  <c r="R3605" i="1"/>
  <c r="T3605" i="1" s="1"/>
  <c r="R3606" i="1"/>
  <c r="T3606" i="1" s="1"/>
  <c r="R3607" i="1"/>
  <c r="T3607" i="1" s="1"/>
  <c r="R3608" i="1"/>
  <c r="T3608" i="1" s="1"/>
  <c r="R3609" i="1"/>
  <c r="T3609" i="1" s="1"/>
  <c r="R3610" i="1"/>
  <c r="T3610" i="1" s="1"/>
  <c r="R3611" i="1"/>
  <c r="T3611" i="1" s="1"/>
  <c r="R3612" i="1"/>
  <c r="T3612" i="1" s="1"/>
  <c r="R3613" i="1"/>
  <c r="T3613" i="1" s="1"/>
  <c r="R3614" i="1"/>
  <c r="T3614" i="1" s="1"/>
  <c r="R3615" i="1"/>
  <c r="T3615" i="1" s="1"/>
  <c r="R3616" i="1"/>
  <c r="T3616" i="1" s="1"/>
  <c r="R3617" i="1"/>
  <c r="T3617" i="1" s="1"/>
  <c r="R3618" i="1"/>
  <c r="T3618" i="1" s="1"/>
  <c r="R3619" i="1"/>
  <c r="T3619" i="1" s="1"/>
  <c r="R3620" i="1"/>
  <c r="T3620" i="1" s="1"/>
  <c r="R3621" i="1"/>
  <c r="T3621" i="1" s="1"/>
  <c r="R3622" i="1"/>
  <c r="T3622" i="1" s="1"/>
  <c r="R3623" i="1"/>
  <c r="T3623" i="1" s="1"/>
  <c r="R3624" i="1"/>
  <c r="T3624" i="1" s="1"/>
  <c r="R3625" i="1"/>
  <c r="T3625" i="1" s="1"/>
  <c r="R3626" i="1"/>
  <c r="T3626" i="1" s="1"/>
  <c r="R3627" i="1"/>
  <c r="T3627" i="1" s="1"/>
  <c r="R3628" i="1"/>
  <c r="T3628" i="1" s="1"/>
  <c r="R3629" i="1"/>
  <c r="T3629" i="1" s="1"/>
  <c r="R3630" i="1"/>
  <c r="T3630" i="1" s="1"/>
  <c r="R3631" i="1"/>
  <c r="T3631" i="1" s="1"/>
  <c r="R3632" i="1"/>
  <c r="T3632" i="1" s="1"/>
  <c r="R3633" i="1"/>
  <c r="T3633" i="1" s="1"/>
  <c r="R3634" i="1"/>
  <c r="T3634" i="1" s="1"/>
  <c r="R3635" i="1"/>
  <c r="T3635" i="1" s="1"/>
  <c r="R3636" i="1"/>
  <c r="T3636" i="1" s="1"/>
  <c r="R3637" i="1"/>
  <c r="T3637" i="1" s="1"/>
  <c r="R3638" i="1"/>
  <c r="T3638" i="1" s="1"/>
  <c r="R3639" i="1"/>
  <c r="T3639" i="1" s="1"/>
  <c r="R3640" i="1"/>
  <c r="T3640" i="1" s="1"/>
  <c r="R3641" i="1"/>
  <c r="T3641" i="1" s="1"/>
  <c r="R3642" i="1"/>
  <c r="T3642" i="1" s="1"/>
  <c r="R3643" i="1"/>
  <c r="T3643" i="1" s="1"/>
  <c r="R3644" i="1"/>
  <c r="T3644" i="1" s="1"/>
  <c r="R3645" i="1"/>
  <c r="T3645" i="1" s="1"/>
  <c r="R3646" i="1"/>
  <c r="T3646" i="1" s="1"/>
  <c r="R3647" i="1"/>
  <c r="T3647" i="1" s="1"/>
  <c r="R3648" i="1"/>
  <c r="T3648" i="1" s="1"/>
  <c r="R3649" i="1"/>
  <c r="T3649" i="1" s="1"/>
  <c r="R3650" i="1"/>
  <c r="T3650" i="1" s="1"/>
  <c r="R3651" i="1"/>
  <c r="T3651" i="1" s="1"/>
  <c r="R3652" i="1"/>
  <c r="T3652" i="1" s="1"/>
  <c r="R3653" i="1"/>
  <c r="T3653" i="1" s="1"/>
  <c r="R3654" i="1"/>
  <c r="T3654" i="1" s="1"/>
  <c r="R3655" i="1"/>
  <c r="T3655" i="1" s="1"/>
  <c r="R3656" i="1"/>
  <c r="T3656" i="1" s="1"/>
  <c r="R3657" i="1"/>
  <c r="T3657" i="1" s="1"/>
  <c r="R3658" i="1"/>
  <c r="T3658" i="1" s="1"/>
  <c r="R3659" i="1"/>
  <c r="T3659" i="1" s="1"/>
  <c r="R3660" i="1"/>
  <c r="T3660" i="1" s="1"/>
  <c r="R3661" i="1"/>
  <c r="T3661" i="1" s="1"/>
  <c r="R3662" i="1"/>
  <c r="T3662" i="1" s="1"/>
  <c r="R3663" i="1"/>
  <c r="T3663" i="1" s="1"/>
  <c r="R3664" i="1"/>
  <c r="T3664" i="1" s="1"/>
  <c r="R3665" i="1"/>
  <c r="T3665" i="1" s="1"/>
  <c r="R3666" i="1"/>
  <c r="T3666" i="1" s="1"/>
  <c r="R3667" i="1"/>
  <c r="T3667" i="1" s="1"/>
  <c r="R3668" i="1"/>
  <c r="T3668" i="1" s="1"/>
  <c r="R3669" i="1"/>
  <c r="T3669" i="1" s="1"/>
  <c r="R3670" i="1"/>
  <c r="T3670" i="1" s="1"/>
  <c r="R3671" i="1"/>
  <c r="T3671" i="1" s="1"/>
  <c r="R3672" i="1"/>
  <c r="T3672" i="1" s="1"/>
  <c r="R3673" i="1"/>
  <c r="T3673" i="1" s="1"/>
  <c r="R3674" i="1"/>
  <c r="T3674" i="1" s="1"/>
  <c r="R3675" i="1"/>
  <c r="T3675" i="1" s="1"/>
  <c r="R3676" i="1"/>
  <c r="T3676" i="1" s="1"/>
  <c r="R3677" i="1"/>
  <c r="T3677" i="1" s="1"/>
  <c r="R3678" i="1"/>
  <c r="T3678" i="1" s="1"/>
  <c r="R3679" i="1"/>
  <c r="T3679" i="1" s="1"/>
  <c r="R3680" i="1"/>
  <c r="T3680" i="1" s="1"/>
  <c r="R3681" i="1"/>
  <c r="T3681" i="1" s="1"/>
  <c r="R3682" i="1"/>
  <c r="T3682" i="1" s="1"/>
  <c r="R3683" i="1"/>
  <c r="T3683" i="1" s="1"/>
  <c r="R3684" i="1"/>
  <c r="T3684" i="1" s="1"/>
  <c r="R3685" i="1"/>
  <c r="T3685" i="1" s="1"/>
  <c r="R3686" i="1"/>
  <c r="T3686" i="1" s="1"/>
  <c r="R3687" i="1"/>
  <c r="T3687" i="1" s="1"/>
  <c r="R3688" i="1"/>
  <c r="T3688" i="1" s="1"/>
  <c r="R3689" i="1"/>
  <c r="T3689" i="1" s="1"/>
  <c r="R3690" i="1"/>
  <c r="T3690" i="1" s="1"/>
  <c r="R3691" i="1"/>
  <c r="T3691" i="1" s="1"/>
  <c r="R3692" i="1"/>
  <c r="T3692" i="1" s="1"/>
  <c r="R3693" i="1"/>
  <c r="T3693" i="1" s="1"/>
  <c r="R3694" i="1"/>
  <c r="T3694" i="1" s="1"/>
  <c r="R3695" i="1"/>
  <c r="T3695" i="1" s="1"/>
  <c r="R3696" i="1"/>
  <c r="T3696" i="1" s="1"/>
  <c r="R3697" i="1"/>
  <c r="T3697" i="1" s="1"/>
  <c r="R3698" i="1"/>
  <c r="T3698" i="1" s="1"/>
  <c r="R3699" i="1"/>
  <c r="T3699" i="1" s="1"/>
  <c r="R3700" i="1"/>
  <c r="T3700" i="1" s="1"/>
  <c r="R3701" i="1"/>
  <c r="T3701" i="1" s="1"/>
  <c r="R3702" i="1"/>
  <c r="T3702" i="1" s="1"/>
  <c r="R3703" i="1"/>
  <c r="T3703" i="1" s="1"/>
  <c r="R3704" i="1"/>
  <c r="T3704" i="1" s="1"/>
  <c r="R3705" i="1"/>
  <c r="T3705" i="1" s="1"/>
  <c r="R3706" i="1"/>
  <c r="T3706" i="1" s="1"/>
  <c r="R3707" i="1"/>
  <c r="T3707" i="1" s="1"/>
  <c r="R3708" i="1"/>
  <c r="T3708" i="1" s="1"/>
  <c r="R3709" i="1"/>
  <c r="T3709" i="1" s="1"/>
  <c r="R3710" i="1"/>
  <c r="T3710" i="1" s="1"/>
  <c r="R3711" i="1"/>
  <c r="T3711" i="1" s="1"/>
  <c r="R3712" i="1"/>
  <c r="T3712" i="1" s="1"/>
  <c r="R3713" i="1"/>
  <c r="T3713" i="1" s="1"/>
  <c r="R3714" i="1"/>
  <c r="T3714" i="1" s="1"/>
  <c r="R3715" i="1"/>
  <c r="T3715" i="1" s="1"/>
  <c r="R3716" i="1"/>
  <c r="T3716" i="1" s="1"/>
  <c r="R3717" i="1"/>
  <c r="T3717" i="1" s="1"/>
  <c r="R3718" i="1"/>
  <c r="T3718" i="1" s="1"/>
  <c r="R3719" i="1"/>
  <c r="T3719" i="1" s="1"/>
  <c r="R3720" i="1"/>
  <c r="T3720" i="1" s="1"/>
  <c r="R3721" i="1"/>
  <c r="T3721" i="1" s="1"/>
  <c r="R3722" i="1"/>
  <c r="T3722" i="1" s="1"/>
  <c r="R3723" i="1"/>
  <c r="T3723" i="1" s="1"/>
  <c r="R3724" i="1"/>
  <c r="T3724" i="1" s="1"/>
  <c r="R3725" i="1"/>
  <c r="T3725" i="1" s="1"/>
  <c r="R3726" i="1"/>
  <c r="T3726" i="1" s="1"/>
  <c r="R3727" i="1"/>
  <c r="T3727" i="1" s="1"/>
  <c r="R3728" i="1"/>
  <c r="T3728" i="1" s="1"/>
  <c r="R3729" i="1"/>
  <c r="T3729" i="1" s="1"/>
  <c r="R3730" i="1"/>
  <c r="T3730" i="1" s="1"/>
  <c r="R3731" i="1"/>
  <c r="T3731" i="1" s="1"/>
  <c r="R3732" i="1"/>
  <c r="T3732" i="1" s="1"/>
  <c r="R3733" i="1"/>
  <c r="T3733" i="1" s="1"/>
  <c r="R3734" i="1"/>
  <c r="T3734" i="1" s="1"/>
  <c r="R3735" i="1"/>
  <c r="T3735" i="1" s="1"/>
  <c r="R3736" i="1"/>
  <c r="T3736" i="1" s="1"/>
  <c r="R3737" i="1"/>
  <c r="T3737" i="1" s="1"/>
  <c r="R3738" i="1"/>
  <c r="T3738" i="1" s="1"/>
  <c r="R3739" i="1"/>
  <c r="T3739" i="1" s="1"/>
  <c r="R3740" i="1"/>
  <c r="T3740" i="1" s="1"/>
  <c r="R3741" i="1"/>
  <c r="T3741" i="1" s="1"/>
  <c r="R3742" i="1"/>
  <c r="T3742" i="1" s="1"/>
  <c r="R3743" i="1"/>
  <c r="T3743" i="1" s="1"/>
  <c r="R3744" i="1"/>
  <c r="T3744" i="1" s="1"/>
  <c r="R3745" i="1"/>
  <c r="T3745" i="1" s="1"/>
  <c r="R3746" i="1"/>
  <c r="T3746" i="1" s="1"/>
  <c r="R3747" i="1"/>
  <c r="T3747" i="1" s="1"/>
  <c r="R3748" i="1"/>
  <c r="T3748" i="1" s="1"/>
  <c r="R3749" i="1"/>
  <c r="T3749" i="1" s="1"/>
  <c r="R3750" i="1"/>
  <c r="T3750" i="1" s="1"/>
  <c r="R3751" i="1"/>
  <c r="T3751" i="1" s="1"/>
  <c r="R3752" i="1"/>
  <c r="T3752" i="1" s="1"/>
  <c r="R3753" i="1"/>
  <c r="T3753" i="1" s="1"/>
  <c r="R3754" i="1"/>
  <c r="T3754" i="1" s="1"/>
  <c r="R3755" i="1"/>
  <c r="T3755" i="1" s="1"/>
  <c r="R3756" i="1"/>
  <c r="T3756" i="1" s="1"/>
  <c r="R3757" i="1"/>
  <c r="T3757" i="1" s="1"/>
  <c r="R3758" i="1"/>
  <c r="T3758" i="1" s="1"/>
  <c r="R3759" i="1"/>
  <c r="T3759" i="1" s="1"/>
  <c r="R3760" i="1"/>
  <c r="T3760" i="1" s="1"/>
  <c r="R3761" i="1"/>
  <c r="T3761" i="1" s="1"/>
  <c r="R3762" i="1"/>
  <c r="T3762" i="1" s="1"/>
  <c r="R3763" i="1"/>
  <c r="T3763" i="1" s="1"/>
  <c r="R3764" i="1"/>
  <c r="T3764" i="1" s="1"/>
  <c r="R3765" i="1"/>
  <c r="T3765" i="1" s="1"/>
  <c r="R3766" i="1"/>
  <c r="T3766" i="1" s="1"/>
  <c r="R3767" i="1"/>
  <c r="T3767" i="1" s="1"/>
  <c r="R3768" i="1"/>
  <c r="T3768" i="1" s="1"/>
  <c r="R3769" i="1"/>
  <c r="T3769" i="1" s="1"/>
  <c r="R3770" i="1"/>
  <c r="T3770" i="1" s="1"/>
  <c r="R3771" i="1"/>
  <c r="T3771" i="1" s="1"/>
  <c r="R3772" i="1"/>
  <c r="T3772" i="1" s="1"/>
  <c r="R3773" i="1"/>
  <c r="T3773" i="1" s="1"/>
  <c r="R3774" i="1"/>
  <c r="T3774" i="1" s="1"/>
  <c r="R3775" i="1"/>
  <c r="T3775" i="1" s="1"/>
  <c r="R3776" i="1"/>
  <c r="T3776" i="1" s="1"/>
  <c r="R3777" i="1"/>
  <c r="T3777" i="1" s="1"/>
  <c r="R3778" i="1"/>
  <c r="T3778" i="1" s="1"/>
  <c r="R3779" i="1"/>
  <c r="T3779" i="1" s="1"/>
  <c r="R3780" i="1"/>
  <c r="T3780" i="1" s="1"/>
  <c r="R3781" i="1"/>
  <c r="T3781" i="1" s="1"/>
  <c r="R3782" i="1"/>
  <c r="T3782" i="1" s="1"/>
  <c r="R3783" i="1"/>
  <c r="T3783" i="1" s="1"/>
  <c r="R3784" i="1"/>
  <c r="T3784" i="1" s="1"/>
  <c r="R3785" i="1"/>
  <c r="T3785" i="1" s="1"/>
  <c r="R3786" i="1"/>
  <c r="T3786" i="1" s="1"/>
  <c r="R3787" i="1"/>
  <c r="T3787" i="1" s="1"/>
  <c r="R3788" i="1"/>
  <c r="T3788" i="1" s="1"/>
  <c r="R3789" i="1"/>
  <c r="T3789" i="1" s="1"/>
  <c r="R3790" i="1"/>
  <c r="T3790" i="1" s="1"/>
  <c r="R3791" i="1"/>
  <c r="T3791" i="1" s="1"/>
  <c r="R3792" i="1"/>
  <c r="T3792" i="1" s="1"/>
  <c r="R3793" i="1"/>
  <c r="T3793" i="1" s="1"/>
  <c r="R3794" i="1"/>
  <c r="T3794" i="1" s="1"/>
  <c r="R3795" i="1"/>
  <c r="T3795" i="1" s="1"/>
  <c r="R3796" i="1"/>
  <c r="T3796" i="1" s="1"/>
  <c r="R3797" i="1"/>
  <c r="T3797" i="1" s="1"/>
  <c r="R3798" i="1"/>
  <c r="T3798" i="1" s="1"/>
  <c r="R3799" i="1"/>
  <c r="T3799" i="1" s="1"/>
  <c r="R3800" i="1"/>
  <c r="T3800" i="1" s="1"/>
  <c r="R3801" i="1"/>
  <c r="T3801" i="1" s="1"/>
  <c r="R3802" i="1"/>
  <c r="T3802" i="1" s="1"/>
  <c r="R3803" i="1"/>
  <c r="T3803" i="1" s="1"/>
  <c r="R3804" i="1"/>
  <c r="T3804" i="1" s="1"/>
  <c r="R3805" i="1"/>
  <c r="T3805" i="1" s="1"/>
  <c r="R3806" i="1"/>
  <c r="T3806" i="1" s="1"/>
  <c r="R3807" i="1"/>
  <c r="T3807" i="1" s="1"/>
  <c r="R3808" i="1"/>
  <c r="T3808" i="1" s="1"/>
  <c r="R3809" i="1"/>
  <c r="T3809" i="1" s="1"/>
  <c r="R3810" i="1"/>
  <c r="T3810" i="1" s="1"/>
  <c r="R3811" i="1"/>
  <c r="T3811" i="1" s="1"/>
  <c r="R3812" i="1"/>
  <c r="T3812" i="1" s="1"/>
  <c r="R3813" i="1"/>
  <c r="T3813" i="1" s="1"/>
  <c r="R3814" i="1"/>
  <c r="T3814" i="1" s="1"/>
  <c r="R3815" i="1"/>
  <c r="T3815" i="1" s="1"/>
  <c r="R3816" i="1"/>
  <c r="T3816" i="1" s="1"/>
  <c r="R3817" i="1"/>
  <c r="T3817" i="1" s="1"/>
  <c r="R3818" i="1"/>
  <c r="T3818" i="1" s="1"/>
  <c r="R3819" i="1"/>
  <c r="T3819" i="1" s="1"/>
  <c r="R3820" i="1"/>
  <c r="T3820" i="1" s="1"/>
  <c r="R3821" i="1"/>
  <c r="T3821" i="1" s="1"/>
  <c r="R3822" i="1"/>
  <c r="T3822" i="1" s="1"/>
  <c r="R3823" i="1"/>
  <c r="T3823" i="1" s="1"/>
  <c r="R3824" i="1"/>
  <c r="T3824" i="1" s="1"/>
  <c r="R3825" i="1"/>
  <c r="T3825" i="1" s="1"/>
  <c r="R3826" i="1"/>
  <c r="T3826" i="1" s="1"/>
  <c r="R3827" i="1"/>
  <c r="T3827" i="1" s="1"/>
  <c r="R3828" i="1"/>
  <c r="T3828" i="1" s="1"/>
  <c r="R3829" i="1"/>
  <c r="T3829" i="1" s="1"/>
  <c r="R3830" i="1"/>
  <c r="T3830" i="1" s="1"/>
  <c r="R3831" i="1"/>
  <c r="T3831" i="1" s="1"/>
  <c r="R3832" i="1"/>
  <c r="T3832" i="1" s="1"/>
  <c r="R3833" i="1"/>
  <c r="T3833" i="1" s="1"/>
  <c r="R3834" i="1"/>
  <c r="T3834" i="1" s="1"/>
  <c r="R3835" i="1"/>
  <c r="T3835" i="1" s="1"/>
  <c r="R3836" i="1"/>
  <c r="T3836" i="1" s="1"/>
  <c r="R3837" i="1"/>
  <c r="T3837" i="1" s="1"/>
  <c r="R3838" i="1"/>
  <c r="T3838" i="1" s="1"/>
  <c r="R3839" i="1"/>
  <c r="T3839" i="1" s="1"/>
  <c r="R3840" i="1"/>
  <c r="T3840" i="1" s="1"/>
  <c r="R3841" i="1"/>
  <c r="T3841" i="1" s="1"/>
  <c r="R3842" i="1"/>
  <c r="T3842" i="1" s="1"/>
  <c r="R3843" i="1"/>
  <c r="T3843" i="1" s="1"/>
  <c r="R3844" i="1"/>
  <c r="T3844" i="1" s="1"/>
  <c r="R3845" i="1"/>
  <c r="T3845" i="1" s="1"/>
  <c r="R3846" i="1"/>
  <c r="T3846" i="1" s="1"/>
  <c r="R3847" i="1"/>
  <c r="T3847" i="1" s="1"/>
  <c r="R3848" i="1"/>
  <c r="T3848" i="1" s="1"/>
  <c r="R3849" i="1"/>
  <c r="T3849" i="1" s="1"/>
  <c r="R3850" i="1"/>
  <c r="T3850" i="1" s="1"/>
  <c r="R3851" i="1"/>
  <c r="T3851" i="1" s="1"/>
  <c r="R3852" i="1"/>
  <c r="T3852" i="1" s="1"/>
  <c r="R3853" i="1"/>
  <c r="T3853" i="1" s="1"/>
  <c r="R3854" i="1"/>
  <c r="T3854" i="1" s="1"/>
  <c r="R3855" i="1"/>
  <c r="T3855" i="1" s="1"/>
  <c r="R3856" i="1"/>
  <c r="T3856" i="1" s="1"/>
  <c r="R3857" i="1"/>
  <c r="T3857" i="1" s="1"/>
  <c r="R3858" i="1"/>
  <c r="T3858" i="1" s="1"/>
  <c r="R3859" i="1"/>
  <c r="T3859" i="1" s="1"/>
  <c r="R3860" i="1"/>
  <c r="T3860" i="1" s="1"/>
  <c r="R3861" i="1"/>
  <c r="T3861" i="1" s="1"/>
  <c r="R3862" i="1"/>
  <c r="T3862" i="1" s="1"/>
  <c r="R3863" i="1"/>
  <c r="T3863" i="1" s="1"/>
  <c r="R3864" i="1"/>
  <c r="T3864" i="1" s="1"/>
  <c r="R3865" i="1"/>
  <c r="T3865" i="1" s="1"/>
  <c r="R3866" i="1"/>
  <c r="T3866" i="1" s="1"/>
  <c r="R3867" i="1"/>
  <c r="T3867" i="1" s="1"/>
  <c r="R3868" i="1"/>
  <c r="T3868" i="1" s="1"/>
  <c r="R3869" i="1"/>
  <c r="T3869" i="1" s="1"/>
  <c r="R3870" i="1"/>
  <c r="T3870" i="1" s="1"/>
  <c r="R3871" i="1"/>
  <c r="T3871" i="1" s="1"/>
  <c r="R3872" i="1"/>
  <c r="T3872" i="1" s="1"/>
  <c r="R3873" i="1"/>
  <c r="T3873" i="1" s="1"/>
  <c r="R3874" i="1"/>
  <c r="T3874" i="1" s="1"/>
  <c r="R3875" i="1"/>
  <c r="T3875" i="1" s="1"/>
  <c r="R3876" i="1"/>
  <c r="T3876" i="1" s="1"/>
  <c r="R3877" i="1"/>
  <c r="T3877" i="1" s="1"/>
  <c r="R3878" i="1"/>
  <c r="T3878" i="1" s="1"/>
  <c r="R3879" i="1"/>
  <c r="T3879" i="1" s="1"/>
  <c r="R3880" i="1"/>
  <c r="T3880" i="1" s="1"/>
  <c r="R3881" i="1"/>
  <c r="T3881" i="1" s="1"/>
  <c r="R3882" i="1"/>
  <c r="T3882" i="1" s="1"/>
  <c r="R3883" i="1"/>
  <c r="T3883" i="1" s="1"/>
  <c r="R3884" i="1"/>
  <c r="T3884" i="1" s="1"/>
  <c r="R3885" i="1"/>
  <c r="T3885" i="1" s="1"/>
  <c r="R3886" i="1"/>
  <c r="T3886" i="1" s="1"/>
  <c r="R3887" i="1"/>
  <c r="T3887" i="1" s="1"/>
  <c r="R3888" i="1"/>
  <c r="T3888" i="1" s="1"/>
  <c r="R3889" i="1"/>
  <c r="T3889" i="1" s="1"/>
  <c r="R3890" i="1"/>
  <c r="T3890" i="1" s="1"/>
  <c r="R3891" i="1"/>
  <c r="T3891" i="1" s="1"/>
  <c r="R3892" i="1"/>
  <c r="T3892" i="1" s="1"/>
  <c r="R3893" i="1"/>
  <c r="T3893" i="1" s="1"/>
  <c r="R3894" i="1"/>
  <c r="T3894" i="1" s="1"/>
  <c r="R3895" i="1"/>
  <c r="T3895" i="1" s="1"/>
  <c r="R3896" i="1"/>
  <c r="T3896" i="1" s="1"/>
  <c r="R3897" i="1"/>
  <c r="T3897" i="1" s="1"/>
  <c r="R3898" i="1"/>
  <c r="T3898" i="1" s="1"/>
  <c r="R3899" i="1"/>
  <c r="T3899" i="1" s="1"/>
  <c r="R3900" i="1"/>
  <c r="T3900" i="1" s="1"/>
  <c r="R3901" i="1"/>
  <c r="T3901" i="1" s="1"/>
  <c r="R3902" i="1"/>
  <c r="T3902" i="1" s="1"/>
  <c r="R3903" i="1"/>
  <c r="T3903" i="1" s="1"/>
  <c r="R3904" i="1"/>
  <c r="T3904" i="1" s="1"/>
  <c r="R3905" i="1"/>
  <c r="T3905" i="1" s="1"/>
  <c r="R3906" i="1"/>
  <c r="T3906" i="1" s="1"/>
  <c r="R3907" i="1"/>
  <c r="T3907" i="1" s="1"/>
  <c r="R3908" i="1"/>
  <c r="T3908" i="1" s="1"/>
  <c r="R3909" i="1"/>
  <c r="T3909" i="1" s="1"/>
  <c r="R3910" i="1"/>
  <c r="T3910" i="1" s="1"/>
  <c r="R3911" i="1"/>
  <c r="T3911" i="1" s="1"/>
  <c r="R3912" i="1"/>
  <c r="T3912" i="1" s="1"/>
  <c r="R3913" i="1"/>
  <c r="T3913" i="1" s="1"/>
  <c r="R3914" i="1"/>
  <c r="T3914" i="1" s="1"/>
  <c r="R3915" i="1"/>
  <c r="T3915" i="1" s="1"/>
  <c r="R3916" i="1"/>
  <c r="T3916" i="1" s="1"/>
  <c r="R3917" i="1"/>
  <c r="T3917" i="1" s="1"/>
  <c r="R3918" i="1"/>
  <c r="T3918" i="1" s="1"/>
  <c r="R3919" i="1"/>
  <c r="T3919" i="1" s="1"/>
  <c r="R3920" i="1"/>
  <c r="T3920" i="1" s="1"/>
  <c r="R3921" i="1"/>
  <c r="T3921" i="1" s="1"/>
  <c r="R3922" i="1"/>
  <c r="T3922" i="1" s="1"/>
  <c r="R3923" i="1"/>
  <c r="T3923" i="1" s="1"/>
  <c r="R3924" i="1"/>
  <c r="T3924" i="1" s="1"/>
  <c r="R3925" i="1"/>
  <c r="T3925" i="1" s="1"/>
  <c r="R3926" i="1"/>
  <c r="T3926" i="1" s="1"/>
  <c r="R3927" i="1"/>
  <c r="T3927" i="1" s="1"/>
  <c r="R3928" i="1"/>
  <c r="T3928" i="1" s="1"/>
  <c r="R3929" i="1"/>
  <c r="T3929" i="1" s="1"/>
  <c r="R3930" i="1"/>
  <c r="T3930" i="1" s="1"/>
  <c r="R3931" i="1"/>
  <c r="T3931" i="1" s="1"/>
  <c r="R3932" i="1"/>
  <c r="T3932" i="1" s="1"/>
  <c r="R3933" i="1"/>
  <c r="T3933" i="1" s="1"/>
  <c r="R3934" i="1"/>
  <c r="T3934" i="1" s="1"/>
  <c r="R3935" i="1"/>
  <c r="T3935" i="1" s="1"/>
  <c r="R3936" i="1"/>
  <c r="T3936" i="1" s="1"/>
  <c r="R3937" i="1"/>
  <c r="T3937" i="1" s="1"/>
  <c r="R3938" i="1"/>
  <c r="T3938" i="1" s="1"/>
  <c r="R3939" i="1"/>
  <c r="T3939" i="1" s="1"/>
  <c r="R3940" i="1"/>
  <c r="T3940" i="1" s="1"/>
  <c r="R3941" i="1"/>
  <c r="T3941" i="1" s="1"/>
  <c r="R3942" i="1"/>
  <c r="T3942" i="1" s="1"/>
  <c r="R3943" i="1"/>
  <c r="T3943" i="1" s="1"/>
  <c r="R3944" i="1"/>
  <c r="T3944" i="1" s="1"/>
  <c r="R3945" i="1"/>
  <c r="T3945" i="1" s="1"/>
  <c r="R3946" i="1"/>
  <c r="T3946" i="1" s="1"/>
  <c r="R3947" i="1"/>
  <c r="T3947" i="1" s="1"/>
  <c r="R3948" i="1"/>
  <c r="T3948" i="1" s="1"/>
  <c r="R3949" i="1"/>
  <c r="T3949" i="1" s="1"/>
  <c r="R3950" i="1"/>
  <c r="T3950" i="1" s="1"/>
  <c r="R3951" i="1"/>
  <c r="T3951" i="1" s="1"/>
  <c r="R3952" i="1"/>
  <c r="T3952" i="1" s="1"/>
  <c r="R3953" i="1"/>
  <c r="T3953" i="1" s="1"/>
  <c r="R3954" i="1"/>
  <c r="T3954" i="1" s="1"/>
  <c r="R3955" i="1"/>
  <c r="T3955" i="1" s="1"/>
  <c r="R3956" i="1"/>
  <c r="T3956" i="1" s="1"/>
  <c r="R3957" i="1"/>
  <c r="T3957" i="1" s="1"/>
  <c r="R3958" i="1"/>
  <c r="T3958" i="1" s="1"/>
  <c r="R3959" i="1"/>
  <c r="T3959" i="1" s="1"/>
  <c r="R3960" i="1"/>
  <c r="T3960" i="1" s="1"/>
  <c r="R3961" i="1"/>
  <c r="T3961" i="1" s="1"/>
  <c r="R3962" i="1"/>
  <c r="T3962" i="1" s="1"/>
  <c r="R3963" i="1"/>
  <c r="T3963" i="1" s="1"/>
  <c r="R3964" i="1"/>
  <c r="T3964" i="1" s="1"/>
  <c r="R3965" i="1"/>
  <c r="T3965" i="1" s="1"/>
  <c r="R3966" i="1"/>
  <c r="T3966" i="1" s="1"/>
  <c r="R3967" i="1"/>
  <c r="T3967" i="1" s="1"/>
  <c r="R3968" i="1"/>
  <c r="T3968" i="1" s="1"/>
  <c r="R3969" i="1"/>
  <c r="T3969" i="1" s="1"/>
  <c r="R3970" i="1"/>
  <c r="T3970" i="1" s="1"/>
  <c r="R3971" i="1"/>
  <c r="T3971" i="1" s="1"/>
  <c r="R3972" i="1"/>
  <c r="T3972" i="1" s="1"/>
  <c r="R3973" i="1"/>
  <c r="T3973" i="1" s="1"/>
  <c r="R3974" i="1"/>
  <c r="T3974" i="1" s="1"/>
  <c r="R3975" i="1"/>
  <c r="T3975" i="1" s="1"/>
  <c r="R3976" i="1"/>
  <c r="T3976" i="1" s="1"/>
  <c r="R3977" i="1"/>
  <c r="T3977" i="1" s="1"/>
  <c r="R3978" i="1"/>
  <c r="T3978" i="1" s="1"/>
  <c r="R3979" i="1"/>
  <c r="T3979" i="1" s="1"/>
  <c r="R3980" i="1"/>
  <c r="T3980" i="1" s="1"/>
  <c r="R3981" i="1"/>
  <c r="T3981" i="1" s="1"/>
  <c r="R3982" i="1"/>
  <c r="T3982" i="1" s="1"/>
  <c r="R3983" i="1"/>
  <c r="T3983" i="1" s="1"/>
  <c r="R3984" i="1"/>
  <c r="T3984" i="1" s="1"/>
  <c r="R3985" i="1"/>
  <c r="T3985" i="1" s="1"/>
  <c r="R3986" i="1"/>
  <c r="T3986" i="1" s="1"/>
  <c r="R3987" i="1"/>
  <c r="T3987" i="1" s="1"/>
  <c r="R3988" i="1"/>
  <c r="T3988" i="1" s="1"/>
  <c r="R3989" i="1"/>
  <c r="T3989" i="1" s="1"/>
  <c r="R3990" i="1"/>
  <c r="T3990" i="1" s="1"/>
  <c r="R3991" i="1"/>
  <c r="T3991" i="1" s="1"/>
  <c r="R3992" i="1"/>
  <c r="T3992" i="1" s="1"/>
  <c r="R3993" i="1"/>
  <c r="T3993" i="1" s="1"/>
  <c r="R3994" i="1"/>
  <c r="T3994" i="1" s="1"/>
  <c r="R3995" i="1"/>
  <c r="T3995" i="1" s="1"/>
  <c r="R3996" i="1"/>
  <c r="T3996" i="1" s="1"/>
  <c r="R3997" i="1"/>
  <c r="T3997" i="1" s="1"/>
  <c r="R3998" i="1"/>
  <c r="T3998" i="1" s="1"/>
  <c r="R3999" i="1"/>
  <c r="T3999" i="1" s="1"/>
  <c r="R4000" i="1"/>
  <c r="T4000" i="1" s="1"/>
  <c r="R4001" i="1"/>
  <c r="T4001" i="1" s="1"/>
  <c r="R4002" i="1"/>
  <c r="T4002" i="1" s="1"/>
  <c r="R4003" i="1"/>
  <c r="T4003" i="1" s="1"/>
  <c r="R4004" i="1"/>
  <c r="T4004" i="1" s="1"/>
  <c r="R4005" i="1"/>
  <c r="T4005" i="1" s="1"/>
  <c r="R4006" i="1"/>
  <c r="T4006" i="1" s="1"/>
  <c r="R4007" i="1"/>
  <c r="T4007" i="1" s="1"/>
  <c r="R4008" i="1"/>
  <c r="T4008" i="1" s="1"/>
  <c r="R4009" i="1"/>
  <c r="T4009" i="1" s="1"/>
  <c r="R4010" i="1"/>
  <c r="T4010" i="1" s="1"/>
  <c r="R4011" i="1"/>
  <c r="T4011" i="1" s="1"/>
  <c r="R4012" i="1"/>
  <c r="T4012" i="1" s="1"/>
  <c r="R4013" i="1"/>
  <c r="T4013" i="1" s="1"/>
  <c r="R4014" i="1"/>
  <c r="T4014" i="1" s="1"/>
  <c r="R4015" i="1"/>
  <c r="T4015" i="1" s="1"/>
  <c r="R4016" i="1"/>
  <c r="T4016" i="1" s="1"/>
  <c r="R4017" i="1"/>
  <c r="T4017" i="1" s="1"/>
  <c r="R4018" i="1"/>
  <c r="T4018" i="1" s="1"/>
  <c r="R4019" i="1"/>
  <c r="T4019" i="1" s="1"/>
  <c r="R4020" i="1"/>
  <c r="T4020" i="1" s="1"/>
  <c r="R4021" i="1"/>
  <c r="T4021" i="1" s="1"/>
  <c r="R4022" i="1"/>
  <c r="T4022" i="1" s="1"/>
  <c r="R4023" i="1"/>
  <c r="T4023" i="1" s="1"/>
  <c r="R4024" i="1"/>
  <c r="T4024" i="1" s="1"/>
  <c r="R4025" i="1"/>
  <c r="T4025" i="1" s="1"/>
  <c r="R4026" i="1"/>
  <c r="T4026" i="1" s="1"/>
  <c r="R4027" i="1"/>
  <c r="T4027" i="1" s="1"/>
  <c r="R4028" i="1"/>
  <c r="T4028" i="1" s="1"/>
  <c r="R4029" i="1"/>
  <c r="T4029" i="1" s="1"/>
  <c r="R4030" i="1"/>
  <c r="T4030" i="1" s="1"/>
  <c r="R4031" i="1"/>
  <c r="T4031" i="1" s="1"/>
  <c r="R4032" i="1"/>
  <c r="T4032" i="1" s="1"/>
  <c r="R4033" i="1"/>
  <c r="T4033" i="1" s="1"/>
  <c r="R4034" i="1"/>
  <c r="T4034" i="1" s="1"/>
  <c r="R4035" i="1"/>
  <c r="T4035" i="1" s="1"/>
  <c r="R4036" i="1"/>
  <c r="T4036" i="1" s="1"/>
  <c r="R4037" i="1"/>
  <c r="T4037" i="1" s="1"/>
  <c r="R4038" i="1"/>
  <c r="T4038" i="1" s="1"/>
  <c r="R4039" i="1"/>
  <c r="T4039" i="1" s="1"/>
  <c r="R4040" i="1"/>
  <c r="T4040" i="1" s="1"/>
  <c r="R4041" i="1"/>
  <c r="T4041" i="1" s="1"/>
  <c r="R4042" i="1"/>
  <c r="T4042" i="1" s="1"/>
  <c r="R4043" i="1"/>
  <c r="T4043" i="1" s="1"/>
  <c r="R4044" i="1"/>
  <c r="T4044" i="1" s="1"/>
  <c r="R4045" i="1"/>
  <c r="T4045" i="1" s="1"/>
  <c r="R4046" i="1"/>
  <c r="T4046" i="1" s="1"/>
  <c r="R4047" i="1"/>
  <c r="T4047" i="1" s="1"/>
  <c r="R4048" i="1"/>
  <c r="T4048" i="1" s="1"/>
  <c r="R4049" i="1"/>
  <c r="T4049" i="1" s="1"/>
  <c r="R4050" i="1"/>
  <c r="T4050" i="1" s="1"/>
  <c r="R4051" i="1"/>
  <c r="T4051" i="1" s="1"/>
  <c r="R4052" i="1"/>
  <c r="T4052" i="1" s="1"/>
  <c r="R4053" i="1"/>
  <c r="T4053" i="1" s="1"/>
  <c r="R4054" i="1"/>
  <c r="T4054" i="1" s="1"/>
  <c r="R4055" i="1"/>
  <c r="T4055" i="1" s="1"/>
  <c r="R4056" i="1"/>
  <c r="T4056" i="1" s="1"/>
  <c r="R4057" i="1"/>
  <c r="T4057" i="1" s="1"/>
  <c r="R4058" i="1"/>
  <c r="T4058" i="1" s="1"/>
  <c r="R4059" i="1"/>
  <c r="T4059" i="1" s="1"/>
  <c r="R4060" i="1"/>
  <c r="T4060" i="1" s="1"/>
  <c r="R4061" i="1"/>
  <c r="T4061" i="1" s="1"/>
  <c r="R4062" i="1"/>
  <c r="T4062" i="1" s="1"/>
  <c r="R4063" i="1"/>
  <c r="T4063" i="1" s="1"/>
  <c r="R4064" i="1"/>
  <c r="T4064" i="1" s="1"/>
  <c r="R4065" i="1"/>
  <c r="T4065" i="1" s="1"/>
  <c r="R4066" i="1"/>
  <c r="T4066" i="1" s="1"/>
  <c r="R4067" i="1"/>
  <c r="T4067" i="1" s="1"/>
  <c r="R4068" i="1"/>
  <c r="T4068" i="1" s="1"/>
  <c r="R4069" i="1"/>
  <c r="T4069" i="1" s="1"/>
  <c r="R4070" i="1"/>
  <c r="T4070" i="1" s="1"/>
  <c r="R4071" i="1"/>
  <c r="T4071" i="1" s="1"/>
  <c r="R4072" i="1"/>
  <c r="T4072" i="1" s="1"/>
  <c r="R4073" i="1"/>
  <c r="T4073" i="1" s="1"/>
  <c r="R4074" i="1"/>
  <c r="T4074" i="1" s="1"/>
  <c r="R4075" i="1"/>
  <c r="T4075" i="1" s="1"/>
  <c r="R4076" i="1"/>
  <c r="T4076" i="1" s="1"/>
  <c r="R4077" i="1"/>
  <c r="T4077" i="1" s="1"/>
  <c r="R4078" i="1"/>
  <c r="T4078" i="1" s="1"/>
  <c r="R4079" i="1"/>
  <c r="T4079" i="1" s="1"/>
  <c r="R4080" i="1"/>
  <c r="T4080" i="1" s="1"/>
  <c r="R4081" i="1"/>
  <c r="T4081" i="1" s="1"/>
  <c r="R4082" i="1"/>
  <c r="T4082" i="1" s="1"/>
  <c r="R4083" i="1"/>
  <c r="T4083" i="1" s="1"/>
  <c r="R4084" i="1"/>
  <c r="T4084" i="1" s="1"/>
  <c r="R4085" i="1"/>
  <c r="T4085" i="1" s="1"/>
  <c r="R4086" i="1"/>
  <c r="T4086" i="1" s="1"/>
  <c r="R4087" i="1"/>
  <c r="T4087" i="1" s="1"/>
  <c r="R4088" i="1"/>
  <c r="T4088" i="1" s="1"/>
  <c r="R4089" i="1"/>
  <c r="T4089" i="1" s="1"/>
  <c r="R4090" i="1"/>
  <c r="T4090" i="1" s="1"/>
  <c r="R4091" i="1"/>
  <c r="T4091" i="1" s="1"/>
  <c r="R4092" i="1"/>
  <c r="T4092" i="1" s="1"/>
  <c r="R4093" i="1"/>
  <c r="T4093" i="1" s="1"/>
  <c r="R4094" i="1"/>
  <c r="T4094" i="1" s="1"/>
  <c r="R4095" i="1"/>
  <c r="T4095" i="1" s="1"/>
  <c r="R4096" i="1"/>
  <c r="T4096" i="1" s="1"/>
  <c r="R4097" i="1"/>
  <c r="T4097" i="1" s="1"/>
  <c r="R4098" i="1"/>
  <c r="T4098" i="1" s="1"/>
  <c r="R4099" i="1"/>
  <c r="T4099" i="1" s="1"/>
  <c r="R4100" i="1"/>
  <c r="T4100" i="1" s="1"/>
  <c r="R4101" i="1"/>
  <c r="T4101" i="1" s="1"/>
  <c r="R4102" i="1"/>
  <c r="T4102" i="1" s="1"/>
  <c r="R4103" i="1"/>
  <c r="T4103" i="1" s="1"/>
  <c r="R4104" i="1"/>
  <c r="T4104" i="1" s="1"/>
  <c r="R4105" i="1"/>
  <c r="T4105" i="1" s="1"/>
  <c r="R4106" i="1"/>
  <c r="T4106" i="1" s="1"/>
  <c r="R4107" i="1"/>
  <c r="T4107" i="1" s="1"/>
  <c r="R4108" i="1"/>
  <c r="T4108" i="1" s="1"/>
  <c r="R4109" i="1"/>
  <c r="T4109" i="1" s="1"/>
  <c r="R4110" i="1"/>
  <c r="T4110" i="1" s="1"/>
  <c r="R4111" i="1"/>
  <c r="T4111" i="1" s="1"/>
  <c r="R4112" i="1"/>
  <c r="T4112" i="1" s="1"/>
  <c r="R4113" i="1"/>
  <c r="T4113" i="1" s="1"/>
  <c r="R4114" i="1"/>
  <c r="T4114" i="1" s="1"/>
  <c r="R4115" i="1"/>
  <c r="T4115" i="1" s="1"/>
  <c r="S2" i="1"/>
  <c r="R2" i="1"/>
  <c r="T2" i="1" s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E6" i="7" s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E4" i="7" s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E2" i="7" s="1"/>
  <c r="Q1888" i="1"/>
  <c r="E3" i="7" s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E5" i="7" s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H6" i="17" l="1"/>
  <c r="H13" i="17"/>
  <c r="H9" i="17"/>
  <c r="H5" i="17"/>
  <c r="H12" i="17"/>
  <c r="H8" i="17"/>
  <c r="H4" i="17"/>
  <c r="H10" i="17"/>
  <c r="H11" i="17"/>
  <c r="H7" i="17"/>
  <c r="H2" i="17"/>
  <c r="E13" i="17"/>
  <c r="F13" i="17" s="1"/>
  <c r="G3" i="17"/>
  <c r="G11" i="17"/>
  <c r="G7" i="17"/>
  <c r="G6" i="17"/>
  <c r="F6" i="17"/>
  <c r="G9" i="17"/>
  <c r="F9" i="17"/>
  <c r="E8" i="17"/>
  <c r="G8" i="17" s="1"/>
  <c r="F10" i="17"/>
  <c r="F12" i="17"/>
  <c r="F4" i="17"/>
  <c r="E2" i="17"/>
  <c r="G2" i="17" s="1"/>
  <c r="G13" i="17" l="1"/>
  <c r="F8" i="17"/>
  <c r="F2" i="17"/>
</calcChain>
</file>

<file path=xl/sharedStrings.xml><?xml version="1.0" encoding="utf-8"?>
<sst xmlns="http://schemas.openxmlformats.org/spreadsheetml/2006/main" count="28941" uniqueCount="8362">
  <si>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</si>
  <si>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</si>
  <si>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</si>
  <si>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</si>
  <si>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</si>
  <si>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</si>
  <si>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</si>
  <si>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</si>
  <si>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</si>
  <si>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</si>
  <si>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</si>
  <si>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</si>
  <si>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</si>
  <si>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</si>
  <si>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</si>
  <si>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</si>
  <si>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</si>
  <si>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</si>
  <si>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</si>
  <si>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</si>
  <si>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</si>
  <si>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</si>
  <si>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</si>
  <si>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</si>
  <si>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</si>
  <si>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</si>
  <si>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</si>
  <si>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</si>
  <si>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</si>
  <si>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</si>
  <si>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</si>
  <si>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</si>
  <si>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</si>
  <si>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</si>
  <si>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</si>
  <si>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</si>
  <si>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</si>
  <si>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</si>
  <si>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</si>
  <si>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</si>
  <si>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</si>
  <si>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</si>
  <si>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</si>
  <si>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</si>
  <si>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</si>
  <si>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</si>
  <si>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</si>
  <si>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</si>
  <si>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</si>
  <si>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</si>
  <si>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</si>
  <si>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</si>
  <si>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</si>
  <si>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</si>
  <si>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</si>
  <si>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</si>
  <si>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</si>
  <si>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</si>
  <si>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</si>
  <si>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</si>
  <si>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</si>
  <si>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</si>
  <si>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</si>
  <si>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</si>
  <si>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</si>
  <si>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</si>
  <si>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</si>
  <si>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</si>
  <si>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</si>
  <si>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</si>
  <si>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</si>
  <si>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</si>
  <si>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</si>
  <si>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</si>
  <si>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</si>
  <si>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</si>
  <si>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</si>
  <si>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</si>
  <si>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</si>
  <si>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</si>
  <si>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</si>
  <si>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</si>
  <si>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</si>
  <si>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</si>
  <si>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</si>
  <si>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</si>
  <si>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</si>
  <si>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</si>
  <si>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</si>
  <si>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</si>
  <si>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</si>
  <si>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</si>
  <si>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</si>
  <si>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</si>
  <si>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</si>
  <si>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</si>
  <si>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</si>
  <si>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</si>
  <si>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</si>
  <si>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</si>
  <si>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</si>
  <si>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</si>
  <si>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</si>
  <si>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</si>
  <si>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</si>
  <si>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</si>
  <si>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</si>
  <si>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</si>
  <si>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</si>
  <si>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</si>
  <si>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</si>
  <si>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</si>
  <si>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</si>
  <si>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</si>
  <si>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</si>
  <si>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</si>
  <si>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</si>
  <si>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</si>
  <si>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</si>
  <si>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</si>
  <si>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</si>
  <si>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</si>
  <si>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</si>
  <si>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</si>
  <si>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</si>
  <si>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</si>
  <si>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</si>
  <si>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</si>
  <si>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</si>
  <si>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</si>
  <si>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</si>
  <si>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</si>
  <si>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</si>
  <si>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</si>
  <si>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</si>
  <si>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</si>
  <si>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</si>
  <si>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</si>
  <si>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</si>
  <si>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</si>
  <si>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</si>
  <si>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</si>
  <si>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</si>
  <si>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</si>
  <si>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</si>
  <si>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</si>
  <si>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</si>
  <si>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</si>
  <si>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</si>
  <si>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</si>
  <si>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</si>
  <si>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</si>
  <si>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</si>
  <si>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</si>
  <si>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</si>
  <si>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</si>
  <si>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</si>
  <si>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</si>
  <si>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</si>
  <si>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</si>
  <si>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</si>
  <si>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</si>
  <si>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</si>
  <si>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</si>
  <si>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</si>
  <si>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</si>
  <si>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</si>
  <si>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</si>
  <si>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</si>
  <si>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</si>
  <si>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</si>
  <si>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</si>
  <si>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</si>
  <si>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</si>
  <si>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</si>
  <si>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</si>
  <si>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</si>
  <si>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</si>
  <si>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</si>
  <si>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</si>
  <si>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</si>
  <si>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</si>
  <si>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</si>
  <si>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</si>
  <si>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</si>
  <si>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</si>
  <si>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</si>
  <si>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</si>
  <si>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</si>
  <si>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</si>
  <si>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</si>
  <si>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</si>
  <si>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</si>
  <si>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</si>
  <si>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</si>
  <si>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</si>
  <si>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</si>
  <si>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</si>
  <si>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</si>
  <si>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</si>
  <si>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</si>
  <si>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</si>
  <si>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</si>
  <si>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</si>
  <si>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</si>
  <si>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</si>
  <si>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</si>
  <si>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</si>
  <si>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</si>
  <si>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</si>
  <si>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</si>
  <si>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</si>
  <si>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</si>
  <si>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</si>
  <si>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</si>
  <si>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</si>
  <si>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</si>
  <si>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</si>
  <si>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</si>
  <si>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</si>
  <si>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</si>
  <si>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</si>
  <si>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</si>
  <si>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</si>
  <si>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</si>
  <si>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</si>
  <si>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</si>
  <si>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</si>
  <si>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</si>
  <si>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</si>
  <si>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</si>
  <si>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</si>
  <si>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</si>
  <si>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</si>
  <si>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</si>
  <si>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</si>
  <si>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</si>
  <si>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</si>
  <si>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</si>
  <si>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</si>
  <si>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</si>
  <si>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</si>
  <si>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</si>
  <si>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</si>
  <si>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</si>
  <si>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</si>
  <si>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</si>
  <si>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</si>
  <si>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</si>
  <si>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</si>
  <si>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</si>
  <si>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</si>
  <si>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</si>
  <si>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</si>
  <si>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</si>
  <si>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</si>
  <si>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</si>
  <si>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</si>
  <si>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</si>
  <si>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</si>
  <si>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</si>
  <si>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</si>
  <si>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</si>
  <si>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</si>
  <si>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</si>
  <si>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</si>
  <si>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</si>
  <si>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</si>
  <si>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</si>
  <si>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</si>
  <si>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</si>
  <si>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</si>
  <si>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</si>
  <si>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</si>
  <si>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</si>
  <si>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</si>
  <si>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</si>
  <si>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</si>
  <si>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</si>
  <si>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</si>
  <si>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</si>
  <si>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</si>
  <si>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</si>
  <si>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</si>
  <si>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</si>
  <si>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</si>
  <si>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</si>
  <si>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</si>
  <si>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</si>
  <si>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</si>
  <si>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</si>
  <si>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</si>
  <si>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</si>
  <si>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</si>
  <si>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</si>
  <si>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</si>
  <si>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</si>
  <si>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</si>
  <si>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</si>
  <si>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</si>
  <si>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</si>
  <si>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</si>
  <si>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</si>
  <si>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</si>
  <si>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</si>
  <si>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</si>
  <si>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</si>
  <si>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</si>
  <si>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</si>
  <si>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</si>
  <si>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</si>
  <si>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</si>
  <si>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</si>
  <si>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</si>
  <si>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</si>
  <si>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</si>
  <si>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</si>
  <si>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</si>
  <si>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</si>
  <si>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</si>
  <si>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</si>
  <si>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</si>
  <si>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</si>
  <si>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</si>
  <si>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</si>
  <si>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</si>
  <si>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</si>
  <si>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</si>
  <si>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</si>
  <si>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</si>
  <si>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</si>
  <si>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</si>
  <si>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</si>
  <si>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</si>
  <si>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</si>
  <si>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</si>
  <si>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</si>
  <si>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</si>
  <si>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</si>
  <si>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</si>
  <si>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</si>
  <si>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</si>
  <si>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</si>
  <si>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</si>
  <si>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</si>
  <si>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</si>
  <si>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</si>
  <si>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</si>
  <si>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</si>
  <si>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</si>
  <si>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</si>
  <si>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</si>
  <si>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</si>
  <si>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</si>
  <si>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</si>
  <si>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</si>
  <si>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</si>
  <si>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</si>
  <si>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</si>
  <si>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</si>
  <si>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</si>
  <si>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</si>
  <si>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</si>
  <si>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</si>
  <si>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</si>
  <si>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</si>
  <si>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</si>
  <si>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</si>
  <si>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</si>
  <si>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</si>
  <si>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</si>
  <si>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</si>
  <si>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</si>
  <si>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</si>
  <si>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</si>
  <si>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</si>
  <si>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</si>
  <si>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</si>
  <si>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</si>
  <si>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</si>
  <si>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</si>
  <si>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</si>
  <si>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</si>
  <si>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</si>
  <si>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</si>
  <si>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</si>
  <si>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</si>
  <si>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</si>
  <si>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</si>
  <si>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</si>
  <si>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</si>
  <si>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</si>
  <si>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</si>
  <si>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</si>
  <si>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</si>
  <si>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</si>
  <si>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</si>
  <si>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</si>
  <si>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</si>
  <si>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</si>
  <si>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</si>
  <si>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</si>
  <si>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</si>
  <si>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</si>
  <si>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</si>
  <si>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</si>
  <si>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</si>
  <si>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</si>
  <si>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</si>
  <si>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</si>
  <si>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</si>
  <si>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</si>
  <si>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</si>
  <si>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</si>
  <si>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</si>
  <si>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</si>
  <si>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</si>
  <si>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</si>
  <si>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</si>
  <si>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</si>
  <si>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</si>
  <si>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</si>
  <si>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</si>
  <si>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</si>
  <si>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</si>
  <si>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</si>
  <si>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</si>
  <si>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</si>
  <si>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</si>
  <si>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</si>
  <si>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</si>
  <si>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</si>
  <si>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</si>
  <si>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</si>
  <si>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</si>
  <si>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</si>
  <si>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</si>
  <si>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</si>
  <si>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</si>
  <si>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</si>
  <si>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</si>
  <si>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</si>
  <si>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</si>
  <si>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</si>
  <si>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</si>
  <si>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</si>
  <si>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</si>
  <si>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</si>
  <si>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</si>
  <si>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</si>
  <si>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</si>
  <si>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</si>
  <si>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</si>
  <si>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</si>
  <si>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</si>
  <si>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</si>
  <si>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</si>
  <si>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</si>
  <si>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</si>
  <si>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</si>
  <si>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</si>
  <si>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</si>
  <si>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</si>
  <si>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</si>
  <si>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</si>
  <si>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</si>
  <si>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</si>
  <si>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</si>
  <si>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</si>
  <si>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</si>
  <si>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</si>
  <si>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</si>
  <si>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</si>
  <si>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</si>
  <si>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</si>
  <si>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</si>
  <si>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</si>
  <si>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</si>
  <si>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</si>
  <si>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</si>
  <si>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</si>
  <si>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</si>
  <si>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</si>
  <si>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</si>
  <si>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</si>
  <si>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</si>
  <si>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</si>
  <si>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</si>
  <si>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</si>
  <si>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</si>
  <si>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</si>
  <si>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</si>
  <si>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</si>
  <si>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</si>
  <si>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</si>
  <si>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</si>
  <si>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</si>
  <si>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</si>
  <si>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</si>
  <si>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</si>
  <si>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</si>
  <si>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</si>
  <si>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</si>
  <si>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</si>
  <si>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</si>
  <si>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</si>
  <si>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</si>
  <si>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</si>
  <si>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</si>
  <si>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</si>
  <si>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</si>
  <si>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</si>
  <si>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</si>
  <si>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</si>
  <si>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</si>
  <si>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</si>
  <si>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</si>
  <si>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</si>
  <si>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</si>
  <si>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</si>
  <si>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</si>
  <si>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</si>
  <si>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</si>
  <si>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</si>
  <si>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</si>
  <si>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</si>
  <si>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</si>
  <si>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</si>
  <si>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</si>
  <si>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</si>
  <si>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</si>
  <si>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</si>
  <si>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</si>
  <si>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</si>
  <si>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</si>
  <si>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</si>
  <si>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</si>
  <si>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</si>
  <si>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</si>
  <si>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</si>
  <si>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</si>
  <si>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</si>
  <si>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</si>
  <si>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</si>
  <si>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</si>
  <si>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</si>
  <si>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</si>
  <si>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</si>
  <si>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</si>
  <si>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</si>
  <si>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</si>
  <si>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</si>
  <si>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</si>
  <si>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</si>
  <si>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</si>
  <si>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</si>
  <si>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</si>
  <si>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</si>
  <si>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</si>
  <si>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</si>
  <si>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</si>
  <si>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</si>
  <si>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</si>
  <si>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</si>
  <si>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</si>
  <si>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</si>
  <si>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</si>
  <si>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</si>
  <si>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</si>
  <si>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</si>
  <si>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</si>
  <si>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</si>
  <si>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</si>
  <si>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</si>
  <si>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</si>
  <si>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</si>
  <si>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</si>
  <si>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</si>
  <si>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</si>
  <si>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</si>
  <si>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</si>
  <si>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</si>
  <si>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</si>
  <si>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</si>
  <si>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</si>
  <si>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</si>
  <si>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</si>
  <si>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</si>
  <si>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</si>
  <si>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</si>
  <si>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</si>
  <si>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</si>
  <si>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</si>
  <si>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</si>
  <si>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</si>
  <si>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</si>
  <si>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</si>
  <si>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</si>
  <si>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</si>
  <si>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</si>
  <si>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</si>
  <si>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</si>
  <si>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</si>
  <si>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</si>
  <si>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</si>
  <si>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</si>
  <si>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</si>
  <si>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</si>
  <si>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</si>
  <si>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</si>
  <si>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</si>
  <si>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</si>
  <si>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</si>
  <si>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</si>
  <si>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</si>
  <si>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</si>
  <si>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</si>
  <si>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</si>
  <si>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</si>
  <si>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</si>
  <si>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</si>
  <si>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</si>
  <si>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</si>
  <si>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</si>
  <si>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</si>
  <si>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</si>
  <si>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</si>
  <si>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</si>
  <si>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</si>
  <si>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</si>
  <si>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</si>
  <si>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</si>
  <si>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</si>
  <si>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</si>
  <si>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</si>
  <si>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</si>
  <si>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</si>
  <si>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</si>
  <si>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</si>
  <si>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</si>
  <si>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</si>
  <si>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</si>
  <si>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</si>
  <si>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</si>
  <si>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</si>
  <si>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</si>
  <si>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</si>
  <si>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</si>
  <si>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</si>
  <si>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</si>
  <si>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</si>
  <si>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</si>
  <si>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</si>
  <si>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</si>
  <si>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</si>
  <si>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</si>
  <si>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</si>
  <si>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</si>
  <si>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</si>
  <si>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</si>
  <si>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</si>
  <si>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</si>
  <si>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</si>
  <si>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</si>
  <si>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</si>
  <si>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</si>
  <si>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</si>
  <si>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</si>
  <si>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</si>
  <si>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</si>
  <si>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</si>
  <si>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</si>
  <si>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</si>
  <si>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</si>
  <si>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</si>
  <si>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</si>
  <si>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</si>
  <si>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</si>
  <si>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</si>
  <si>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</si>
  <si>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</si>
  <si>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</si>
  <si>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</si>
  <si>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</si>
  <si>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</si>
  <si>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</si>
  <si>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</si>
  <si>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</si>
  <si>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</si>
  <si>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</si>
  <si>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</si>
  <si>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</si>
  <si>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</si>
  <si>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</si>
  <si>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</si>
  <si>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</si>
  <si>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</si>
  <si>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</si>
  <si>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</si>
  <si>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</si>
  <si>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</si>
  <si>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</si>
  <si>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</si>
  <si>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</si>
  <si>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</si>
  <si>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</si>
  <si>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</si>
  <si>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</si>
  <si>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</si>
  <si>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</si>
  <si>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</si>
  <si>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</si>
  <si>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</si>
  <si>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</si>
  <si>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</si>
  <si>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</si>
  <si>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</si>
  <si>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</si>
  <si>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</si>
  <si>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</si>
  <si>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</si>
  <si>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</si>
  <si>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</si>
  <si>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</si>
  <si>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</si>
  <si>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</si>
  <si>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</si>
  <si>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</si>
  <si>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</si>
  <si>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</si>
  <si>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</si>
  <si>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</si>
  <si>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</si>
  <si>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</si>
  <si>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</si>
  <si>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</si>
  <si>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</si>
  <si>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</si>
  <si>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</si>
  <si>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</si>
  <si>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</si>
  <si>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</si>
  <si>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</si>
  <si>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</si>
  <si>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</si>
  <si>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</si>
  <si>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</si>
  <si>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</si>
  <si>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</si>
  <si>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</si>
  <si>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</si>
  <si>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</si>
  <si>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</si>
  <si>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</si>
  <si>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</si>
  <si>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</si>
  <si>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</si>
  <si>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</si>
  <si>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</si>
  <si>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</si>
  <si>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</si>
  <si>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</si>
  <si>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</si>
  <si>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</si>
  <si>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</si>
  <si>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</si>
  <si>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</si>
  <si>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</si>
  <si>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</si>
  <si>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</si>
  <si>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</si>
  <si>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</si>
  <si>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</si>
  <si>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</si>
  <si>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</si>
  <si>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</si>
  <si>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</si>
  <si>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</si>
  <si>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</si>
  <si>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</si>
  <si>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</si>
  <si>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</si>
  <si>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</si>
  <si>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</si>
  <si>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</si>
  <si>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</si>
  <si>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</si>
  <si>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</si>
  <si>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</si>
  <si>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</si>
  <si>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</si>
  <si>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</si>
  <si>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</si>
  <si>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</si>
  <si>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</si>
  <si>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</si>
  <si>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</si>
  <si>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</si>
  <si>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</si>
  <si>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</si>
  <si>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</si>
  <si>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</si>
  <si>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</si>
  <si>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</si>
  <si>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</si>
  <si>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</si>
  <si>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</si>
  <si>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</si>
  <si>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</si>
  <si>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</si>
  <si>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</si>
  <si>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</si>
  <si>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</si>
  <si>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</si>
  <si>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</si>
  <si>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</si>
  <si>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</si>
  <si>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</si>
  <si>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</si>
  <si>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</si>
  <si>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</si>
  <si>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</si>
  <si>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</si>
  <si>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</si>
  <si>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</si>
  <si>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</si>
  <si>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</si>
  <si>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</si>
  <si>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</si>
  <si>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</si>
  <si>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</si>
  <si>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</si>
  <si>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</si>
  <si>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</si>
  <si>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</si>
  <si>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</si>
  <si>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</si>
  <si>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</si>
  <si>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</si>
  <si>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</si>
  <si>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</si>
  <si>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</si>
  <si>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</si>
  <si>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</si>
  <si>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</si>
  <si>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</si>
  <si>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</si>
  <si>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</si>
  <si>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</si>
  <si>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</si>
  <si>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</si>
  <si>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</si>
  <si>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</si>
  <si>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</si>
  <si>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</si>
  <si>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</si>
  <si>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</si>
  <si>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</si>
  <si>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</si>
  <si>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</si>
  <si>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</si>
  <si>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</si>
  <si>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</si>
  <si>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</si>
  <si>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</si>
  <si>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</si>
  <si>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</si>
  <si>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</si>
  <si>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</si>
  <si>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</si>
  <si>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</si>
  <si>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</si>
  <si>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</si>
  <si>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</si>
  <si>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</si>
  <si>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</si>
  <si>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</si>
  <si>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</si>
  <si>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</si>
  <si>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</si>
  <si>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</si>
  <si>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</si>
  <si>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</si>
  <si>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</si>
  <si>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</si>
  <si>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</si>
  <si>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</si>
  <si>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</si>
  <si>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</si>
  <si>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</si>
  <si>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</si>
  <si>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</si>
  <si>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</si>
  <si>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</si>
  <si>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</si>
  <si>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</si>
  <si>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</si>
  <si>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</si>
  <si>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</si>
  <si>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</si>
  <si>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</si>
  <si>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</si>
  <si>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</si>
  <si>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</si>
  <si>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</si>
  <si>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</si>
  <si>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</si>
  <si>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</si>
  <si>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</si>
  <si>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</si>
  <si>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</si>
  <si>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</si>
  <si>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</si>
  <si>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</si>
  <si>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</si>
  <si>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</si>
  <si>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</si>
  <si>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</si>
  <si>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</si>
  <si>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</si>
  <si>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</si>
  <si>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</si>
  <si>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</si>
  <si>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</si>
  <si>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</si>
  <si>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</si>
  <si>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</si>
  <si>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</si>
  <si>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</si>
  <si>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</si>
  <si>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</si>
  <si>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</si>
  <si>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</si>
  <si>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</si>
  <si>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</si>
  <si>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</si>
  <si>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</si>
  <si>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</si>
  <si>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</si>
  <si>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</si>
  <si>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</si>
  <si>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</si>
  <si>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</si>
  <si>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</si>
  <si>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</si>
  <si>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</si>
  <si>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</si>
  <si>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</si>
  <si>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</si>
  <si>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</si>
  <si>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</si>
  <si>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</si>
  <si>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</si>
  <si>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</si>
  <si>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</si>
  <si>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</si>
  <si>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</si>
  <si>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</si>
  <si>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</si>
  <si>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</si>
  <si>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</si>
  <si>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</si>
  <si>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</si>
  <si>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</si>
  <si>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</si>
  <si>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</si>
  <si>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</si>
  <si>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</si>
  <si>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</si>
  <si>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</si>
  <si>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</si>
  <si>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</si>
  <si>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</si>
  <si>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</si>
  <si>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</si>
  <si>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</si>
  <si>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</si>
  <si>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</si>
  <si>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</si>
  <si>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</si>
  <si>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</si>
  <si>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</si>
  <si>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</si>
  <si>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</si>
  <si>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</si>
  <si>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</si>
  <si>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</si>
  <si>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</si>
  <si>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</si>
  <si>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</si>
  <si>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</si>
  <si>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</si>
  <si>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</si>
  <si>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</si>
  <si>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</si>
  <si>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</si>
  <si>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</si>
  <si>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</si>
  <si>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</si>
  <si>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</si>
  <si>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</si>
  <si>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</si>
  <si>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</si>
  <si>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</si>
  <si>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</si>
  <si>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</si>
  <si>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</si>
  <si>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</si>
  <si>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</si>
  <si>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</si>
  <si>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</si>
  <si>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</si>
  <si>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</si>
  <si>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</si>
  <si>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</si>
  <si>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</si>
  <si>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</si>
  <si>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</si>
  <si>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</si>
  <si>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</si>
  <si>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</si>
  <si>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</si>
  <si>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</si>
  <si>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</si>
  <si>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</si>
  <si>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</si>
  <si>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</si>
  <si>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</si>
  <si>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</si>
  <si>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</si>
  <si>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</si>
  <si>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</si>
  <si>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</si>
  <si>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</si>
  <si>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</si>
  <si>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</si>
  <si>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</si>
  <si>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</si>
  <si>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</si>
  <si>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</si>
  <si>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</si>
  <si>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</si>
  <si>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</si>
  <si>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</si>
  <si>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</si>
  <si>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</si>
  <si>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</si>
  <si>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</si>
  <si>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</si>
  <si>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</si>
  <si>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</si>
  <si>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</si>
  <si>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</si>
  <si>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</si>
  <si>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</si>
  <si>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</si>
  <si>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</si>
  <si>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</si>
  <si>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</si>
  <si>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</si>
  <si>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</si>
  <si>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</si>
  <si>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</si>
  <si>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</si>
  <si>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</si>
  <si>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</si>
  <si>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</si>
  <si>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</si>
  <si>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</si>
  <si>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</si>
  <si>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</si>
  <si>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</si>
  <si>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</si>
  <si>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</si>
  <si>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</si>
  <si>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</si>
  <si>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</si>
  <si>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</si>
  <si>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</si>
  <si>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</si>
  <si>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</si>
  <si>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</si>
  <si>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</si>
  <si>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</si>
  <si>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</si>
  <si>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</si>
  <si>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</si>
  <si>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</si>
  <si>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</si>
  <si>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</si>
  <si>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</si>
  <si>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</si>
  <si>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</si>
  <si>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</si>
  <si>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</si>
  <si>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</si>
  <si>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</si>
  <si>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</si>
  <si>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</si>
  <si>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</si>
  <si>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</si>
  <si>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</si>
  <si>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</si>
  <si>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</si>
  <si>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</si>
  <si>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</si>
  <si>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</si>
  <si>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</si>
  <si>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</si>
  <si>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</si>
  <si>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</si>
  <si>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</si>
  <si>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</si>
  <si>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</si>
  <si>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</si>
  <si>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</si>
  <si>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</si>
  <si>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</si>
  <si>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</si>
  <si>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</si>
  <si>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</si>
  <si>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</si>
  <si>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</si>
  <si>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</si>
  <si>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</si>
  <si>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</si>
  <si>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</si>
  <si>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</si>
  <si>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</si>
  <si>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</si>
  <si>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</si>
  <si>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</si>
  <si>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</si>
  <si>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</si>
  <si>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</si>
  <si>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</si>
  <si>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</si>
  <si>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</si>
  <si>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</si>
  <si>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</si>
  <si>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</si>
  <si>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</si>
  <si>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</si>
  <si>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</si>
  <si>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</si>
  <si>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</si>
  <si>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</si>
  <si>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</si>
  <si>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</si>
  <si>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</si>
  <si>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</si>
  <si>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</si>
  <si>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</si>
  <si>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</si>
  <si>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</si>
  <si>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</si>
  <si>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</si>
  <si>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</si>
  <si>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</si>
  <si>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</si>
  <si>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</si>
  <si>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</si>
  <si>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</si>
  <si>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</si>
  <si>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</si>
  <si>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</si>
  <si>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</si>
  <si>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</si>
  <si>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</si>
  <si>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</si>
  <si>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</si>
  <si>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</si>
  <si>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</si>
  <si>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</si>
  <si>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</si>
  <si>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</si>
  <si>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</si>
  <si>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</si>
  <si>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</si>
  <si>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</si>
  <si>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</si>
  <si>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</si>
  <si>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</si>
  <si>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</si>
  <si>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</si>
  <si>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</si>
  <si>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</si>
  <si>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</si>
  <si>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</si>
  <si>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</si>
  <si>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</si>
  <si>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</si>
  <si>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</si>
  <si>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</si>
  <si>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</si>
  <si>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</si>
  <si>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</si>
  <si>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</si>
  <si>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</si>
  <si>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</si>
  <si>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</si>
  <si>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</si>
  <si>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</si>
  <si>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</si>
  <si>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</si>
  <si>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</si>
  <si>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</si>
  <si>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</si>
  <si>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</si>
  <si>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</si>
  <si>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</si>
  <si>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</si>
  <si>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</si>
  <si>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</si>
  <si>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</si>
  <si>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</si>
  <si>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</si>
  <si>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</si>
  <si>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</si>
  <si>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</si>
  <si>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</si>
  <si>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</si>
  <si>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</si>
  <si>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</si>
  <si>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</si>
  <si>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</si>
  <si>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</si>
  <si>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</si>
  <si>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</si>
  <si>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</si>
  <si>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</si>
  <si>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</si>
  <si>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</si>
  <si>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</si>
  <si>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</si>
  <si>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</si>
  <si>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</si>
  <si>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</si>
  <si>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</si>
  <si>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</si>
  <si>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</si>
  <si>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</si>
  <si>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</si>
  <si>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</si>
  <si>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</si>
  <si>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</si>
  <si>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</si>
  <si>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</si>
  <si>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</si>
  <si>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</si>
  <si>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</si>
  <si>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</si>
  <si>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</si>
  <si>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</si>
  <si>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</si>
  <si>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</si>
  <si>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</si>
  <si>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</si>
  <si>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</si>
  <si>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</si>
  <si>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</si>
  <si>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</si>
  <si>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</si>
  <si>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</si>
  <si>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</si>
  <si>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</si>
  <si>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</si>
  <si>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</si>
  <si>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</si>
  <si>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</si>
  <si>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</si>
  <si>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</si>
  <si>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</si>
  <si>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</si>
  <si>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</si>
  <si>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</si>
  <si>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</si>
  <si>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</si>
  <si>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</si>
  <si>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</si>
  <si>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</si>
  <si>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</si>
  <si>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</si>
  <si>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</si>
  <si>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</si>
  <si>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</si>
  <si>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</si>
  <si>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</si>
  <si>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</si>
  <si>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</si>
  <si>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</si>
  <si>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</si>
  <si>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</si>
  <si>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</si>
  <si>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</si>
  <si>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</si>
  <si>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</si>
  <si>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</si>
  <si>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</si>
  <si>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</si>
  <si>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</si>
  <si>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</si>
  <si>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</si>
  <si>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</si>
  <si>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</si>
  <si>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</si>
  <si>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</si>
  <si>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</si>
  <si>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</si>
  <si>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</si>
  <si>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</si>
  <si>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</si>
  <si>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</si>
  <si>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</si>
  <si>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</si>
  <si>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</si>
  <si>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</si>
  <si>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</si>
  <si>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</si>
  <si>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</si>
  <si>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</si>
  <si>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</si>
  <si>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</si>
  <si>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</si>
  <si>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</si>
  <si>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</si>
  <si>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</si>
  <si>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</si>
  <si>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</si>
  <si>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</si>
  <si>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</si>
  <si>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</si>
  <si>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</si>
  <si>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</si>
  <si>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</si>
  <si>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</si>
  <si>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</si>
  <si>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</si>
  <si>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</si>
  <si>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</si>
  <si>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</si>
  <si>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</si>
  <si>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</si>
  <si>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</si>
  <si>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</si>
  <si>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</si>
  <si>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</si>
  <si>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</si>
  <si>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</si>
  <si>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</si>
  <si>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</si>
  <si>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</si>
  <si>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</si>
  <si>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</si>
  <si>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</si>
  <si>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</si>
  <si>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</si>
  <si>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</si>
  <si>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</si>
  <si>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</si>
  <si>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</si>
  <si>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</si>
  <si>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</si>
  <si>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</si>
  <si>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</si>
  <si>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</si>
  <si>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</si>
  <si>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</si>
  <si>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</si>
  <si>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</si>
  <si>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</si>
  <si>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</si>
  <si>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</si>
  <si>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</si>
  <si>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</si>
  <si>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</si>
  <si>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</si>
  <si>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</si>
  <si>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</si>
  <si>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</si>
  <si>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</si>
  <si>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</si>
  <si>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</si>
  <si>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</si>
  <si>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</si>
  <si>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</si>
  <si>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</si>
  <si>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</si>
  <si>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</si>
  <si>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</si>
  <si>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</si>
  <si>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</si>
  <si>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</si>
  <si>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</si>
  <si>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</si>
  <si>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</si>
  <si>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</si>
  <si>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</si>
  <si>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</si>
  <si>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</si>
  <si>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</si>
  <si>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</si>
  <si>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</si>
  <si>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</si>
  <si>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</si>
  <si>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</si>
  <si>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</si>
  <si>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</si>
  <si>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</si>
  <si>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</si>
  <si>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</si>
  <si>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</si>
  <si>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</si>
  <si>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</si>
  <si>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</si>
  <si>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</si>
  <si>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</si>
  <si>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</si>
  <si>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</si>
  <si>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</si>
  <si>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</si>
  <si>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</si>
  <si>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</si>
  <si>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</si>
  <si>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</si>
  <si>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</si>
  <si>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</si>
  <si>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</si>
  <si>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</si>
  <si>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</si>
  <si>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</si>
  <si>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</si>
  <si>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</si>
  <si>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</si>
  <si>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</si>
  <si>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</si>
  <si>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</si>
  <si>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</si>
  <si>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</si>
  <si>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</si>
  <si>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</si>
  <si>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</si>
  <si>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</si>
  <si>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</si>
  <si>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</si>
  <si>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</si>
  <si>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</si>
  <si>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</si>
  <si>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</si>
  <si>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</si>
  <si>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</si>
  <si>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</si>
  <si>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</si>
  <si>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</si>
  <si>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</si>
  <si>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</si>
  <si>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</si>
  <si>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</si>
  <si>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</si>
  <si>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</si>
  <si>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</si>
  <si>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</si>
  <si>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</si>
  <si>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</si>
  <si>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</si>
  <si>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</si>
  <si>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</si>
  <si>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</si>
  <si>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</si>
  <si>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</si>
  <si>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</si>
  <si>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</si>
  <si>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</si>
  <si>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</si>
  <si>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</si>
  <si>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</si>
  <si>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</si>
  <si>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</si>
  <si>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</si>
  <si>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</si>
  <si>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</si>
  <si>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</si>
  <si>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</si>
  <si>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</si>
  <si>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</si>
  <si>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</si>
  <si>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</si>
  <si>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</si>
  <si>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</si>
  <si>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</si>
  <si>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</si>
  <si>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</si>
  <si>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</si>
  <si>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</si>
  <si>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</si>
  <si>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</si>
  <si>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</si>
  <si>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</si>
  <si>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</si>
  <si>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</si>
  <si>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</si>
  <si>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</si>
  <si>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</si>
  <si>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</si>
  <si>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</si>
  <si>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</si>
  <si>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</si>
  <si>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</si>
  <si>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</si>
  <si>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</si>
  <si>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</si>
  <si>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</si>
  <si>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</si>
  <si>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</si>
  <si>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</si>
  <si>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</si>
  <si>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</si>
  <si>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</si>
  <si>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</si>
  <si>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</si>
  <si>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</si>
  <si>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</si>
  <si>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</si>
  <si>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</si>
  <si>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</si>
  <si>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</si>
  <si>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</si>
  <si>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</si>
  <si>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</si>
  <si>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</si>
  <si>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</si>
  <si>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</si>
  <si>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</si>
  <si>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</si>
  <si>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</si>
  <si>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</si>
  <si>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</si>
  <si>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</si>
  <si>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</si>
  <si>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</si>
  <si>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</si>
  <si>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</si>
  <si>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</si>
  <si>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</si>
  <si>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</si>
  <si>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</si>
  <si>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</si>
  <si>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</si>
  <si>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</si>
  <si>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</si>
  <si>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</si>
  <si>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</si>
  <si>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</si>
  <si>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</si>
  <si>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</si>
  <si>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</si>
  <si>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</si>
  <si>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</si>
  <si>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</si>
  <si>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</si>
  <si>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</si>
  <si>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</si>
  <si>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</si>
  <si>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</si>
  <si>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</si>
  <si>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</si>
  <si>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</si>
  <si>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</si>
  <si>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</si>
  <si>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</si>
  <si>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</si>
  <si>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</si>
  <si>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</si>
  <si>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</si>
  <si>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</si>
  <si>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</si>
  <si>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</si>
  <si>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</si>
  <si>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</si>
  <si>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</si>
  <si>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</si>
  <si>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</si>
  <si>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</si>
  <si>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</si>
  <si>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</si>
  <si>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</si>
  <si>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</si>
  <si>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</si>
  <si>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</si>
  <si>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</si>
  <si>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</si>
  <si>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</si>
  <si>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</si>
  <si>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</si>
  <si>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</si>
  <si>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</si>
  <si>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</si>
  <si>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</si>
  <si>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</si>
  <si>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</si>
  <si>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</si>
  <si>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</si>
  <si>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</si>
  <si>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</si>
  <si>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</si>
  <si>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</si>
  <si>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</si>
  <si>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</si>
  <si>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</si>
  <si>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</si>
  <si>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</si>
  <si>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</si>
  <si>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</si>
  <si>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</si>
  <si>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</si>
  <si>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</si>
  <si>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</si>
  <si>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</si>
  <si>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</si>
  <si>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</si>
  <si>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</si>
  <si>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</si>
  <si>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</si>
  <si>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</si>
  <si>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</si>
  <si>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</si>
  <si>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</si>
  <si>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</si>
  <si>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</si>
  <si>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</si>
  <si>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</si>
  <si>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</si>
  <si>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</si>
  <si>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</si>
  <si>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</si>
  <si>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</si>
  <si>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</si>
  <si>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</si>
  <si>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</si>
  <si>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</si>
  <si>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</si>
  <si>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</si>
  <si>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</si>
  <si>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</si>
  <si>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</si>
  <si>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</si>
  <si>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</si>
  <si>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</si>
  <si>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</si>
  <si>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</si>
  <si>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</si>
  <si>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</si>
  <si>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</si>
  <si>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</si>
  <si>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</si>
  <si>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</si>
  <si>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</si>
  <si>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</si>
  <si>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</si>
  <si>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</si>
  <si>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</si>
  <si>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</si>
  <si>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</si>
  <si>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</si>
  <si>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</si>
  <si>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</si>
  <si>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</si>
  <si>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</si>
  <si>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</si>
  <si>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</si>
  <si>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</si>
  <si>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</si>
  <si>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</si>
  <si>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</si>
  <si>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</si>
  <si>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</si>
  <si>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</si>
  <si>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</si>
  <si>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</si>
  <si>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</si>
  <si>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</si>
  <si>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</si>
  <si>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</si>
  <si>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</si>
  <si>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</si>
  <si>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</si>
  <si>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</si>
  <si>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</si>
  <si>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</si>
  <si>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</si>
  <si>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</si>
  <si>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</si>
  <si>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</si>
  <si>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</si>
  <si>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</si>
  <si>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</si>
  <si>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</si>
  <si>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</si>
  <si>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</si>
  <si>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</si>
  <si>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</si>
  <si>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</si>
  <si>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</si>
  <si>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</si>
  <si>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</si>
  <si>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</si>
  <si>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</si>
  <si>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</si>
  <si>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</si>
  <si>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</si>
  <si>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</si>
  <si>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</si>
  <si>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</si>
  <si>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</si>
  <si>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</si>
  <si>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</si>
  <si>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</si>
  <si>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</si>
  <si>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</si>
  <si>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</si>
  <si>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</si>
  <si>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</si>
  <si>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</si>
  <si>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</si>
  <si>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</si>
  <si>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</si>
  <si>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</si>
  <si>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</si>
  <si>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</si>
  <si>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</si>
  <si>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</si>
  <si>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</si>
  <si>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</si>
  <si>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</si>
  <si>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</si>
  <si>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</si>
  <si>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</si>
  <si>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</si>
  <si>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</si>
  <si>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</si>
  <si>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</si>
  <si>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</si>
  <si>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</si>
  <si>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</si>
  <si>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</si>
  <si>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</si>
  <si>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</si>
  <si>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</si>
  <si>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</si>
  <si>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</si>
  <si>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</si>
  <si>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</si>
  <si>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</si>
  <si>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</si>
  <si>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</si>
  <si>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</si>
  <si>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</si>
  <si>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</si>
  <si>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</si>
  <si>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</si>
  <si>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</si>
  <si>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</si>
  <si>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</si>
  <si>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</si>
  <si>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</si>
  <si>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</si>
  <si>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</si>
  <si>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</si>
  <si>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</si>
  <si>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</si>
  <si>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</si>
  <si>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</si>
  <si>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</si>
  <si>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</si>
  <si>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</si>
  <si>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</si>
  <si>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</si>
  <si>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</si>
  <si>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</si>
  <si>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</si>
  <si>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</si>
  <si>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</si>
  <si>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</si>
  <si>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</si>
  <si>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</si>
  <si>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</si>
  <si>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</si>
  <si>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</si>
  <si>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</si>
  <si>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</si>
  <si>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</si>
  <si>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</si>
  <si>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</si>
  <si>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</si>
  <si>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</si>
  <si>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</si>
  <si>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</si>
  <si>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</si>
  <si>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</si>
  <si>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</si>
  <si>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</si>
  <si>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</si>
  <si>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</si>
  <si>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</si>
  <si>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</si>
  <si>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</si>
  <si>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</si>
  <si>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</si>
  <si>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</si>
  <si>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</si>
  <si>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</si>
  <si>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</si>
  <si>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</si>
  <si>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</si>
  <si>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</si>
  <si>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</si>
  <si>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</si>
  <si>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</si>
  <si>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</si>
  <si>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</si>
  <si>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</si>
  <si>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</si>
  <si>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</si>
  <si>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</si>
  <si>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</si>
  <si>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</si>
  <si>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</si>
  <si>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</si>
  <si>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</si>
  <si>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</si>
  <si>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</si>
  <si>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</si>
  <si>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</si>
  <si>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</si>
  <si>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</si>
  <si>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</si>
  <si>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</si>
  <si>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</si>
  <si>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</si>
  <si>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</si>
  <si>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</si>
  <si>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</si>
  <si>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</si>
  <si>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</si>
  <si>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</si>
  <si>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</si>
  <si>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</si>
  <si>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</si>
  <si>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</si>
  <si>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</si>
  <si>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</si>
  <si>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</si>
  <si>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</si>
  <si>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</si>
  <si>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</si>
  <si>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</si>
  <si>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</si>
  <si>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</si>
  <si>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</si>
  <si>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</si>
  <si>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</si>
  <si>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</si>
  <si>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</si>
  <si>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</si>
  <si>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</si>
  <si>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</si>
  <si>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</si>
  <si>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</si>
  <si>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</si>
  <si>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</si>
  <si>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</si>
  <si>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</si>
  <si>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</si>
  <si>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</si>
  <si>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</si>
  <si>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</si>
  <si>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</si>
  <si>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</si>
  <si>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</si>
  <si>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</si>
  <si>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</si>
  <si>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</si>
  <si>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</si>
  <si>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</si>
  <si>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</si>
  <si>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</si>
  <si>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</si>
  <si>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</si>
  <si>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</si>
  <si>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</si>
  <si>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</si>
  <si>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</si>
  <si>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</si>
  <si>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</si>
  <si>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</si>
  <si>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</si>
  <si>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</si>
  <si>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</si>
  <si>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</si>
  <si>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</si>
  <si>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</si>
  <si>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</si>
  <si>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</si>
  <si>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</si>
  <si>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</si>
  <si>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</si>
  <si>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</si>
  <si>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</si>
  <si>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</si>
  <si>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</si>
  <si>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</si>
  <si>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</si>
  <si>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</si>
  <si>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</si>
  <si>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</si>
  <si>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</si>
  <si>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</si>
  <si>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</si>
  <si>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</si>
  <si>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</si>
  <si>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</si>
  <si>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</si>
  <si>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</si>
  <si>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</si>
  <si>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</si>
  <si>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</si>
  <si>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</si>
  <si>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</si>
  <si>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</si>
  <si>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</si>
  <si>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</si>
  <si>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</si>
  <si>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</si>
  <si>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</si>
  <si>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</si>
  <si>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</si>
  <si>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</si>
  <si>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</si>
  <si>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</si>
  <si>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</si>
  <si>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</si>
  <si>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</si>
  <si>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</si>
  <si>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</si>
  <si>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</si>
  <si>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</si>
  <si>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</si>
  <si>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</si>
  <si>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</si>
  <si>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</si>
  <si>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</si>
  <si>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</si>
  <si>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</si>
  <si>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</si>
  <si>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</si>
  <si>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</si>
  <si>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</si>
  <si>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</si>
  <si>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</si>
  <si>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</si>
  <si>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</si>
  <si>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</si>
  <si>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</si>
  <si>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</si>
  <si>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</si>
  <si>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</si>
  <si>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</si>
  <si>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</si>
  <si>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</si>
  <si>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</si>
  <si>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</si>
  <si>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</si>
  <si>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</si>
  <si>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</si>
  <si>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</si>
  <si>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</si>
  <si>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</si>
  <si>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</si>
  <si>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</si>
  <si>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</si>
  <si>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</si>
  <si>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</si>
  <si>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</si>
  <si>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</si>
  <si>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</si>
  <si>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</si>
  <si>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</si>
  <si>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</si>
  <si>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</si>
  <si>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</si>
  <si>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</si>
  <si>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</si>
  <si>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</si>
  <si>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</si>
  <si>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</si>
  <si>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</si>
  <si>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</si>
  <si>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</si>
  <si>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</si>
  <si>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</si>
  <si>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</si>
  <si>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</si>
  <si>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</si>
  <si>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</si>
  <si>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</si>
  <si>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</si>
  <si>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</si>
  <si>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</si>
  <si>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</si>
  <si>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</si>
  <si>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</si>
  <si>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</si>
  <si>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</si>
  <si>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</si>
  <si>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</si>
  <si>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</si>
  <si>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</si>
  <si>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</si>
  <si>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</si>
  <si>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</si>
  <si>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</si>
  <si>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</si>
  <si>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</si>
  <si>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</si>
  <si>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</si>
  <si>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</si>
  <si>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</si>
  <si>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</si>
  <si>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</si>
  <si>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</si>
  <si>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</si>
  <si>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</si>
  <si>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</si>
  <si>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</si>
  <si>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</si>
  <si>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</si>
  <si>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</si>
  <si>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</si>
  <si>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</si>
  <si>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</si>
  <si>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</si>
  <si>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</si>
  <si>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</si>
  <si>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</si>
  <si>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</si>
  <si>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</si>
  <si>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</si>
  <si>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</si>
  <si>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</si>
  <si>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</si>
  <si>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</si>
  <si>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</si>
  <si>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</si>
  <si>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</si>
  <si>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</si>
  <si>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</si>
  <si>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</si>
  <si>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</si>
  <si>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</si>
  <si>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</si>
  <si>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</si>
  <si>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</si>
  <si>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</si>
  <si>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</si>
  <si>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</si>
  <si>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</si>
  <si>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</si>
  <si>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</si>
  <si>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</si>
  <si>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</si>
  <si>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</si>
  <si>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</si>
  <si>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</si>
  <si>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</si>
  <si>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</si>
  <si>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</si>
  <si>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</si>
  <si>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</si>
  <si>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</si>
  <si>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</si>
  <si>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</si>
  <si>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</si>
  <si>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</si>
  <si>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</si>
  <si>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</si>
  <si>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</si>
  <si>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</si>
  <si>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</si>
  <si>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</si>
  <si>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</si>
  <si>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</si>
  <si>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</si>
  <si>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</si>
  <si>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</si>
  <si>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</si>
  <si>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</si>
  <si>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</si>
  <si>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</si>
  <si>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</si>
  <si>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</si>
  <si>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</si>
  <si>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</si>
  <si>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</si>
  <si>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</si>
  <si>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</si>
  <si>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</si>
  <si>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</si>
  <si>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</si>
  <si>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</si>
  <si>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</si>
  <si>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</si>
  <si>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</si>
  <si>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</si>
  <si>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</si>
  <si>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</si>
  <si>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</si>
  <si>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</si>
  <si>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</si>
  <si>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</si>
  <si>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</si>
  <si>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</si>
  <si>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</si>
  <si>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</si>
  <si>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</si>
  <si>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</si>
  <si>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</si>
  <si>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</si>
  <si>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</si>
  <si>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</si>
  <si>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</si>
  <si>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</si>
  <si>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</si>
  <si>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</si>
  <si>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</si>
  <si>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</si>
  <si>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</si>
  <si>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</si>
  <si>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</si>
  <si>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</si>
  <si>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</si>
  <si>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</si>
  <si>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</si>
  <si>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</si>
  <si>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</si>
  <si>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</si>
  <si>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</si>
  <si>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</si>
  <si>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</si>
  <si>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</si>
  <si>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</si>
  <si>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</si>
  <si>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</si>
  <si>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</si>
  <si>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</si>
  <si>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</si>
  <si>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</si>
  <si>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</si>
  <si>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</si>
  <si>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</si>
  <si>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</si>
  <si>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</si>
  <si>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</si>
  <si>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</si>
  <si>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</si>
  <si>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</si>
  <si>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</si>
  <si>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</si>
  <si>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</si>
  <si>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</si>
  <si>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</si>
  <si>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</si>
  <si>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</si>
  <si>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</si>
  <si>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</si>
  <si>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</si>
  <si>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</si>
  <si>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</si>
  <si>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</si>
  <si>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</si>
  <si>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</si>
  <si>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</si>
  <si>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</si>
  <si>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</si>
  <si>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</si>
  <si>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</si>
  <si>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</si>
  <si>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</si>
  <si>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</si>
  <si>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</si>
  <si>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</si>
  <si>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</si>
  <si>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</si>
  <si>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</si>
  <si>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</si>
  <si>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</si>
  <si>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</si>
  <si>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</si>
  <si>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</si>
  <si>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</si>
  <si>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</si>
  <si>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</si>
  <si>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</si>
  <si>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</si>
  <si>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</si>
  <si>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</si>
  <si>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</si>
  <si>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</si>
  <si>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</si>
  <si>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</si>
  <si>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</si>
  <si>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</si>
  <si>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</si>
  <si>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</si>
  <si>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</si>
  <si>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</si>
  <si>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</si>
  <si>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</si>
  <si>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</si>
  <si>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</si>
  <si>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</si>
  <si>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</si>
  <si>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</si>
  <si>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</si>
  <si>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</si>
  <si>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</si>
  <si>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</si>
  <si>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</si>
  <si>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</si>
  <si>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</si>
  <si>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</si>
  <si>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</si>
  <si>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</si>
  <si>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</si>
  <si>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</si>
  <si>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</si>
  <si>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</si>
  <si>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</si>
  <si>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</si>
  <si>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</si>
  <si>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</si>
  <si>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</si>
  <si>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</si>
  <si>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</si>
  <si>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</si>
  <si>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</si>
  <si>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</si>
  <si>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</si>
  <si>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</si>
  <si>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</si>
  <si>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</si>
  <si>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</si>
  <si>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</si>
  <si>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</si>
  <si>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</si>
  <si>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</si>
  <si>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</si>
  <si>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</si>
  <si>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</si>
  <si>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</si>
  <si>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</si>
  <si>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</si>
  <si>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</si>
  <si>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</si>
  <si>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</si>
  <si>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</si>
  <si>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</si>
  <si>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</si>
  <si>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</si>
  <si>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</si>
  <si>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</si>
  <si>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</si>
  <si>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</si>
  <si>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</si>
  <si>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</si>
  <si>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</si>
  <si>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</si>
  <si>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</si>
  <si>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</si>
  <si>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</si>
  <si>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</si>
  <si>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</si>
  <si>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</si>
  <si>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</si>
  <si>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</si>
  <si>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</si>
  <si>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</si>
  <si>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</si>
  <si>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</si>
  <si>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</si>
  <si>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</si>
  <si>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</si>
  <si>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</si>
  <si>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</si>
  <si>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</si>
  <si>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</si>
  <si>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</si>
  <si>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</si>
  <si>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</si>
  <si>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</si>
  <si>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</si>
  <si>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</si>
  <si>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</si>
  <si>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</si>
  <si>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</si>
  <si>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</si>
  <si>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</si>
  <si>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</si>
  <si>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</si>
  <si>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</si>
  <si>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</si>
  <si>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</si>
  <si>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</si>
  <si>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</si>
  <si>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</si>
  <si>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</si>
  <si>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</si>
  <si>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</si>
  <si>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</si>
  <si>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</si>
  <si>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</si>
  <si>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</si>
  <si>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</si>
  <si>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</si>
  <si>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</si>
  <si>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</si>
  <si>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</si>
  <si>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</si>
  <si>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</si>
  <si>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</si>
  <si>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</si>
  <si>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</si>
  <si>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</si>
  <si>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</si>
  <si>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</si>
  <si>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</si>
  <si>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</si>
  <si>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</si>
  <si>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</si>
  <si>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</si>
  <si>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</si>
  <si>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</si>
  <si>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</si>
  <si>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</si>
  <si>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</si>
  <si>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</si>
  <si>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</si>
  <si>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</si>
  <si>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</si>
  <si>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</si>
  <si>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</si>
  <si>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</si>
  <si>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</si>
  <si>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</si>
  <si>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</si>
  <si>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</si>
  <si>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</si>
  <si>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</si>
  <si>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</si>
  <si>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</si>
  <si>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</si>
  <si>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</si>
  <si>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</si>
  <si>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</si>
  <si>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</si>
  <si>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</si>
  <si>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</si>
  <si>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</si>
  <si>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</si>
  <si>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</si>
  <si>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</si>
  <si>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</si>
  <si>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</si>
  <si>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</si>
  <si>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</si>
  <si>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</si>
  <si>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</si>
  <si>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</si>
  <si>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</si>
  <si>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</si>
  <si>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</si>
  <si>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</si>
  <si>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</si>
  <si>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</si>
  <si>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</si>
  <si>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</si>
  <si>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</si>
  <si>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</si>
  <si>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</si>
  <si>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</si>
  <si>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</si>
  <si>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</si>
  <si>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</si>
  <si>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</si>
  <si>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</si>
  <si>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</si>
  <si>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</si>
  <si>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</si>
  <si>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</si>
  <si>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</si>
  <si>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</si>
  <si>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</si>
  <si>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</si>
  <si>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</si>
  <si>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</si>
  <si>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</si>
  <si>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</si>
  <si>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</si>
  <si>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</si>
  <si>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</si>
  <si>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</si>
  <si>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</si>
  <si>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</si>
  <si>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</si>
  <si>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</si>
  <si>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</si>
  <si>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</si>
  <si>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</si>
  <si>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</si>
  <si>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</si>
  <si>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</si>
  <si>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</si>
  <si>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</si>
  <si>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</si>
  <si>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</si>
  <si>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</si>
  <si>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</si>
  <si>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</si>
  <si>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</si>
  <si>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</si>
  <si>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</si>
  <si>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</si>
  <si>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</si>
  <si>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</si>
  <si>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</si>
  <si>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</si>
  <si>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</si>
  <si>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</si>
  <si>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</si>
  <si>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</si>
  <si>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</si>
  <si>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</si>
  <si>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</si>
  <si>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</si>
  <si>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</si>
  <si>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</si>
  <si>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</si>
  <si>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</si>
  <si>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</si>
  <si>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</si>
  <si>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</si>
  <si>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</si>
  <si>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</si>
  <si>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</si>
  <si>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</si>
  <si>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</si>
  <si>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</si>
  <si>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</si>
  <si>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</si>
  <si>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</si>
  <si>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</si>
  <si>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</si>
  <si>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</si>
  <si>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</si>
  <si>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</si>
  <si>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</si>
  <si>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</si>
  <si>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</si>
  <si>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</si>
  <si>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</si>
  <si>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</si>
  <si>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</si>
  <si>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</si>
  <si>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</si>
  <si>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</si>
  <si>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</si>
  <si>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</si>
  <si>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</si>
  <si>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</si>
  <si>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</si>
  <si>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</si>
  <si>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</si>
  <si>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</si>
  <si>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</si>
  <si>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</si>
  <si>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</si>
  <si>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</si>
  <si>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</si>
  <si>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</si>
  <si>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</si>
  <si>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</si>
  <si>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</si>
  <si>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</si>
  <si>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</si>
  <si>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</si>
  <si>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</si>
  <si>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</si>
  <si>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</si>
  <si>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</si>
  <si>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</si>
  <si>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</si>
  <si>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</si>
  <si>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</si>
  <si>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</si>
  <si>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</si>
  <si>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</si>
  <si>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</si>
  <si>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</si>
  <si>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</si>
  <si>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</si>
  <si>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</si>
  <si>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</si>
  <si>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</si>
  <si>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</si>
  <si>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</si>
  <si>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</si>
  <si>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</si>
  <si>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</si>
  <si>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</si>
  <si>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</si>
  <si>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</si>
  <si>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</si>
  <si>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</si>
  <si>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</si>
  <si>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</si>
  <si>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</si>
  <si>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</si>
  <si>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</si>
  <si>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</si>
  <si>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</si>
  <si>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</si>
  <si>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</si>
  <si>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</si>
  <si>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</si>
  <si>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</si>
  <si>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</si>
  <si>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</si>
  <si>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</si>
  <si>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</si>
  <si>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</si>
  <si>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</si>
  <si>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</si>
  <si>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</si>
  <si>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</si>
  <si>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</si>
  <si>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</si>
  <si>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</si>
  <si>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</si>
  <si>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</si>
  <si>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</si>
  <si>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</si>
  <si>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</si>
  <si>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</si>
  <si>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</si>
  <si>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</si>
  <si>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</si>
  <si>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</si>
  <si>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</si>
  <si>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</si>
  <si>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</si>
  <si>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</si>
  <si>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</si>
  <si>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</si>
  <si>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</si>
  <si>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</si>
  <si>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</si>
  <si>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</si>
  <si>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</si>
  <si>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</si>
  <si>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</si>
  <si>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</si>
  <si>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</si>
  <si>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</si>
  <si>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</si>
  <si>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</si>
  <si>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</si>
  <si>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</si>
  <si>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</si>
  <si>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</si>
  <si>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</si>
  <si>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</si>
  <si>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</si>
  <si>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</si>
  <si>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</si>
  <si>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</si>
  <si>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</si>
  <si>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</si>
  <si>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</si>
  <si>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</si>
  <si>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</si>
  <si>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</si>
  <si>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</si>
  <si>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</si>
  <si>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</si>
  <si>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</si>
  <si>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</si>
  <si>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</si>
  <si>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</si>
  <si>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</si>
  <si>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</si>
  <si>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</si>
  <si>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</si>
  <si>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</si>
  <si>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</si>
  <si>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</si>
  <si>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</si>
  <si>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</si>
  <si>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</si>
  <si>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</si>
  <si>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</si>
  <si>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</si>
  <si>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</si>
  <si>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</si>
  <si>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</si>
  <si>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</si>
  <si>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</si>
  <si>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</si>
  <si>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</si>
  <si>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</si>
  <si>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</si>
  <si>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</si>
  <si>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</si>
  <si>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</si>
  <si>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</si>
  <si>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</si>
  <si>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</si>
  <si>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</si>
  <si>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</si>
  <si>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</si>
  <si>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</si>
  <si>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</si>
  <si>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</si>
  <si>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</si>
  <si>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</si>
  <si>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</si>
  <si>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</si>
  <si>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</si>
  <si>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</si>
  <si>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</si>
  <si>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</si>
  <si>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</si>
  <si>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</si>
  <si>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</si>
  <si>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</si>
  <si>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</si>
  <si>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</si>
  <si>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</si>
  <si>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</si>
  <si>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</si>
  <si>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</si>
  <si>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</si>
  <si>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</si>
  <si>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</si>
  <si>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</si>
  <si>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</si>
  <si>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</si>
  <si>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</si>
  <si>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</si>
  <si>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</si>
  <si>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</si>
  <si>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</si>
  <si>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</si>
  <si>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</si>
  <si>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</si>
  <si>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</si>
  <si>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</si>
  <si>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</si>
  <si>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</si>
  <si>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</si>
  <si>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</si>
  <si>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</si>
  <si>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</si>
  <si>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</si>
  <si>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</si>
  <si>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</si>
  <si>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</si>
  <si>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</si>
  <si>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</si>
  <si>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</si>
  <si>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</si>
  <si>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</si>
  <si>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</si>
  <si>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</si>
  <si>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</si>
  <si>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</si>
  <si>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</si>
  <si>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</si>
  <si>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</si>
  <si>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</si>
  <si>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</si>
  <si>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</si>
  <si>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</si>
  <si>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</si>
  <si>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</si>
  <si>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</si>
  <si>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</si>
  <si>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</si>
  <si>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</si>
  <si>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</si>
  <si>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</si>
  <si>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</si>
  <si>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</si>
  <si>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</si>
  <si>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</si>
  <si>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</si>
  <si>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</si>
  <si>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</si>
  <si>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</si>
  <si>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</si>
  <si>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</si>
  <si>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</si>
  <si>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</si>
  <si>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</si>
  <si>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</si>
  <si>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</si>
  <si>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</si>
  <si>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</si>
  <si>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</si>
  <si>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</si>
  <si>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</si>
  <si>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</si>
  <si>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</si>
  <si>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</si>
  <si>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</si>
  <si>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</si>
  <si>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</si>
  <si>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</si>
  <si>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</si>
  <si>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</si>
  <si>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</si>
  <si>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</si>
  <si>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</si>
  <si>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</si>
  <si>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</si>
  <si>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</si>
  <si>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</si>
  <si>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</si>
  <si>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</si>
  <si>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</si>
  <si>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</si>
  <si>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</si>
  <si>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</si>
  <si>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</si>
  <si>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</si>
  <si>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</si>
  <si>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</si>
  <si>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</si>
  <si>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</si>
  <si>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</si>
  <si>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</si>
  <si>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</si>
  <si>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</si>
  <si>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</si>
  <si>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</si>
  <si>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</si>
  <si>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</si>
  <si>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</si>
  <si>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</si>
  <si>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</si>
  <si>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</si>
  <si>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</si>
  <si>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</si>
  <si>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</si>
  <si>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</si>
  <si>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</si>
  <si>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</si>
  <si>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</si>
  <si>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</si>
  <si>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</si>
  <si>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</si>
  <si>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</si>
  <si>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</si>
  <si>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</si>
  <si>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</si>
  <si>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</si>
  <si>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</si>
  <si>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</si>
  <si>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</si>
  <si>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</si>
  <si>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</si>
  <si>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</si>
  <si>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</si>
  <si>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</si>
  <si>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</si>
  <si>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</si>
  <si>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</si>
  <si>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</si>
  <si>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</si>
  <si>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</si>
  <si>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</si>
  <si>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</si>
  <si>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</si>
  <si>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</si>
  <si>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</si>
  <si>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</si>
  <si>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</si>
  <si>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</si>
  <si>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</si>
  <si>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</si>
  <si>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</si>
  <si>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</si>
  <si>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</si>
  <si>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</si>
  <si>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</si>
  <si>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</si>
  <si>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</si>
  <si>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</si>
  <si>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</si>
  <si>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</si>
  <si>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</si>
  <si>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</si>
  <si>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</si>
  <si>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</si>
  <si>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</si>
  <si>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</si>
  <si>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</si>
  <si>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</si>
  <si>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</si>
  <si>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</si>
  <si>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</si>
  <si>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</si>
  <si>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</si>
  <si>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</si>
  <si>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</si>
  <si>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</si>
  <si>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</si>
  <si>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</si>
  <si>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</si>
  <si>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</si>
  <si>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</si>
  <si>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</si>
  <si>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</si>
  <si>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</si>
  <si>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</si>
  <si>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</si>
  <si>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</si>
  <si>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</si>
  <si>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</si>
  <si>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</si>
  <si>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</si>
  <si>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</si>
  <si>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</si>
  <si>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</si>
  <si>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</si>
  <si>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</si>
  <si>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</si>
  <si>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</si>
  <si>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</si>
  <si>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</si>
  <si>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</si>
  <si>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</si>
  <si>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</si>
  <si>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</si>
  <si>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</si>
  <si>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</si>
  <si>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</si>
  <si>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</si>
  <si>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</si>
  <si>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</si>
  <si>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</si>
  <si>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</si>
  <si>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</si>
  <si>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</si>
  <si>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</si>
  <si>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</si>
  <si>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</si>
  <si>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</si>
  <si>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</si>
  <si>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</si>
  <si>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</si>
  <si>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</si>
  <si>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</si>
  <si>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</si>
  <si>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</si>
  <si>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</si>
  <si>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</si>
  <si>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</si>
  <si>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</si>
  <si>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</si>
  <si>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</si>
  <si>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</si>
  <si>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</si>
  <si>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</si>
  <si>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</si>
  <si>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</si>
  <si>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</si>
  <si>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</si>
  <si>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</si>
  <si>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</si>
  <si>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</si>
  <si>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</si>
  <si>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</si>
  <si>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</si>
  <si>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</si>
  <si>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</si>
  <si>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</si>
  <si>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</si>
  <si>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</si>
  <si>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</si>
  <si>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</si>
  <si>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</si>
  <si>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</si>
  <si>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</si>
  <si>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</si>
  <si>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</si>
  <si>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</si>
  <si>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</si>
  <si>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</si>
  <si>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</si>
  <si>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</si>
  <si>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</si>
  <si>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</si>
  <si>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</si>
  <si>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</si>
  <si>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</si>
  <si>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</si>
  <si>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</si>
  <si>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</si>
  <si>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</si>
  <si>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</si>
  <si>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</si>
  <si>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</si>
  <si>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</si>
  <si>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</si>
  <si>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</si>
  <si>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</si>
  <si>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</si>
  <si>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</si>
  <si>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</si>
  <si>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</si>
  <si>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</si>
  <si>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</si>
  <si>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</si>
  <si>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</si>
  <si>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</si>
  <si>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</si>
  <si>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</si>
  <si>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</si>
  <si>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</si>
  <si>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</si>
  <si>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</si>
  <si>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</si>
  <si>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</si>
  <si>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</si>
  <si>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</si>
  <si>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</si>
  <si>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</si>
  <si>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</si>
  <si>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</si>
  <si>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</si>
  <si>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</si>
  <si>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</si>
  <si>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</si>
  <si>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</si>
  <si>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</si>
  <si>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</si>
  <si>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</si>
  <si>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</si>
  <si>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</si>
  <si>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</si>
  <si>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</si>
  <si>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</si>
  <si>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</si>
  <si>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</si>
  <si>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</si>
  <si>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</si>
  <si>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</si>
  <si>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</si>
  <si>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</si>
  <si>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</si>
  <si>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</si>
  <si>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</si>
  <si>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</si>
  <si>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</si>
  <si>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</si>
  <si>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</si>
  <si>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</si>
  <si>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</si>
  <si>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</si>
  <si>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</si>
  <si>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</si>
  <si>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</si>
  <si>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</si>
  <si>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</si>
  <si>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</si>
  <si>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</si>
  <si>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</si>
  <si>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</si>
  <si>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</si>
  <si>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</si>
  <si>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</si>
  <si>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</si>
  <si>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</si>
  <si>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</si>
  <si>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</si>
  <si>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</si>
  <si>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</si>
  <si>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</si>
  <si>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</si>
  <si>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</si>
  <si>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</si>
  <si>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</si>
  <si>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</si>
  <si>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</si>
  <si>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</si>
  <si>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</si>
  <si>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</si>
  <si>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</si>
  <si>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</si>
  <si>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</si>
  <si>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</si>
  <si>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</si>
  <si>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</si>
  <si>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</si>
  <si>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</si>
  <si>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</si>
  <si>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</si>
  <si>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</si>
  <si>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</si>
  <si>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</si>
  <si>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</si>
  <si>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</si>
  <si>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</si>
  <si>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</si>
  <si>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</si>
  <si>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</si>
  <si>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</si>
  <si>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</si>
  <si>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</si>
  <si>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</si>
  <si>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</si>
  <si>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</si>
  <si>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</si>
  <si>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</si>
  <si>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</si>
  <si>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</si>
  <si>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</si>
  <si>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</si>
  <si>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</si>
  <si>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</si>
  <si>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</si>
  <si>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</si>
  <si>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</si>
  <si>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</si>
  <si>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</si>
  <si>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</si>
  <si>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</si>
  <si>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</si>
  <si>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</si>
  <si>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</si>
  <si>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</si>
  <si>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</si>
  <si>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</si>
  <si>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</si>
  <si>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</si>
  <si>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</si>
  <si>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</si>
  <si>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</si>
  <si>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</si>
  <si>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</si>
  <si>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</si>
  <si>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</si>
  <si>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</si>
  <si>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</si>
  <si>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</si>
  <si>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</si>
  <si>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</si>
  <si>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</si>
  <si>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</si>
  <si>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</si>
  <si>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</si>
  <si>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</si>
  <si>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</si>
  <si>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</si>
  <si>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</si>
  <si>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</si>
  <si>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</si>
  <si>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</si>
  <si>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</si>
  <si>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</si>
  <si>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</si>
  <si>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</si>
  <si>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</si>
  <si>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</si>
  <si>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</si>
  <si>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</si>
  <si>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</si>
  <si>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</si>
  <si>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</si>
  <si>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</si>
  <si>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</si>
  <si>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</si>
  <si>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</si>
  <si>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</si>
  <si>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</si>
  <si>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</si>
  <si>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</si>
  <si>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</si>
  <si>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</si>
  <si>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</si>
  <si>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</si>
  <si>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</si>
  <si>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</si>
  <si>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</si>
  <si>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</si>
  <si>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</si>
  <si>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</si>
  <si>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</si>
  <si>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</si>
  <si>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</si>
  <si>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</si>
  <si>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</si>
  <si>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</si>
  <si>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</si>
  <si>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</si>
  <si>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</si>
  <si>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</si>
  <si>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</si>
  <si>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</si>
  <si>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</si>
  <si>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</si>
  <si>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</si>
  <si>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</si>
  <si>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</si>
  <si>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</si>
  <si>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</si>
  <si>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</si>
  <si>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</si>
  <si>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</si>
  <si>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</si>
  <si>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</si>
  <si>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</si>
  <si>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</si>
  <si>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</si>
  <si>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</si>
  <si>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</si>
  <si>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</si>
  <si>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</si>
  <si>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</si>
  <si>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</si>
  <si>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</si>
  <si>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</si>
  <si>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</si>
  <si>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</si>
  <si>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</si>
  <si>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</si>
  <si>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</si>
  <si>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</si>
  <si>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</si>
  <si>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</si>
  <si>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</si>
  <si>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</si>
  <si>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</si>
  <si>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</si>
  <si>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</si>
  <si>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</si>
  <si>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</si>
  <si>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</si>
  <si>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</si>
  <si>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</si>
  <si>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</si>
  <si>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</si>
  <si>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</si>
  <si>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</si>
  <si>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</si>
  <si>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</si>
  <si>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</si>
  <si>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</si>
  <si>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</si>
  <si>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</si>
  <si>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</si>
  <si>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</si>
  <si>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</si>
  <si>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</si>
  <si>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</si>
  <si>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</si>
  <si>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</si>
  <si>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</si>
  <si>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</si>
  <si>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</si>
  <si>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</si>
  <si>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</si>
  <si>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</si>
  <si>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</si>
  <si>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</si>
  <si>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</si>
  <si>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</si>
  <si>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</si>
  <si>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</si>
  <si>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</si>
  <si>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</si>
  <si>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</si>
  <si>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</si>
  <si>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</si>
  <si>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</si>
  <si>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</si>
  <si>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</si>
  <si>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</si>
  <si>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</si>
  <si>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</si>
  <si>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</si>
  <si>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</si>
  <si>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</si>
  <si>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</si>
  <si>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</si>
  <si>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</si>
  <si>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</si>
  <si>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</si>
  <si>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</si>
  <si>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</si>
  <si>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</si>
  <si>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</si>
  <si>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</si>
  <si>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</si>
  <si>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</si>
  <si>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</si>
  <si>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</si>
  <si>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</si>
  <si>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</si>
  <si>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</si>
  <si>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</si>
  <si>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</si>
  <si>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</si>
  <si>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</si>
  <si>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</si>
  <si>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</si>
  <si>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</si>
  <si>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</si>
  <si>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</si>
  <si>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</si>
  <si>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</si>
  <si>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</si>
  <si>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</si>
  <si>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</si>
  <si>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</si>
  <si>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</si>
  <si>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</si>
  <si>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</si>
  <si>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</si>
  <si>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</si>
  <si>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</si>
  <si>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</si>
  <si>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</si>
  <si>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</si>
  <si>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</si>
  <si>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</si>
  <si>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</si>
  <si>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</si>
  <si>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</si>
  <si>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</si>
  <si>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</si>
  <si>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</si>
  <si>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</si>
  <si>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</si>
  <si>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</si>
  <si>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</si>
  <si>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</si>
  <si>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</si>
  <si>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</si>
  <si>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</si>
  <si>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</si>
  <si>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</si>
  <si>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</si>
  <si>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</si>
  <si>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</si>
  <si>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</si>
  <si>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</si>
  <si>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</si>
  <si>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</si>
  <si>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</si>
  <si>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</si>
  <si>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</si>
  <si>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</si>
  <si>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</si>
  <si>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</si>
  <si>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</si>
  <si>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</si>
  <si>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</si>
  <si>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</si>
  <si>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</si>
  <si>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</si>
  <si>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</si>
  <si>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</si>
  <si>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</si>
  <si>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</si>
  <si>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</si>
  <si>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</si>
  <si>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</si>
  <si>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</si>
  <si>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</si>
  <si>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</si>
  <si>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</si>
  <si>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</si>
  <si>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</si>
  <si>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</si>
  <si>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</si>
  <si>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</si>
  <si>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</si>
  <si>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</si>
  <si>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</si>
  <si>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</si>
  <si>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</si>
  <si>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</si>
  <si>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</si>
  <si>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</si>
  <si>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</si>
  <si>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</si>
  <si>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</si>
  <si>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</si>
  <si>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</si>
  <si>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</si>
  <si>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</si>
  <si>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</si>
  <si>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</si>
  <si>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</si>
  <si>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</si>
  <si>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</si>
  <si>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</si>
  <si>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</si>
  <si>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</si>
  <si>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</si>
  <si>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</si>
  <si>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</si>
  <si>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</si>
  <si>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</si>
  <si>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</si>
  <si>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</si>
  <si>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</si>
  <si>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</si>
  <si>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</si>
  <si>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</si>
  <si>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</si>
  <si>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</si>
  <si>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</si>
  <si>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</si>
  <si>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</si>
  <si>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</si>
  <si>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</si>
  <si>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</si>
  <si>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</si>
  <si>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</si>
  <si>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</si>
  <si>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</si>
  <si>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</si>
  <si>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</si>
  <si>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</si>
  <si>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</si>
  <si>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</si>
  <si>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</si>
  <si>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</si>
  <si>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</si>
  <si>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</si>
  <si>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</si>
  <si>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</si>
  <si>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</si>
  <si>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</si>
  <si>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</si>
  <si>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</si>
  <si>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</si>
  <si>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</si>
  <si>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</si>
  <si>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</si>
  <si>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</si>
  <si>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</si>
  <si>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</si>
  <si>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</si>
  <si>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</si>
  <si>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</si>
  <si>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</si>
  <si>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</si>
  <si>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</si>
  <si>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</si>
  <si>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</si>
  <si>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</si>
  <si>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</si>
  <si>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</si>
  <si>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</si>
  <si>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</si>
  <si>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</si>
  <si>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</si>
  <si>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</si>
  <si>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</si>
  <si>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</si>
  <si>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</si>
  <si>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</si>
  <si>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</si>
  <si>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</si>
  <si>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</si>
  <si>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</si>
  <si>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</si>
  <si>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</si>
  <si>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</si>
  <si>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</si>
  <si>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</si>
  <si>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</si>
  <si>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</si>
  <si>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</si>
  <si>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</si>
  <si>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</si>
  <si>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</si>
  <si>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</si>
  <si>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</si>
  <si>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</si>
  <si>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</si>
  <si>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</si>
  <si>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</si>
  <si>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</si>
  <si>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</si>
  <si>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</si>
  <si>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</si>
  <si>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</si>
  <si>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</si>
  <si>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</si>
  <si>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</si>
  <si>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</si>
  <si>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</si>
  <si>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</si>
  <si>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</si>
  <si>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</si>
  <si>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</si>
  <si>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</si>
  <si>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</si>
  <si>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</si>
  <si>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</si>
  <si>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</si>
  <si>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</si>
  <si>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</si>
  <si>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</si>
  <si>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</si>
  <si>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</si>
  <si>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</si>
  <si>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</si>
  <si>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</si>
  <si>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</si>
  <si>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</si>
  <si>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</si>
  <si>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</si>
  <si>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</si>
  <si>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</si>
  <si>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</si>
  <si>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</si>
  <si>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</si>
  <si>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</si>
  <si>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</si>
  <si>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</si>
  <si>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</si>
  <si>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</si>
  <si>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</si>
  <si>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</si>
  <si>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</si>
  <si>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</si>
  <si>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</si>
  <si>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</si>
  <si>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</si>
  <si>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</si>
  <si>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</si>
  <si>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</si>
  <si>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</si>
  <si>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</si>
  <si>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</si>
  <si>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</si>
  <si>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</si>
  <si>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</si>
  <si>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</si>
  <si>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</si>
  <si>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</si>
  <si>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</si>
  <si>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</si>
  <si>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</si>
  <si>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</si>
  <si>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</si>
  <si>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</si>
  <si>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</si>
  <si>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</si>
  <si>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</si>
  <si>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</si>
  <si>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</si>
  <si>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</si>
  <si>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</si>
  <si>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</si>
  <si>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</si>
  <si>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</si>
  <si>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</si>
  <si>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</si>
  <si>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</si>
  <si>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</si>
  <si>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</si>
  <si>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</si>
  <si>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</si>
  <si>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</si>
  <si>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</si>
  <si>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</si>
  <si>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</si>
  <si>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</si>
  <si>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</si>
  <si>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</si>
  <si>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</si>
  <si>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</si>
  <si>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</si>
  <si>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</si>
  <si>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</si>
  <si>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</si>
  <si>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</si>
  <si>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</si>
  <si>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</si>
  <si>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</si>
  <si>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</si>
  <si>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</si>
  <si>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</si>
  <si>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</si>
  <si>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</si>
  <si>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</si>
  <si>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</si>
  <si>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</si>
  <si>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</si>
  <si>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</si>
  <si>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</si>
  <si>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</si>
  <si>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</si>
  <si>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</si>
  <si>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</si>
  <si>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</si>
  <si>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</si>
  <si>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</si>
  <si>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</si>
  <si>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</si>
  <si>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</si>
  <si>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</si>
  <si>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</si>
  <si>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</si>
  <si>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</si>
  <si>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</si>
  <si>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</si>
  <si>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</si>
  <si>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</si>
  <si>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</si>
  <si>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</si>
  <si>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</si>
  <si>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</si>
  <si>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</si>
  <si>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</si>
  <si>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</si>
  <si>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</si>
  <si>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</si>
  <si>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</si>
  <si>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</si>
  <si>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</si>
  <si>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</si>
  <si>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</si>
  <si>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</si>
  <si>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</si>
  <si>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</si>
  <si>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</si>
  <si>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</si>
  <si>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</si>
  <si>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</si>
  <si>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</si>
  <si>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</si>
  <si>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</si>
  <si>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</si>
  <si>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</si>
  <si>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</si>
  <si>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</si>
  <si>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</si>
  <si>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</si>
  <si>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</si>
  <si>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</si>
  <si>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</si>
  <si>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</si>
  <si>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</si>
  <si>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</si>
  <si>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</si>
  <si>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</si>
  <si>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</si>
  <si>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</si>
  <si>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</si>
  <si>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</si>
  <si>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</si>
  <si>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</si>
  <si>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</si>
  <si>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</si>
  <si>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</si>
  <si>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</si>
  <si>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</si>
  <si>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</si>
  <si>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</si>
  <si>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</si>
  <si>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</si>
  <si>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</si>
  <si>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</si>
  <si>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</si>
  <si>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</si>
  <si>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</si>
  <si>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</si>
  <si>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</si>
  <si>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</si>
  <si>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</si>
  <si>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</si>
  <si>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</si>
  <si>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</si>
  <si>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</si>
  <si>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</si>
  <si>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</si>
  <si>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</si>
  <si>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</si>
  <si>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</si>
  <si>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</si>
  <si>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</si>
  <si>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</si>
  <si>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</si>
  <si>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</si>
  <si>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</si>
  <si>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</si>
  <si>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</si>
  <si>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</si>
  <si>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</si>
  <si>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</si>
  <si>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</si>
  <si>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</si>
  <si>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</si>
  <si>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</si>
  <si>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</si>
  <si>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</si>
  <si>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</si>
  <si>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</si>
  <si>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</si>
  <si>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</si>
  <si>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</si>
  <si>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</si>
  <si>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</si>
  <si>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</si>
  <si>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</si>
  <si>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</si>
  <si>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</si>
  <si>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</si>
  <si>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</si>
  <si>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</si>
  <si>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</si>
  <si>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</si>
  <si>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</si>
  <si>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</si>
  <si>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</si>
  <si>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</si>
  <si>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</si>
  <si>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</si>
  <si>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</si>
  <si>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</si>
  <si>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</si>
  <si>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</si>
  <si>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</si>
  <si>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</si>
  <si>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</si>
  <si>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</si>
  <si>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</si>
  <si>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</si>
  <si>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</si>
  <si>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</si>
  <si>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</si>
  <si>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</si>
  <si>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</si>
  <si>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</si>
  <si>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</si>
  <si>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</si>
  <si>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</si>
  <si>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</si>
  <si>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</si>
  <si>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</si>
  <si>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</si>
  <si>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</si>
  <si>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</si>
  <si>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</si>
  <si>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</si>
  <si>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</si>
  <si>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</si>
  <si>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</si>
  <si>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</si>
  <si>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</si>
  <si>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</si>
  <si>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</si>
  <si>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</si>
  <si>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</si>
  <si>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</si>
  <si>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</si>
  <si>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</si>
  <si>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</si>
  <si>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</si>
  <si>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</si>
  <si>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</si>
  <si>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</si>
  <si>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</si>
  <si>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</si>
  <si>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</si>
  <si>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</si>
  <si>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</si>
  <si>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</si>
  <si>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</si>
  <si>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</si>
  <si>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</si>
  <si>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</si>
  <si>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</si>
  <si>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</si>
  <si>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</si>
  <si>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</si>
  <si>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</si>
  <si>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</si>
  <si>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</si>
  <si>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</si>
  <si>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</si>
  <si>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</si>
  <si>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</si>
  <si>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</si>
  <si>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</si>
  <si>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</si>
  <si>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</si>
  <si>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</si>
  <si>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</si>
  <si>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</si>
  <si>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</si>
  <si>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</si>
  <si>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</si>
  <si>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</si>
  <si>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</si>
  <si>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</si>
  <si>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</si>
  <si>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</si>
  <si>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</si>
  <si>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</si>
  <si>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</si>
  <si>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</si>
  <si>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</si>
  <si>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</si>
  <si>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</si>
  <si>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</si>
  <si>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</si>
  <si>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</si>
  <si>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</si>
  <si>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</si>
  <si>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</si>
  <si>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</si>
  <si>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</si>
  <si>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</si>
  <si>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</si>
  <si>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</si>
  <si>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</si>
  <si>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</si>
  <si>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</si>
  <si>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</si>
  <si>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</si>
  <si>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</si>
  <si>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</si>
  <si>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</si>
  <si>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</si>
  <si>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</si>
  <si>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</si>
  <si>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</si>
  <si>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</si>
  <si>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</si>
  <si>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</si>
  <si>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</si>
  <si>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</si>
  <si>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</si>
  <si>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</si>
  <si>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</si>
  <si>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</si>
  <si>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</si>
  <si>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</si>
  <si>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</si>
  <si>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</si>
  <si>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</si>
  <si>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</si>
  <si>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</si>
  <si>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</si>
  <si>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</si>
  <si>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</si>
  <si>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</si>
  <si>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</si>
  <si>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</si>
  <si>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</si>
  <si>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</si>
  <si>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</si>
  <si>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</si>
  <si>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</si>
  <si>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</si>
  <si>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</si>
  <si>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</si>
  <si>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</si>
  <si>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</si>
  <si>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</si>
  <si>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</si>
  <si>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</si>
  <si>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</si>
  <si>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</si>
  <si>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</si>
  <si>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</si>
  <si>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</si>
  <si>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</si>
  <si>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</si>
  <si>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</si>
  <si>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</si>
  <si>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</si>
  <si>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</si>
  <si>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</si>
  <si>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</si>
  <si>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</si>
  <si>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</si>
  <si>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</si>
  <si>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</si>
  <si>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</si>
  <si>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</si>
  <si>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</si>
  <si>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</si>
  <si>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</si>
  <si>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</si>
  <si>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</si>
  <si>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</si>
  <si>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</si>
  <si>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</si>
  <si>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</si>
  <si>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</si>
  <si>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</si>
  <si>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</si>
  <si>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</si>
  <si>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</si>
  <si>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</si>
  <si>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</si>
  <si>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</si>
  <si>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</si>
  <si>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</si>
  <si>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</si>
  <si>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</si>
  <si>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</si>
  <si>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</si>
  <si>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</si>
  <si>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</si>
  <si>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</si>
  <si>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</si>
  <si>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</si>
  <si>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</si>
  <si>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</si>
  <si>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</si>
  <si>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</si>
  <si>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</si>
  <si>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</si>
  <si>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</si>
  <si>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</si>
  <si>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</si>
  <si>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</si>
  <si>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</si>
  <si>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</si>
  <si>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</si>
  <si>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</si>
  <si>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</si>
  <si>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</si>
  <si>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</si>
  <si>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</si>
  <si>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</si>
  <si>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</si>
  <si>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</si>
  <si>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</si>
  <si>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</si>
  <si>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</si>
  <si>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</si>
  <si>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</si>
  <si>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</si>
  <si>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</si>
  <si>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</si>
  <si>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</si>
  <si>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</si>
  <si>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</si>
  <si>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</si>
  <si>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</si>
  <si>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</si>
  <si>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</si>
  <si>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</si>
  <si>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</si>
  <si>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</si>
  <si>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</si>
  <si>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</si>
  <si>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</si>
  <si>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</si>
  <si>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</si>
  <si>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</si>
  <si>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</si>
  <si>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</si>
  <si>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</si>
  <si>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</si>
  <si>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</si>
  <si>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</si>
  <si>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</si>
  <si>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</si>
  <si>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</si>
  <si>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</si>
  <si>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</si>
  <si>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</si>
  <si>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</si>
  <si>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</si>
  <si>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</si>
  <si>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</si>
  <si>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</si>
  <si>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</si>
  <si>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</si>
  <si>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</si>
  <si>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</si>
  <si>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</si>
  <si>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</si>
  <si>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</si>
  <si>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</si>
  <si>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</si>
  <si>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</si>
  <si>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</si>
  <si>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</si>
  <si>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</si>
  <si>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</si>
  <si>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</si>
  <si>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</si>
  <si>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</si>
  <si>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</si>
  <si>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</si>
  <si>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</si>
  <si>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</si>
  <si>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</si>
  <si>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</si>
  <si>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</si>
  <si>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</si>
  <si>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</si>
  <si>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</si>
  <si>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</si>
  <si>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</si>
  <si>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</si>
  <si>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</si>
  <si>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</si>
  <si>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</si>
  <si>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</si>
  <si>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</si>
  <si>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</si>
  <si>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</si>
  <si>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</si>
  <si>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</si>
  <si>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</si>
  <si>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</si>
  <si>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</si>
  <si>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</si>
  <si>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</si>
  <si>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</si>
  <si>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</si>
  <si>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</si>
  <si>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</si>
  <si>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</si>
  <si>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</si>
  <si>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</si>
  <si>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</si>
  <si>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</si>
  <si>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</si>
  <si>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</si>
  <si>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</si>
  <si>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</si>
  <si>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</si>
  <si>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</si>
  <si>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</si>
  <si>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</si>
  <si>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</si>
  <si>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</si>
  <si>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</si>
  <si>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</si>
  <si>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</si>
  <si>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</si>
  <si>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</si>
  <si>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</si>
  <si>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</si>
  <si>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</si>
  <si>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</si>
  <si>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</si>
  <si>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</si>
  <si>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</si>
  <si>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</si>
  <si>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</si>
  <si>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</si>
  <si>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</si>
  <si>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</si>
  <si>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</si>
  <si>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</si>
  <si>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</si>
  <si>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</si>
  <si>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</si>
  <si>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</si>
  <si>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</si>
  <si>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</si>
  <si>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</si>
  <si>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</si>
  <si>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</si>
  <si>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</si>
  <si>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</si>
  <si>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</si>
  <si>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</si>
  <si>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</si>
  <si>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</si>
  <si>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</si>
  <si>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</si>
  <si>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</si>
  <si>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</si>
  <si>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</si>
  <si>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</si>
  <si>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</si>
  <si>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</si>
  <si>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</si>
  <si>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</si>
  <si>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</si>
  <si>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</si>
  <si>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</si>
  <si>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</si>
  <si>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</si>
  <si>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</si>
  <si>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</si>
  <si>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</si>
  <si>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</si>
  <si>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</si>
  <si>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</si>
  <si>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</si>
  <si>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</si>
  <si>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</si>
  <si>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</si>
  <si>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</si>
  <si>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</si>
  <si>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</si>
  <si>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</si>
  <si>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</si>
  <si>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</si>
  <si>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</si>
  <si>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</si>
  <si>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</si>
  <si>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</si>
  <si>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</si>
  <si>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</si>
  <si>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</si>
  <si>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</si>
  <si>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</si>
  <si>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</si>
  <si>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</si>
  <si>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</si>
  <si>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</si>
  <si>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</si>
  <si>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</si>
  <si>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</si>
  <si>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</si>
  <si>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</si>
  <si>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</si>
  <si>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</si>
  <si>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</si>
  <si>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</si>
  <si>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</si>
  <si>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</si>
  <si>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</si>
  <si>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</si>
  <si>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</si>
  <si>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</si>
  <si>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</si>
  <si>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</si>
  <si>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</si>
  <si>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</si>
  <si>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</si>
  <si>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</si>
  <si>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</si>
  <si>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</si>
  <si>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</si>
  <si>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</si>
  <si>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</si>
  <si>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</si>
  <si>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</si>
  <si>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</si>
  <si>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</si>
  <si>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</si>
  <si>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</si>
  <si>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</si>
  <si>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</si>
  <si>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</si>
  <si>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</si>
  <si>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</si>
  <si>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</si>
  <si>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</si>
  <si>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</si>
  <si>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</si>
  <si>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</si>
  <si>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</si>
  <si>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</si>
  <si>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</si>
  <si>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</si>
  <si>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</si>
  <si>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</si>
  <si>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</si>
  <si>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</si>
  <si>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</si>
  <si>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</si>
  <si>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</si>
  <si>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</si>
  <si>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</si>
  <si>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</si>
  <si>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</si>
  <si>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</si>
  <si>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</si>
  <si>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</si>
  <si>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</si>
  <si>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</si>
  <si>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</si>
  <si>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</si>
  <si>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</si>
  <si>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</si>
  <si>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</si>
  <si>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</si>
  <si>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</si>
  <si>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</si>
  <si>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</si>
  <si>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</si>
  <si>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</si>
  <si>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</si>
  <si>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</si>
  <si>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</si>
  <si>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</si>
  <si>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</si>
  <si>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</si>
  <si>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</si>
  <si>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</si>
  <si>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</si>
  <si>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</si>
  <si>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</si>
  <si>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</si>
  <si>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</si>
  <si>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</si>
  <si>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</si>
  <si>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</si>
  <si>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</si>
  <si>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</si>
  <si>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</si>
  <si>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</si>
  <si>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</si>
  <si>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</si>
  <si>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</si>
  <si>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</si>
  <si>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</si>
  <si>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</si>
  <si>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</si>
  <si>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</si>
  <si>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</si>
  <si>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</si>
  <si>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</si>
  <si>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</si>
  <si>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</si>
  <si>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</si>
  <si>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</si>
  <si>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</si>
  <si>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</si>
  <si>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</si>
  <si>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</si>
  <si>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</si>
  <si>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</si>
  <si>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</si>
  <si>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</si>
  <si>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</si>
  <si>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</si>
  <si>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</si>
  <si>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</si>
  <si>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</si>
  <si>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</si>
  <si>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</si>
  <si>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</si>
  <si>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</si>
  <si>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</si>
  <si>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</si>
  <si>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</si>
  <si>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</si>
  <si>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</si>
  <si>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</si>
  <si>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</si>
  <si>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</si>
  <si>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</si>
  <si>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</si>
  <si>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</si>
  <si>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</si>
  <si>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</si>
  <si>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</si>
  <si>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</si>
  <si>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</si>
  <si>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</si>
  <si>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</si>
  <si>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</si>
  <si>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</si>
  <si>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</si>
  <si>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</si>
  <si>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</si>
  <si>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</si>
  <si>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</si>
  <si>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</si>
  <si>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</si>
  <si>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</si>
  <si>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</si>
  <si>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</si>
  <si>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</si>
  <si>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</si>
  <si>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</si>
  <si>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</si>
  <si>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</si>
  <si>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</si>
  <si>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</si>
  <si>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</si>
  <si>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</si>
  <si>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</si>
  <si>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</si>
  <si>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</si>
  <si>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</si>
  <si>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</si>
  <si>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</si>
  <si>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</si>
  <si>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</si>
  <si>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</si>
  <si>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</si>
  <si>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</si>
  <si>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</si>
  <si>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</si>
  <si>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</si>
  <si>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</si>
  <si>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</si>
  <si>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</si>
  <si>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</si>
  <si>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</si>
  <si>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</si>
  <si>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</si>
  <si>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</si>
  <si>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</si>
  <si>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</si>
  <si>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</si>
  <si>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</si>
  <si>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</si>
  <si>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</si>
  <si>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</si>
  <si>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</si>
  <si>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</si>
  <si>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</si>
  <si>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</si>
  <si>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</si>
  <si>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</si>
  <si>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</si>
  <si>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</si>
  <si>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</si>
  <si>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</si>
  <si>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</si>
  <si>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</si>
  <si>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</si>
  <si>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</si>
  <si>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</si>
  <si>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</si>
  <si>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</si>
  <si>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</si>
  <si>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</si>
  <si>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</si>
  <si>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</si>
  <si>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</si>
  <si>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</si>
  <si>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</si>
  <si>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</si>
  <si>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</si>
  <si>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</si>
  <si>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</si>
  <si>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</si>
  <si>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</si>
  <si>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</si>
  <si>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</si>
  <si>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</si>
  <si>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</si>
  <si>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</si>
  <si>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</si>
  <si>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</si>
  <si>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</si>
  <si>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</si>
  <si>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</si>
  <si>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</si>
  <si>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</si>
  <si>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</si>
  <si>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</si>
  <si>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</si>
  <si>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</si>
  <si>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</si>
  <si>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</si>
  <si>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</si>
  <si>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</si>
  <si>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</si>
  <si>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</si>
  <si>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</si>
  <si>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</si>
  <si>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</si>
  <si>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</si>
  <si>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</si>
  <si>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</si>
  <si>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</si>
  <si>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</si>
  <si>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</si>
  <si>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</si>
  <si>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</si>
  <si>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</si>
  <si>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</si>
  <si>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</si>
  <si>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</si>
  <si>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</si>
  <si>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</si>
  <si>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</si>
  <si>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</si>
  <si>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</si>
  <si>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</si>
  <si>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</si>
  <si>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</si>
  <si>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</si>
  <si>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</si>
  <si>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</si>
  <si>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</si>
  <si>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</si>
  <si>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</si>
  <si>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</si>
  <si>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</si>
  <si>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</si>
  <si>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</si>
  <si>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</si>
  <si>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</si>
  <si>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</si>
  <si>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</si>
  <si>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</si>
  <si>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</si>
  <si>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</si>
  <si>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</si>
  <si>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</si>
  <si>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</si>
  <si>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</si>
  <si>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</si>
  <si>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</si>
  <si>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</si>
  <si>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</si>
  <si>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</si>
  <si>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</si>
  <si>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</si>
  <si>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</si>
  <si>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</si>
  <si>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</si>
  <si>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</si>
  <si>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</si>
  <si>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</si>
  <si>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</si>
  <si>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</si>
  <si>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</si>
  <si>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</si>
  <si>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</si>
  <si>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</si>
  <si>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</si>
  <si>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</si>
  <si>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</si>
  <si>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</si>
  <si>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</si>
  <si>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</si>
  <si>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</si>
  <si>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</si>
  <si>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</si>
  <si>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</si>
  <si>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</si>
  <si>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</si>
  <si>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</si>
  <si>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</si>
  <si>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</si>
  <si>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</si>
  <si>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</si>
  <si>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</si>
  <si>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</si>
  <si>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</si>
  <si>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</si>
  <si>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</si>
  <si>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</si>
  <si>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</si>
  <si>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</si>
  <si>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</si>
  <si>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</si>
  <si>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</si>
  <si>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</si>
  <si>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</si>
  <si>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</si>
  <si>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</si>
  <si>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</si>
  <si>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</si>
  <si>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</si>
  <si>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</si>
  <si>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</si>
  <si>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</si>
  <si>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</si>
  <si>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</si>
  <si>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</si>
  <si>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</si>
  <si>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</si>
  <si>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</si>
  <si>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</si>
  <si>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</si>
  <si>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</si>
  <si>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</si>
  <si>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</si>
  <si>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</si>
  <si>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</si>
  <si>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</si>
  <si>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</si>
  <si>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</si>
  <si>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</si>
  <si>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</si>
  <si>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</si>
  <si>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</si>
  <si>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</si>
  <si>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</si>
  <si>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</si>
  <si>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</si>
  <si>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</si>
  <si>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</si>
  <si>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</si>
  <si>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</si>
  <si>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</si>
  <si>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</si>
  <si>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</si>
  <si>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</si>
  <si>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</si>
  <si>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</si>
  <si>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</si>
  <si>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</si>
  <si>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</si>
  <si>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</si>
  <si>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</si>
  <si>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</si>
  <si>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</si>
  <si>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</si>
  <si>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</si>
  <si>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</si>
  <si>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</si>
  <si>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</si>
  <si>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</si>
  <si>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</si>
  <si>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</si>
  <si>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</si>
  <si>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</si>
  <si>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</si>
  <si>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</si>
  <si>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</si>
  <si>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</si>
  <si>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</si>
  <si>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</si>
  <si>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</si>
  <si>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</si>
  <si>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</si>
  <si>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</si>
  <si>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</si>
  <si>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</si>
  <si>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</si>
  <si>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</si>
  <si>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</si>
  <si>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</si>
  <si>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</si>
  <si>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</si>
  <si>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</si>
  <si>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</si>
  <si>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</si>
  <si>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</si>
  <si>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</si>
  <si>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</si>
  <si>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</si>
  <si>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</si>
  <si>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</si>
  <si>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</si>
  <si>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</si>
  <si>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</si>
  <si>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</si>
  <si>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</si>
  <si>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</si>
  <si>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</si>
  <si>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</si>
  <si>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</si>
  <si>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</si>
  <si>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</si>
  <si>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</si>
  <si>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</si>
  <si>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</si>
  <si>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</si>
  <si>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</si>
  <si>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</si>
  <si>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</si>
  <si>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</si>
  <si>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</si>
  <si>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</si>
  <si>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</si>
  <si>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</si>
  <si>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</si>
  <si>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</si>
  <si>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</si>
  <si>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</si>
  <si>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</si>
  <si>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</si>
  <si>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</si>
  <si>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</si>
  <si>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</si>
  <si>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</si>
  <si>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</si>
  <si>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</si>
  <si>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</si>
  <si>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</si>
  <si>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</si>
  <si>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</si>
  <si>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</si>
  <si>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</si>
  <si>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</si>
  <si>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</si>
  <si>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</si>
  <si>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</si>
  <si>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</si>
  <si>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</si>
  <si>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</si>
  <si>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</si>
  <si>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</si>
  <si>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</si>
  <si>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</si>
  <si>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</si>
  <si>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</si>
  <si>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</si>
  <si>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</si>
  <si>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</si>
  <si>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</si>
  <si>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</si>
  <si>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</si>
  <si>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</si>
  <si>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</si>
  <si>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</si>
  <si>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</si>
  <si>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</si>
  <si>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</si>
  <si>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</si>
  <si>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</si>
  <si>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</si>
  <si>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</si>
  <si>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</si>
  <si>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</si>
  <si>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</si>
  <si>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</si>
  <si>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</si>
  <si>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</si>
  <si>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</si>
  <si>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</si>
  <si>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</si>
  <si>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</si>
  <si>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</si>
  <si>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</si>
  <si>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</si>
  <si>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</si>
  <si>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</si>
  <si>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</si>
  <si>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</si>
  <si>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</si>
  <si>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</si>
  <si>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</si>
  <si>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</si>
  <si>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</si>
  <si>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</si>
  <si>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</si>
  <si>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</si>
  <si>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</si>
  <si>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</si>
  <si>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</si>
  <si>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</si>
  <si>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</si>
  <si>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</si>
  <si>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</si>
  <si>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</si>
  <si>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</si>
  <si>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</si>
  <si>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</si>
  <si>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</si>
  <si>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</si>
  <si>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</si>
  <si>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</si>
  <si>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</si>
  <si>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</si>
  <si>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</si>
  <si>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</si>
  <si>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</si>
  <si>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</si>
  <si>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</si>
  <si>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</si>
  <si>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</si>
  <si>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</si>
  <si>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</si>
  <si>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</si>
  <si>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</si>
  <si>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</si>
  <si>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</si>
  <si>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</si>
  <si>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</si>
  <si>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</si>
  <si>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</si>
  <si>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</si>
  <si>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</si>
  <si>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</si>
  <si>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</si>
  <si>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</si>
  <si>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</si>
  <si>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</si>
  <si>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</si>
  <si>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</si>
  <si>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</si>
  <si>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</si>
  <si>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</si>
  <si>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</si>
  <si>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</si>
  <si>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</si>
  <si>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</si>
  <si>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</si>
  <si>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</si>
  <si>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</si>
  <si>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</si>
  <si>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</si>
  <si>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</si>
  <si>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</si>
  <si>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</si>
  <si>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</si>
  <si>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</si>
  <si>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</si>
  <si>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</si>
  <si>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</si>
  <si>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</si>
  <si>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</si>
  <si>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</si>
  <si>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</si>
  <si>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</si>
  <si>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</si>
  <si>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</si>
  <si>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</si>
  <si>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</si>
  <si>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</si>
  <si>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</si>
  <si>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</si>
  <si>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</si>
  <si>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</si>
  <si>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</si>
  <si>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</si>
  <si>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</si>
  <si>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</si>
  <si>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</si>
  <si>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</si>
  <si>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</si>
  <si>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</si>
  <si>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</si>
  <si>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</si>
  <si>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</si>
  <si>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</si>
  <si>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</si>
  <si>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</si>
  <si>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</si>
  <si>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</si>
  <si>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</si>
  <si>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</si>
  <si>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</si>
  <si>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</si>
  <si>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</si>
  <si>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</si>
  <si>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</si>
  <si>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</si>
  <si>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</si>
  <si>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</si>
  <si>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</si>
  <si>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</si>
  <si>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</si>
  <si>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</si>
  <si>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</si>
  <si>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</si>
  <si>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</si>
  <si>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</si>
  <si>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</si>
  <si>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</si>
  <si>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</si>
  <si>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</si>
  <si>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</si>
  <si>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</si>
  <si>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</si>
  <si>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</si>
  <si>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</si>
  <si>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</si>
  <si>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</si>
  <si>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</si>
  <si>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</si>
  <si>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</si>
  <si>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</si>
  <si>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</si>
  <si>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</si>
  <si>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</si>
  <si>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</si>
  <si>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</si>
  <si>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</si>
  <si>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</si>
  <si>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</si>
  <si>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</si>
  <si>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</si>
  <si>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</si>
  <si>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</si>
  <si>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</si>
  <si>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</si>
  <si>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</si>
  <si>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</si>
  <si>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</si>
  <si>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</si>
  <si>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</si>
  <si>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</si>
  <si>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</si>
  <si>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</si>
  <si>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</si>
  <si>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</si>
  <si>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</si>
  <si>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</si>
  <si>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</si>
  <si>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</si>
  <si>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</si>
  <si>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</si>
  <si>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</si>
  <si>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</si>
  <si>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</si>
  <si>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</si>
  <si>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</si>
  <si>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</si>
  <si>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</si>
  <si>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</si>
  <si>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</si>
  <si>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</si>
  <si>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</si>
  <si>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</si>
  <si>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</si>
  <si>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</si>
  <si>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</si>
  <si>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</si>
  <si>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</si>
  <si>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</si>
  <si>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</si>
  <si>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</si>
  <si>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</si>
  <si>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</si>
  <si>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</si>
  <si>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</si>
  <si>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</si>
  <si>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</si>
  <si>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</si>
  <si>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</si>
  <si>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</si>
  <si>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</si>
  <si>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</si>
  <si>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</si>
  <si>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</si>
  <si>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</si>
  <si>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</si>
  <si>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</si>
  <si>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</si>
  <si>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</si>
  <si>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</si>
  <si>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</si>
  <si>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</si>
  <si>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</si>
  <si>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</si>
  <si>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</si>
  <si>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</si>
  <si>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</si>
  <si>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</si>
  <si>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</si>
  <si>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</si>
  <si>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</si>
  <si>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</si>
  <si>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</si>
  <si>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</si>
  <si>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</si>
  <si>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</si>
  <si>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</si>
  <si>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</si>
  <si>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</si>
  <si>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</si>
  <si>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</si>
  <si>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</si>
  <si>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</si>
  <si>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</si>
  <si>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</si>
  <si>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</si>
  <si>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</si>
  <si>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</si>
  <si>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</si>
  <si>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</si>
  <si>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</si>
  <si>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</si>
  <si>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</si>
  <si>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</si>
  <si>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</si>
  <si>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</si>
  <si>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</si>
  <si>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</si>
  <si>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</si>
  <si>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</si>
  <si>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</si>
  <si>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</si>
  <si>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</si>
  <si>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</si>
  <si>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</si>
  <si>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</si>
  <si>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</si>
  <si>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</si>
  <si>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</si>
  <si>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</si>
  <si>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</si>
  <si>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</si>
  <si>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</si>
  <si>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</si>
  <si>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</si>
  <si>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</si>
  <si>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</si>
  <si>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</si>
  <si>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</si>
  <si>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</si>
  <si>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</si>
  <si>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</si>
  <si>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</si>
  <si>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</si>
  <si>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</si>
  <si>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</si>
  <si>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</si>
  <si>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</si>
  <si>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</si>
  <si>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</si>
  <si>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</si>
  <si>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</si>
  <si>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</si>
  <si>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</si>
  <si>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</si>
  <si>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</si>
  <si>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</si>
  <si>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</si>
  <si>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</si>
  <si>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</si>
  <si>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</si>
  <si>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</si>
  <si>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</si>
  <si>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</si>
  <si>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</si>
  <si>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</si>
  <si>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</si>
  <si>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</si>
  <si>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</si>
  <si>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</si>
  <si>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</si>
  <si>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</si>
  <si>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</si>
  <si>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</si>
  <si>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</si>
  <si>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</si>
  <si>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</si>
  <si>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</si>
  <si>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</si>
  <si>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</si>
  <si>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</si>
  <si>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</si>
  <si>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</si>
  <si>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</si>
  <si>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</si>
  <si>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</si>
  <si>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</si>
  <si>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</si>
  <si>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</si>
  <si>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</si>
  <si>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</si>
  <si>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</si>
  <si>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</si>
  <si>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</si>
  <si>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</si>
  <si>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</si>
  <si>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</si>
  <si>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</si>
  <si>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</si>
  <si>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</si>
  <si>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</si>
  <si>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</si>
  <si>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</si>
  <si>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</si>
  <si>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</si>
  <si>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</si>
  <si>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</si>
  <si>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</si>
  <si>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</si>
  <si>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</si>
  <si>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</si>
  <si>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</si>
  <si>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</si>
  <si>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</si>
  <si>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</si>
  <si>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</si>
  <si>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</si>
  <si>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</si>
  <si>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</si>
  <si>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</si>
  <si>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</si>
  <si>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</si>
  <si>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</si>
  <si>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</si>
  <si>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</si>
  <si>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</si>
  <si>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</si>
  <si>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</si>
  <si>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</si>
  <si>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</si>
  <si>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</si>
  <si>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</si>
  <si>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</si>
  <si>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</si>
  <si>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</si>
  <si>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</si>
  <si>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</si>
  <si>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</si>
  <si>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</si>
  <si>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</si>
  <si>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</si>
  <si>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</si>
  <si>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</si>
  <si>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</si>
  <si>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</si>
  <si>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</si>
  <si>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</si>
  <si>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</si>
  <si>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</si>
  <si>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</si>
  <si>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</si>
  <si>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</si>
  <si>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</si>
  <si>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</si>
  <si>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</si>
  <si>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</si>
  <si>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</si>
  <si>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</si>
  <si>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</si>
  <si>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</si>
  <si>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</si>
  <si>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</si>
  <si>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</si>
  <si>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</si>
  <si>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</si>
  <si>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</si>
  <si>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</si>
  <si>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</si>
  <si>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</si>
  <si>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</si>
  <si>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</si>
  <si>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</si>
  <si>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</si>
  <si>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</si>
  <si>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</si>
  <si>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</si>
  <si>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</si>
  <si>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</si>
  <si>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</si>
  <si>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</si>
  <si>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</si>
  <si>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</si>
  <si>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</si>
  <si>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</si>
  <si>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</si>
  <si>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</si>
  <si>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</si>
  <si>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</si>
  <si>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</si>
  <si>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</si>
  <si>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</si>
  <si>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</si>
  <si>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</si>
  <si>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</si>
  <si>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</si>
  <si>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</si>
  <si>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</si>
  <si>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</si>
  <si>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</si>
  <si>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</si>
  <si>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</si>
  <si>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</si>
  <si>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</si>
  <si>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</si>
  <si>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</si>
  <si>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</si>
  <si>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</si>
  <si>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</si>
  <si>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</si>
  <si>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</si>
  <si>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</si>
  <si>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</si>
  <si>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</si>
  <si>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</si>
  <si>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</si>
  <si>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</si>
  <si>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</si>
  <si>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</si>
  <si>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</si>
  <si>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</si>
  <si>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</si>
  <si>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</si>
  <si>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</si>
  <si>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</si>
  <si>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</si>
  <si>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</si>
  <si>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</si>
  <si>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</si>
  <si>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</si>
  <si>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</si>
  <si>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</si>
  <si>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</si>
  <si>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</si>
  <si>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</si>
  <si>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</si>
  <si>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</si>
  <si>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</si>
  <si>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</si>
  <si>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</si>
  <si>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</si>
  <si>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</si>
  <si>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</si>
  <si>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</si>
  <si>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</si>
  <si>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</si>
  <si>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</si>
  <si>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</si>
  <si>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</si>
  <si>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</si>
  <si>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</si>
  <si>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</si>
  <si>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</si>
  <si>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</si>
  <si>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</si>
  <si>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</si>
  <si>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</si>
  <si>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</si>
  <si>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</si>
  <si>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</si>
  <si>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</si>
  <si>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</si>
  <si>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</si>
  <si>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</si>
  <si>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</si>
  <si>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</si>
  <si>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</si>
  <si>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</si>
  <si>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</si>
  <si>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</si>
  <si>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</si>
  <si>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</si>
  <si>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</si>
  <si>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</si>
  <si>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</si>
  <si>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</si>
  <si>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</si>
  <si>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</si>
  <si>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</si>
  <si>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</si>
  <si>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</si>
  <si>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</si>
  <si>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</si>
  <si>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</si>
  <si>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</si>
  <si>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</si>
  <si>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</si>
  <si>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</si>
  <si>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</si>
  <si>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</si>
  <si>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</si>
  <si>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</si>
  <si>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</si>
  <si>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</si>
  <si>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</si>
  <si>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</si>
  <si>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</si>
  <si>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</si>
  <si>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</si>
  <si>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</si>
  <si>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</si>
  <si>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</si>
  <si>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</si>
  <si>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</si>
  <si>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</si>
  <si>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</si>
  <si>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</si>
  <si>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</si>
  <si>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</si>
  <si>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</si>
  <si>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</si>
  <si>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</si>
  <si>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</si>
  <si>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</si>
  <si>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</si>
  <si>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</si>
  <si>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</si>
  <si>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</si>
  <si>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</si>
  <si>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</si>
  <si>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</si>
  <si>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</si>
  <si>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</si>
  <si>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</si>
  <si>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</si>
  <si>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</si>
  <si>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</si>
  <si>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</si>
  <si>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</si>
  <si>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</si>
  <si>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</si>
  <si>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</si>
  <si>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</si>
  <si>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</si>
  <si>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</si>
  <si>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</si>
  <si>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</si>
  <si>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</si>
  <si>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</si>
  <si>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</si>
  <si>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</si>
  <si>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</si>
  <si>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</si>
  <si>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</si>
  <si>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</si>
  <si>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</si>
  <si>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</si>
  <si>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</si>
  <si>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</si>
  <si>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</si>
  <si>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</si>
  <si>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</si>
  <si>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</si>
  <si>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</si>
  <si>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</si>
  <si>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</si>
  <si>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</si>
  <si>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</si>
  <si>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</si>
  <si>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</si>
  <si>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</si>
  <si>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</si>
  <si>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</si>
  <si>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</si>
  <si>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</si>
  <si>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</si>
  <si>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</si>
  <si>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</si>
  <si>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</si>
  <si>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</si>
  <si>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</si>
  <si>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</si>
  <si>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</si>
  <si>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</si>
  <si>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</si>
  <si>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</si>
  <si>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</si>
  <si>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</si>
  <si>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</si>
  <si>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</si>
  <si>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</si>
  <si>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</si>
  <si>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</si>
  <si>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</si>
  <si>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</si>
  <si>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</si>
  <si>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</si>
  <si>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</si>
  <si>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</si>
  <si>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</si>
  <si>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</si>
  <si>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</si>
  <si>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</si>
  <si>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</si>
  <si>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</si>
  <si>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</si>
  <si>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</si>
  <si>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</si>
  <si>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</si>
  <si>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</si>
  <si>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</si>
  <si>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</si>
  <si>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</si>
  <si>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</si>
  <si>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</si>
  <si>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</si>
  <si>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</si>
  <si>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</si>
  <si>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</si>
  <si>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</si>
  <si>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</si>
  <si>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</si>
  <si>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</si>
  <si>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</si>
  <si>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</si>
  <si>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</si>
  <si>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</si>
  <si>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</si>
  <si>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</si>
  <si>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</si>
  <si>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</si>
  <si>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</si>
  <si>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</si>
  <si>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</si>
  <si>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</si>
  <si>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</si>
  <si>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</si>
  <si>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</si>
  <si>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</si>
  <si>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</si>
  <si>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</si>
  <si>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</si>
  <si>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</si>
  <si>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</si>
  <si>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</si>
  <si>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</si>
  <si>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</si>
  <si>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</si>
  <si>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</si>
  <si>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</si>
  <si>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</si>
  <si>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</si>
  <si>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</si>
  <si>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</si>
  <si>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</si>
  <si>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</si>
  <si>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</si>
  <si>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</si>
  <si>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</si>
  <si>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</si>
  <si>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</si>
  <si>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</si>
  <si>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</si>
  <si>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</si>
  <si>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</si>
  <si>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</si>
  <si>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</si>
  <si>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</si>
  <si>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</si>
  <si>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</si>
  <si>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</si>
  <si>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</si>
  <si>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</si>
  <si>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</si>
  <si>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</si>
  <si>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</si>
  <si>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</si>
  <si>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</si>
  <si>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</si>
  <si>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</si>
  <si>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</si>
  <si>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</si>
  <si>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</si>
  <si>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</si>
  <si>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</si>
  <si>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</si>
  <si>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</si>
  <si>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</si>
  <si>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</si>
  <si>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</si>
  <si>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</si>
  <si>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</si>
  <si>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</si>
  <si>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</si>
  <si>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</si>
  <si>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</si>
  <si>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</si>
  <si>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</si>
  <si>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</si>
  <si>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</si>
  <si>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</si>
  <si>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</si>
  <si>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</si>
  <si>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</si>
  <si>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</si>
  <si>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</si>
  <si>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</si>
  <si>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</si>
  <si>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</si>
  <si>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</si>
  <si>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</si>
  <si>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</si>
  <si>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</si>
  <si>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</si>
  <si>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</si>
  <si>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</si>
  <si>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</si>
  <si>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</si>
  <si>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</si>
  <si>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</si>
  <si>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</si>
  <si>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</si>
  <si>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</si>
  <si>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</si>
  <si>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</si>
  <si>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</si>
  <si>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</si>
  <si>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</si>
  <si>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</si>
  <si>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</si>
  <si>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</si>
  <si>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</si>
  <si>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</si>
  <si>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</si>
  <si>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</si>
  <si>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</si>
  <si>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</si>
  <si>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</si>
  <si>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</si>
  <si>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</si>
  <si>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</si>
  <si>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</si>
  <si>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</si>
  <si>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</si>
  <si>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</si>
  <si>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</si>
  <si>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</si>
  <si>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</si>
  <si>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</si>
  <si>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</si>
  <si>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</si>
  <si>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</si>
  <si>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</si>
  <si>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</si>
  <si>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</si>
  <si>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</si>
  <si>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</si>
  <si>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</si>
  <si>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</si>
  <si>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</si>
  <si>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</si>
  <si>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</si>
  <si>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</si>
  <si>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</si>
  <si>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</si>
  <si>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</si>
  <si>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</si>
  <si>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</si>
  <si>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</si>
  <si>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</si>
  <si>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</si>
  <si>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</si>
  <si>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</si>
  <si>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</si>
  <si>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</si>
  <si>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</si>
  <si>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</si>
  <si>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</si>
  <si>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</si>
  <si>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</si>
  <si>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</si>
  <si>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</si>
  <si>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</si>
  <si>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</si>
  <si>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</si>
  <si>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</si>
  <si>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</si>
  <si>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</si>
  <si>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</si>
  <si>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</si>
  <si>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</si>
  <si>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</si>
  <si>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</si>
  <si>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</si>
  <si>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</si>
  <si>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</si>
  <si>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</si>
  <si>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</si>
  <si>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</si>
  <si>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</si>
  <si>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</si>
  <si>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</si>
  <si>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</si>
  <si>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</si>
  <si>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</si>
  <si>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</si>
  <si>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</si>
  <si>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</si>
  <si>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</si>
  <si>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</si>
  <si>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</si>
  <si>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</si>
  <si>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</si>
  <si>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</si>
  <si>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</si>
  <si>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</si>
  <si>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</si>
  <si>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</si>
  <si>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</si>
  <si>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</si>
  <si>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</si>
  <si>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</si>
  <si>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</si>
  <si>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</si>
  <si>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</si>
  <si>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</si>
  <si>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</si>
  <si>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</si>
  <si>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</si>
  <si>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</si>
  <si>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</si>
  <si>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</si>
  <si>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</si>
  <si>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</si>
  <si>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</si>
  <si>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</si>
  <si>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</si>
  <si>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</si>
  <si>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</si>
  <si>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</si>
  <si>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</si>
  <si>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</si>
  <si>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</si>
  <si>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</si>
  <si>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</si>
  <si>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</si>
  <si>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</si>
  <si>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</si>
  <si>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</si>
  <si>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</si>
  <si>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</si>
  <si>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</si>
  <si>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</si>
  <si>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</si>
  <si>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</si>
  <si>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</si>
  <si>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</si>
  <si>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</si>
  <si>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</si>
  <si>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</si>
  <si>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</si>
  <si>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</si>
  <si>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</si>
  <si>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</si>
  <si>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</si>
  <si>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</si>
  <si>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</si>
  <si>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</si>
  <si>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</si>
  <si>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</si>
  <si>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</si>
  <si>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</si>
  <si>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</si>
  <si>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</si>
  <si>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</si>
  <si>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</si>
  <si>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</si>
  <si>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</si>
  <si>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</si>
  <si>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</si>
  <si>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</si>
  <si>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</si>
  <si>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</si>
  <si>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</si>
  <si>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</si>
  <si>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</si>
  <si>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</si>
  <si>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</si>
  <si>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</si>
  <si>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</si>
  <si>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</si>
  <si>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</si>
  <si>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</si>
  <si>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</si>
  <si>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</si>
  <si>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</si>
  <si>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</si>
  <si>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</si>
  <si>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</si>
  <si>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</si>
  <si>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</si>
  <si>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</si>
  <si>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</si>
  <si>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</si>
  <si>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</si>
  <si>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</si>
  <si>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</si>
  <si>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</si>
  <si>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</si>
  <si>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</si>
  <si>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</si>
  <si>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</si>
  <si>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</si>
  <si>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</si>
  <si>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</si>
  <si>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</si>
  <si>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</si>
  <si>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</si>
  <si>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</si>
  <si>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</si>
  <si>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</si>
  <si>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</si>
  <si>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</si>
  <si>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</si>
  <si>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</si>
  <si>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</si>
  <si>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</si>
  <si>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</si>
  <si>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</si>
  <si>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</si>
  <si>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</si>
  <si>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</si>
  <si>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</si>
  <si>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</si>
  <si>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</si>
  <si>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</si>
  <si>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</si>
  <si>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</si>
  <si>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</si>
  <si>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</si>
  <si>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</si>
  <si>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</si>
  <si>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</si>
  <si>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</si>
  <si>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</si>
  <si>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</si>
  <si>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</si>
  <si>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</si>
  <si>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</si>
  <si>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</si>
  <si>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</si>
  <si>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</si>
  <si>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</si>
  <si>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</si>
  <si>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</si>
  <si>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</si>
  <si>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</si>
  <si>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</si>
  <si>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</si>
  <si>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</si>
  <si>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</si>
  <si>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</si>
  <si>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</si>
  <si>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</si>
  <si>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</si>
  <si>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</si>
  <si>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</si>
  <si>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</si>
  <si>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</si>
  <si>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</si>
  <si>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</si>
  <si>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</si>
  <si>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</si>
  <si>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</si>
  <si>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</si>
  <si>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</si>
  <si>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</si>
  <si>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</si>
  <si>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</si>
  <si>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</si>
  <si>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</si>
  <si>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</si>
  <si>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</si>
  <si>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</si>
  <si>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</si>
  <si>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</si>
  <si>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</si>
  <si>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</si>
  <si>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</si>
  <si>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</si>
  <si>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</si>
  <si>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</si>
  <si>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</si>
  <si>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</si>
  <si>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</si>
  <si>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</si>
  <si>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</si>
  <si>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</si>
  <si>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</si>
  <si>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</si>
  <si>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</si>
  <si>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</si>
  <si>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</si>
  <si>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</si>
  <si>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</si>
  <si>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</si>
  <si>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</si>
  <si>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</si>
  <si>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</si>
  <si>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</si>
  <si>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</si>
  <si>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</si>
  <si>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</si>
  <si>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</si>
  <si>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</si>
  <si>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</si>
  <si>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</si>
  <si>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</si>
  <si>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</si>
  <si>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</si>
  <si>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</si>
  <si>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</si>
  <si>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</si>
  <si>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</si>
  <si>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</si>
  <si>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</si>
  <si>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</si>
  <si>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</si>
  <si>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</si>
  <si>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</si>
  <si>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</si>
  <si>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</si>
  <si>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</si>
  <si>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</si>
  <si>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</si>
  <si>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</si>
  <si>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</si>
  <si>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</si>
  <si>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</si>
  <si>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</si>
  <si>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</si>
  <si>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</si>
  <si>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</si>
  <si>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</si>
  <si>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</si>
  <si>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</si>
  <si>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</si>
  <si>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</si>
  <si>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</si>
  <si>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</si>
  <si>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</si>
  <si>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</si>
  <si>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</si>
  <si>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</si>
  <si>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</si>
  <si>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</si>
  <si>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</si>
  <si>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</si>
  <si>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</si>
  <si>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</si>
  <si>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</si>
  <si>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</si>
  <si>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</si>
  <si>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</si>
  <si>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</si>
  <si>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</si>
  <si>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</si>
  <si>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</si>
  <si>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</si>
  <si>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</si>
  <si>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</si>
  <si>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</si>
  <si>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</si>
  <si>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</si>
  <si>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</si>
  <si>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</si>
  <si>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</si>
  <si>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</si>
  <si>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</si>
  <si>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</si>
  <si>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</si>
  <si>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</si>
  <si>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</si>
  <si>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</si>
  <si>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</si>
  <si>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</si>
  <si>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</si>
  <si>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</si>
  <si>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</si>
  <si>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</si>
  <si>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</si>
  <si>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</si>
  <si>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</si>
  <si>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</si>
  <si>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</si>
  <si>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</si>
  <si>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</si>
  <si>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</si>
  <si>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</si>
  <si>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</si>
  <si>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</si>
  <si>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</si>
  <si>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</si>
  <si>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</si>
  <si>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</si>
  <si>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</si>
  <si>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</si>
  <si>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</si>
  <si>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</si>
  <si>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</si>
  <si>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</si>
  <si>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</si>
  <si>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</si>
  <si>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</si>
  <si>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</si>
  <si>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</si>
  <si>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</si>
  <si>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</si>
  <si>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</si>
  <si>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</si>
  <si>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</si>
  <si>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</si>
  <si>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</si>
  <si>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</si>
  <si>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</si>
  <si>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</si>
  <si>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</si>
  <si>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</si>
  <si>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</si>
  <si>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</si>
  <si>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</si>
  <si>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</si>
  <si>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</si>
  <si>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</si>
  <si>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</si>
  <si>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</si>
  <si>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</si>
  <si>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</si>
  <si>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</si>
  <si>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</si>
  <si>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</si>
  <si>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</si>
  <si>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</si>
  <si>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</si>
  <si>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</si>
  <si>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</si>
  <si>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</si>
  <si>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</si>
  <si>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</si>
  <si>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</si>
  <si>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</si>
  <si>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</si>
  <si>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</si>
  <si>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</si>
  <si>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</si>
  <si>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</si>
  <si>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</si>
  <si>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</si>
  <si>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</si>
  <si>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</si>
  <si>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</si>
  <si>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</si>
  <si>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</si>
  <si>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</si>
  <si>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</si>
  <si>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</si>
  <si>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</si>
  <si>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</si>
  <si>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</si>
  <si>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</si>
  <si>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</si>
  <si>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</si>
  <si>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</si>
  <si>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</si>
  <si>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</si>
  <si>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</si>
  <si>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</si>
  <si>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</si>
  <si>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</si>
  <si>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</si>
  <si>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</si>
  <si>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</si>
  <si>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</si>
  <si>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</si>
  <si>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</si>
  <si>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</si>
  <si>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</si>
  <si>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</si>
  <si>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</si>
  <si>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</si>
  <si>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</si>
  <si>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</si>
  <si>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</si>
  <si>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</si>
  <si>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</si>
  <si>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</si>
  <si>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</si>
  <si>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</si>
  <si>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</si>
  <si>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</si>
  <si>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</si>
  <si>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</si>
  <si>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</si>
  <si>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</si>
  <si>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</si>
  <si>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</si>
  <si>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</si>
  <si>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</si>
  <si>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</si>
  <si>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</si>
  <si>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</si>
  <si>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</si>
  <si>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</si>
  <si>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</si>
  <si>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</si>
  <si>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</si>
  <si>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</si>
  <si>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</si>
  <si>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</si>
  <si>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</si>
  <si>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</si>
  <si>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</si>
  <si>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</si>
  <si>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</si>
  <si>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</si>
  <si>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</si>
  <si>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</si>
  <si>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</si>
  <si>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</si>
  <si>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</si>
  <si>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</si>
  <si>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</si>
  <si>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</si>
  <si>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</si>
  <si>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</si>
  <si>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</si>
  <si>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</si>
  <si>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</si>
  <si>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</si>
  <si>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</si>
  <si>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</si>
  <si>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</si>
  <si>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</si>
  <si>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</si>
  <si>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</si>
  <si>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</si>
  <si>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</si>
  <si>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</si>
  <si>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</si>
  <si>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</si>
  <si>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</si>
  <si>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</si>
  <si>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</si>
  <si>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</si>
  <si>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</si>
  <si>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</si>
  <si>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</si>
  <si>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</si>
  <si>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</si>
  <si>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</si>
  <si>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</si>
  <si>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</si>
  <si>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</si>
  <si>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</si>
  <si>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</si>
  <si>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</si>
  <si>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</si>
  <si>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</si>
  <si>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</si>
  <si>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</si>
  <si>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</si>
  <si>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</si>
  <si>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</si>
  <si>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</si>
  <si>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</si>
  <si>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</si>
  <si>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</si>
  <si>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</si>
  <si>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</si>
  <si>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</si>
  <si>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</si>
  <si>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</si>
  <si>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</si>
  <si>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</si>
  <si>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</si>
  <si>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</si>
  <si>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</si>
  <si>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</si>
  <si>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</si>
  <si>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</si>
  <si>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</si>
  <si>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</si>
  <si>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</si>
  <si>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</si>
  <si>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</si>
  <si>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</si>
  <si>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</si>
  <si>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</si>
  <si>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</si>
  <si>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</si>
  <si>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</si>
  <si>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</si>
  <si>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</si>
  <si>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</si>
  <si>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</si>
  <si>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</si>
  <si>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</si>
  <si>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</si>
  <si>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</si>
  <si>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</si>
  <si>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</si>
  <si>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</si>
  <si>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</si>
  <si>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</si>
  <si>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</si>
  <si>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</si>
  <si>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</si>
  <si>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</si>
  <si>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</si>
  <si>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</si>
  <si>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</si>
  <si>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</si>
  <si>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</si>
  <si>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</si>
  <si>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</si>
  <si>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</si>
  <si>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</si>
  <si>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</si>
  <si>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</si>
  <si>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</si>
  <si>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</si>
  <si>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</si>
  <si>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</si>
  <si>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</si>
  <si>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</si>
  <si>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</si>
  <si>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</si>
  <si>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</si>
  <si>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</si>
  <si>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</si>
  <si>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</si>
  <si>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</si>
  <si>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</si>
  <si>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</si>
  <si>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</si>
  <si>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</si>
  <si>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</si>
  <si>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</si>
  <si>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</si>
  <si>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</si>
  <si>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</si>
  <si>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</si>
  <si>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</si>
  <si>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</si>
  <si>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</si>
  <si>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</si>
  <si>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</si>
  <si>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</si>
  <si>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</si>
  <si>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</si>
  <si>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</si>
  <si>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</si>
  <si>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</si>
  <si>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</si>
  <si>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</si>
  <si>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</si>
  <si>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</si>
  <si>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</si>
  <si>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</si>
  <si>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</si>
  <si>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</si>
  <si>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</si>
  <si>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</si>
  <si>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</si>
  <si>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</si>
  <si>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</si>
  <si>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</si>
  <si>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</si>
  <si>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</si>
  <si>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</si>
  <si>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</si>
  <si>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</si>
  <si>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</si>
  <si>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</si>
  <si>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</si>
  <si>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</si>
  <si>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</si>
  <si>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</si>
  <si>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</si>
  <si>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</si>
  <si>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</si>
  <si>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</si>
  <si>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</si>
  <si>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</si>
  <si>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</si>
  <si>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</si>
  <si>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</si>
  <si>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</si>
  <si>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</si>
  <si>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</si>
  <si>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</si>
  <si>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</si>
  <si>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</si>
  <si>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</si>
  <si>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</si>
  <si>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</si>
  <si>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</si>
  <si>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</si>
  <si>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</si>
  <si>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</si>
  <si>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</si>
  <si>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</si>
  <si>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</si>
  <si>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</si>
  <si>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</si>
  <si>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</si>
  <si>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</si>
  <si>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</si>
  <si>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</si>
  <si>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</si>
  <si>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</si>
  <si>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</si>
  <si>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</si>
  <si>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</si>
  <si>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</si>
  <si>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</si>
  <si>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</si>
  <si>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</si>
  <si>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</si>
  <si>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</si>
  <si>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</si>
  <si>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</si>
  <si>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</si>
  <si>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</si>
  <si>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</si>
  <si>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</si>
  <si>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</si>
  <si>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</si>
  <si>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</si>
  <si>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</si>
  <si>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</si>
  <si>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</si>
  <si>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</si>
  <si>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</si>
  <si>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</si>
  <si>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</si>
  <si>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</si>
  <si>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</si>
  <si>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</si>
  <si>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</si>
  <si>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</si>
  <si>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</si>
  <si>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</si>
  <si>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</si>
  <si>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</si>
  <si>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</si>
  <si>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</si>
  <si>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</si>
  <si>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</si>
  <si>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</si>
  <si>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</si>
  <si>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</si>
  <si>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</si>
  <si>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</si>
  <si>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</si>
  <si>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</si>
  <si>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</si>
  <si>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</si>
  <si>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</si>
  <si>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</si>
  <si>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</si>
  <si>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</si>
  <si>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</si>
  <si>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</si>
  <si>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</si>
  <si>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</si>
  <si>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</si>
  <si>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</si>
  <si>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</si>
  <si>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</si>
  <si>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</si>
  <si>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</si>
  <si>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</si>
  <si>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</si>
  <si>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</si>
  <si>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</si>
  <si>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</si>
  <si>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</si>
  <si>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</si>
  <si>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</si>
  <si>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</si>
  <si>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</si>
  <si>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</si>
  <si>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</si>
  <si>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</si>
  <si>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</si>
  <si>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</si>
  <si>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</si>
  <si>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</si>
  <si>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</si>
  <si>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</si>
  <si>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</si>
  <si>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</si>
  <si>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</si>
  <si>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</si>
  <si>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</si>
  <si>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</si>
  <si>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</si>
  <si>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</si>
  <si>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</si>
  <si>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</si>
  <si>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</si>
  <si>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</si>
  <si>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</si>
  <si>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</si>
  <si>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</si>
  <si>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</si>
  <si>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</si>
  <si>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</si>
  <si>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</si>
  <si>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</si>
  <si>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</si>
  <si>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</si>
  <si>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</si>
  <si>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</si>
  <si>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</si>
  <si>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</si>
  <si>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</si>
  <si>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</si>
  <si>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</si>
  <si>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</si>
  <si>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</si>
  <si>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</si>
  <si>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</si>
  <si>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</si>
  <si>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</si>
  <si>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</si>
  <si>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</si>
  <si>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</si>
  <si>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</si>
  <si>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</si>
  <si>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</si>
  <si>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</si>
  <si>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</si>
  <si>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</si>
  <si>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</si>
  <si>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</si>
  <si>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</si>
  <si>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</si>
  <si>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</si>
  <si>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</si>
  <si>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</si>
  <si>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</si>
  <si>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</si>
  <si>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</si>
  <si>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</si>
  <si>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</si>
  <si>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</si>
  <si>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</si>
  <si>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</si>
  <si>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</si>
  <si>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</si>
  <si>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</si>
  <si>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</si>
  <si>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</si>
  <si>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</si>
  <si>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</si>
  <si>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</si>
  <si>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</si>
  <si>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</si>
  <si>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</si>
  <si>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</si>
  <si>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</si>
  <si>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</si>
  <si>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</si>
  <si>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</si>
  <si>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</si>
  <si>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</si>
  <si>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</si>
  <si>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</si>
  <si>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</si>
  <si>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</si>
  <si>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</si>
  <si>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</si>
  <si>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</si>
  <si>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</si>
  <si>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</si>
  <si>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</si>
  <si>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</si>
  <si>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</si>
  <si>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</si>
  <si>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</si>
  <si>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</si>
  <si>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</si>
  <si>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</si>
  <si>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</si>
  <si>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</si>
  <si>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</si>
  <si>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</si>
  <si>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</si>
  <si>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</si>
  <si>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</si>
  <si>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</si>
  <si>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</si>
  <si>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</si>
  <si>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</si>
  <si>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</si>
  <si>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</si>
  <si>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</si>
  <si>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</si>
  <si>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</si>
  <si>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</si>
  <si>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</si>
  <si>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</si>
  <si>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</si>
  <si>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</si>
  <si>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</si>
  <si>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</si>
  <si>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</si>
  <si>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</si>
  <si>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</si>
  <si>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</si>
  <si>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</si>
  <si>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</si>
  <si>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</si>
  <si>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</si>
  <si>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</si>
  <si>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</si>
  <si>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</si>
  <si>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</si>
  <si>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</si>
  <si>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</si>
  <si>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</si>
  <si>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</si>
  <si>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</si>
  <si>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</si>
  <si>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</si>
  <si>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</si>
  <si>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</si>
  <si>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</si>
  <si>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</si>
  <si>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</si>
  <si>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</si>
  <si>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</si>
  <si>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</si>
  <si>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</si>
  <si>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</si>
  <si>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</si>
  <si>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</si>
  <si>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</si>
  <si>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</si>
  <si>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</si>
  <si>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</si>
  <si>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</si>
  <si>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</si>
  <si>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</si>
  <si>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</si>
  <si>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</si>
  <si>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</si>
  <si>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</si>
  <si>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</si>
  <si>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</si>
  <si>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</si>
  <si>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</si>
  <si>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</si>
  <si>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</si>
  <si>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</si>
  <si>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</si>
  <si>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</si>
  <si>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</si>
  <si>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</si>
  <si>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</si>
  <si>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</si>
  <si>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</si>
  <si>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</si>
  <si>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</si>
  <si>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</si>
  <si>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</si>
  <si>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</si>
  <si>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</si>
  <si>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</si>
  <si>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</si>
  <si>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</si>
  <si>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</si>
  <si>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</si>
  <si>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</si>
  <si>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</si>
  <si>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</si>
  <si>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</si>
  <si>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</si>
  <si>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</si>
  <si>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</si>
  <si>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</si>
  <si>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</si>
  <si>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</si>
  <si>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</si>
  <si>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</si>
  <si>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</si>
  <si>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</si>
  <si>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</si>
  <si>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</si>
  <si>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</si>
  <si>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</si>
  <si>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</si>
  <si>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</si>
  <si>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</si>
  <si>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</si>
  <si>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</si>
  <si>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</si>
  <si>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</si>
  <si>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</si>
  <si>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</si>
  <si>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</si>
  <si>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</si>
  <si>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</si>
  <si>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</si>
  <si>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</si>
  <si>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</si>
  <si>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</si>
  <si>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</si>
  <si>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</si>
  <si>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</si>
  <si>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</si>
  <si>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</si>
  <si>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</si>
  <si>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</si>
  <si>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</si>
  <si>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</si>
  <si>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</si>
  <si>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</si>
  <si>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</si>
  <si>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</si>
  <si>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</si>
  <si>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</si>
  <si>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</si>
  <si>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</si>
  <si>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</si>
  <si>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</si>
  <si>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</si>
  <si>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</si>
  <si>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</si>
  <si>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</si>
  <si>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</si>
  <si>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</si>
  <si>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</si>
  <si>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</si>
  <si>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</si>
  <si>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</si>
  <si>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</si>
  <si>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</si>
  <si>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</si>
  <si>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</si>
  <si>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</si>
  <si>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</si>
  <si>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</si>
  <si>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</si>
  <si>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</si>
  <si>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</si>
  <si>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</si>
  <si>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</si>
  <si>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</si>
  <si>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</si>
  <si>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</si>
  <si>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</si>
  <si>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</si>
  <si>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</si>
  <si>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</si>
  <si>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</si>
  <si>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</si>
  <si>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</si>
  <si>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</si>
  <si>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</si>
  <si>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</si>
  <si>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</si>
  <si>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</si>
  <si>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</si>
  <si>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</si>
  <si>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</si>
  <si>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</si>
  <si>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</si>
  <si>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</si>
  <si>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</si>
  <si>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</si>
  <si>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</si>
  <si>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</si>
  <si>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</si>
  <si>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</si>
  <si>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</si>
  <si>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</si>
  <si>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</si>
  <si>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</si>
  <si>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</si>
  <si>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</si>
  <si>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</si>
  <si>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</si>
  <si>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</si>
  <si>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</si>
  <si>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</si>
  <si>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</si>
  <si>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</si>
  <si>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</si>
  <si>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</si>
  <si>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</si>
  <si>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</si>
  <si>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</si>
  <si>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</si>
  <si>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</si>
  <si>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</si>
  <si>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</si>
  <si>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</si>
  <si>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</si>
  <si>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</si>
  <si>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</si>
  <si>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</si>
  <si>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</si>
  <si>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</si>
  <si>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</si>
  <si>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</si>
  <si>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</si>
  <si>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</si>
  <si>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</si>
  <si>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</si>
  <si>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</si>
  <si>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</si>
  <si>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</si>
  <si>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</si>
  <si>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</si>
  <si>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</si>
  <si>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</si>
  <si>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</si>
  <si>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</si>
  <si>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</si>
  <si>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</si>
  <si>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</si>
  <si>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</si>
  <si>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</si>
  <si>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</si>
  <si>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</si>
  <si>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</si>
  <si>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</si>
  <si>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</si>
  <si>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</si>
  <si>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</si>
  <si>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</si>
  <si>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</si>
  <si>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</si>
  <si>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</si>
  <si>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</si>
  <si>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</si>
  <si>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</si>
  <si>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</si>
  <si>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</si>
  <si>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</si>
  <si>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</si>
  <si>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</si>
  <si>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</si>
  <si>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</si>
  <si>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</si>
  <si>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</si>
  <si>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</si>
  <si>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</si>
  <si>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</si>
  <si>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</si>
  <si>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</si>
  <si>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</si>
  <si>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</si>
  <si>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</si>
  <si>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</si>
  <si>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</si>
  <si>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</si>
  <si>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</si>
  <si>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</si>
  <si>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</si>
  <si>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</si>
  <si>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</si>
  <si>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</si>
  <si>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</si>
  <si>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</si>
  <si>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</si>
  <si>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</si>
  <si>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</si>
  <si>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</si>
  <si>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</si>
  <si>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</si>
  <si>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</si>
  <si>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</si>
  <si>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</si>
  <si>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</si>
  <si>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</si>
  <si>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</si>
  <si>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</si>
  <si>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</si>
  <si>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</si>
  <si>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</si>
  <si>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</si>
  <si>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</si>
  <si>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</si>
  <si>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</si>
  <si>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</si>
  <si>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</si>
  <si>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</si>
  <si>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</si>
  <si>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</si>
  <si>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</si>
  <si>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</si>
  <si>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</si>
  <si>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</si>
  <si>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</si>
  <si>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</si>
  <si>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</si>
  <si>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</si>
  <si>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</si>
  <si>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</si>
  <si>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</si>
  <si>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</si>
  <si>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</si>
  <si>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</si>
  <si>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</si>
  <si>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</si>
  <si>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</si>
  <si>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</si>
  <si>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</si>
  <si>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</si>
  <si>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</si>
  <si>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</si>
  <si>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</si>
  <si>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</si>
  <si>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</si>
  <si>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</si>
  <si>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</si>
  <si>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</si>
  <si>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</si>
  <si>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</si>
  <si>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</si>
  <si>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</si>
  <si>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</si>
  <si>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</si>
  <si>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</si>
  <si>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</si>
  <si>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</si>
  <si>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</si>
  <si>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</si>
  <si>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</si>
  <si>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</si>
  <si>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</si>
  <si>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</si>
  <si>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</si>
  <si>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</si>
  <si>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</si>
  <si>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</si>
  <si>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</si>
  <si>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</si>
  <si>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</si>
  <si>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</si>
  <si>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</si>
  <si>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</si>
  <si>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</si>
  <si>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</si>
  <si>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</si>
  <si>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</si>
  <si>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</si>
  <si>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</si>
  <si>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</si>
  <si>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</si>
  <si>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</si>
  <si>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</si>
  <si>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</si>
  <si>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</si>
  <si>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</si>
  <si>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</si>
  <si>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</si>
  <si>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</si>
  <si>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</si>
  <si>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</si>
  <si>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</si>
  <si>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</si>
  <si>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</si>
  <si>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</si>
  <si>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</si>
  <si>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</si>
  <si>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</si>
  <si>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</si>
  <si>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</si>
  <si>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</si>
  <si>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</si>
  <si>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</si>
  <si>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</si>
  <si>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</si>
  <si>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</si>
  <si>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</si>
  <si>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</si>
  <si>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</si>
  <si>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</si>
  <si>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</si>
  <si>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</si>
  <si>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</si>
  <si>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</si>
  <si>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</si>
  <si>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</si>
  <si>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</si>
  <si>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</si>
  <si>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</si>
  <si>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</si>
  <si>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</si>
  <si>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</si>
  <si>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</si>
  <si>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</si>
  <si>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</si>
  <si>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</si>
  <si>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</si>
  <si>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</si>
  <si>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</si>
  <si>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</si>
  <si>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</si>
  <si>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</si>
  <si>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</si>
  <si>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</si>
  <si>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</si>
  <si>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</si>
  <si>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</si>
  <si>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</si>
  <si>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</si>
  <si>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</si>
  <si>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</si>
  <si>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</si>
  <si>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</si>
  <si>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</si>
  <si>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</si>
  <si>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</si>
  <si>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</si>
  <si>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</si>
  <si>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</si>
  <si>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</si>
  <si>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</si>
  <si>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</si>
  <si>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</si>
  <si>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</si>
  <si>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</si>
  <si>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</si>
  <si>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</si>
  <si>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</si>
  <si>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</si>
  <si>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</si>
  <si>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</si>
  <si>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</si>
  <si>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</si>
  <si>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</si>
  <si>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</si>
  <si>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</si>
  <si>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</si>
  <si>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</si>
  <si>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</si>
  <si>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</si>
  <si>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</si>
  <si>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</si>
  <si>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</si>
  <si>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</si>
  <si>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</si>
  <si>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</si>
  <si>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</si>
  <si>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</si>
  <si>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</si>
  <si>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</si>
  <si>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</si>
  <si>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</si>
  <si>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</si>
  <si>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</si>
  <si>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</si>
  <si>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</si>
  <si>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</si>
  <si>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</si>
  <si>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</si>
  <si>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</si>
  <si>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</si>
  <si>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</si>
  <si>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</si>
  <si>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</si>
  <si>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</si>
  <si>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</si>
  <si>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</si>
  <si>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</si>
  <si>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</si>
  <si>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</si>
  <si>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</si>
  <si>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</si>
  <si>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</si>
  <si>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</si>
  <si>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</si>
  <si>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</si>
  <si>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</si>
  <si>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</si>
  <si>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</si>
  <si>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</si>
  <si>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</si>
  <si>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</si>
  <si>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</si>
  <si>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</si>
  <si>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</si>
  <si>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</si>
  <si>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</si>
  <si>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</si>
  <si>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</si>
  <si>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</si>
  <si>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</si>
  <si>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</si>
  <si>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</si>
  <si>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</si>
  <si>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</si>
  <si>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</si>
  <si>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</si>
  <si>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</si>
  <si>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</si>
  <si>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</si>
  <si>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</si>
  <si>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</si>
  <si>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</si>
  <si>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</si>
  <si>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</si>
  <si>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</si>
  <si>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</si>
  <si>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</si>
  <si>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</si>
  <si>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</si>
  <si>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</si>
  <si>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</si>
  <si>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</si>
  <si>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</si>
  <si>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</si>
  <si>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</si>
  <si>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</si>
  <si>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</si>
  <si>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</si>
  <si>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</si>
  <si>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</si>
  <si>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</si>
  <si>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</si>
  <si>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</si>
  <si>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</si>
  <si>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</si>
  <si>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</si>
  <si>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</si>
  <si>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</si>
  <si>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</si>
  <si>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</si>
  <si>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</si>
  <si>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</si>
  <si>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</si>
  <si>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</si>
  <si>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</si>
  <si>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</si>
  <si>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</si>
  <si>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</si>
  <si>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</si>
  <si>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</si>
  <si>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</si>
  <si>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</si>
  <si>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</si>
  <si>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</si>
  <si>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</si>
  <si>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</si>
  <si>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</si>
  <si>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</si>
  <si>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</si>
  <si>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</si>
  <si>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</si>
  <si>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</si>
  <si>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</si>
  <si>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</si>
  <si>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</si>
  <si>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</si>
  <si>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</si>
  <si>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</si>
  <si>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</si>
  <si>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</si>
  <si>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</si>
  <si>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</si>
  <si>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</si>
  <si>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</si>
  <si>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</si>
  <si>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</si>
  <si>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</si>
  <si>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</si>
  <si>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</si>
  <si>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</si>
  <si>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</si>
  <si>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</si>
  <si>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</si>
  <si>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</si>
  <si>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</si>
  <si>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</si>
  <si>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</si>
  <si>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</si>
  <si>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</si>
  <si>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</si>
  <si>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</si>
  <si>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</si>
  <si>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</si>
  <si>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</si>
  <si>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</si>
  <si>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</si>
  <si>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</si>
  <si>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</si>
  <si>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</si>
  <si>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</si>
  <si>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</si>
  <si>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</si>
  <si>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</si>
  <si>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</si>
  <si>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</si>
  <si>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</si>
  <si>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</si>
  <si>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</si>
  <si>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</si>
  <si>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</si>
  <si>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</si>
  <si>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</si>
  <si>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</si>
  <si>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</si>
  <si>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</si>
  <si>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</si>
  <si>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</si>
  <si>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</si>
  <si>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</si>
  <si>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</si>
  <si>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</si>
  <si>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</si>
  <si>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</si>
  <si>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</si>
  <si>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</si>
  <si>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</si>
  <si>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</si>
  <si>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</si>
  <si>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</si>
  <si>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</si>
  <si>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</si>
  <si>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</si>
  <si>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</si>
  <si>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</si>
  <si>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</si>
  <si>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</si>
  <si>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</si>
  <si>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</si>
  <si>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</si>
  <si>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</si>
  <si>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</si>
  <si>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</si>
  <si>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</si>
  <si>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</si>
  <si>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</si>
  <si>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</si>
  <si>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</si>
  <si>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</si>
  <si>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</si>
  <si>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</si>
  <si>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</si>
  <si>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</si>
  <si>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</si>
  <si>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</si>
  <si>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</si>
  <si>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</si>
  <si>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</si>
  <si>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</si>
  <si>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</si>
  <si>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</si>
  <si>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</si>
  <si>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</si>
  <si>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</si>
  <si>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</si>
  <si>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</si>
  <si>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</si>
  <si>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</si>
  <si>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</si>
  <si>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</si>
  <si>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</si>
  <si>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</si>
  <si>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</si>
  <si>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</si>
  <si>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</si>
  <si>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</si>
  <si>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</si>
  <si>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</si>
  <si>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</si>
  <si>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</si>
  <si>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</si>
  <si>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</si>
  <si>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</si>
  <si>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</si>
  <si>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</si>
  <si>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</si>
  <si>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</si>
  <si>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</si>
  <si>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</si>
  <si>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</si>
  <si>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</si>
  <si>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</si>
  <si>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</si>
  <si>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</si>
  <si>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</si>
  <si>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</si>
  <si>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</si>
  <si>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</si>
  <si>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</si>
  <si>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</si>
  <si>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</si>
  <si>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</si>
  <si>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</si>
  <si>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</si>
  <si>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</si>
  <si>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</si>
  <si>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</si>
  <si>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</si>
  <si>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</si>
  <si>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</si>
  <si>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</si>
  <si>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</si>
  <si>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</si>
  <si>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</si>
  <si>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</si>
  <si>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</si>
  <si>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</si>
  <si>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</si>
  <si>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</si>
  <si>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</si>
  <si>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</si>
  <si>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</si>
  <si>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</si>
  <si>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</si>
  <si>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</si>
  <si>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</si>
  <si>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</si>
  <si>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</si>
  <si>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</si>
  <si>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</si>
  <si>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</si>
  <si>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</si>
  <si>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</si>
  <si>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</si>
  <si>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</si>
  <si>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</si>
  <si>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</si>
  <si>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</si>
  <si>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</si>
  <si>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</si>
  <si>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</si>
  <si>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</si>
  <si>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</si>
  <si>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</si>
  <si>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</si>
  <si>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</si>
  <si>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</si>
  <si>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</si>
  <si>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</si>
  <si>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</si>
  <si>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</si>
  <si>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</si>
  <si>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</si>
  <si>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</si>
  <si>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</si>
  <si>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</si>
  <si>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</si>
  <si>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</si>
  <si>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</si>
  <si>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</si>
  <si>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</si>
  <si>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</si>
  <si>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</si>
  <si>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</si>
  <si>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</si>
  <si>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</si>
  <si>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</si>
  <si>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</si>
  <si>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</si>
  <si>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</si>
  <si>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</si>
  <si>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</si>
  <si>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</si>
  <si>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</si>
  <si>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</si>
  <si>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</si>
  <si>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</si>
  <si>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</si>
  <si>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</si>
  <si>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</si>
  <si>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</si>
  <si>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</si>
  <si>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</si>
  <si>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</si>
  <si>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</si>
  <si>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</si>
  <si>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</si>
  <si>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</si>
  <si>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</si>
  <si>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</si>
  <si>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</si>
  <si>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</si>
  <si>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</si>
  <si>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</si>
  <si>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</si>
  <si>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</si>
  <si>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</si>
  <si>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</si>
  <si>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</si>
  <si>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</si>
  <si>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</si>
  <si>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</si>
  <si>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</si>
  <si>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</si>
  <si>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</si>
  <si>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</si>
  <si>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</si>
  <si>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</si>
  <si>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</si>
  <si>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</si>
  <si>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</si>
  <si>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</si>
  <si>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</si>
  <si>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</si>
  <si>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</si>
  <si>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</si>
  <si>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</si>
  <si>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</si>
  <si>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</si>
  <si>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</si>
  <si>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</si>
  <si>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</si>
  <si>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</si>
  <si>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</si>
  <si>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</si>
  <si>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</si>
  <si>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</si>
  <si>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</si>
  <si>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</si>
  <si>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</si>
  <si>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</si>
  <si>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</si>
  <si>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</si>
  <si>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</si>
  <si>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</si>
  <si>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</si>
  <si>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</si>
  <si>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</si>
  <si>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</si>
  <si>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</si>
  <si>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</si>
  <si>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</si>
  <si>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</si>
  <si>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</si>
  <si>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</si>
  <si>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</si>
  <si>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</si>
  <si>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</si>
  <si>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</si>
  <si>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</si>
  <si>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</si>
  <si>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</si>
  <si>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</si>
  <si>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</si>
  <si>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</si>
  <si>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</si>
  <si>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</si>
  <si>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</si>
  <si>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</si>
  <si>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</si>
  <si>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</si>
  <si>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</si>
  <si>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</si>
  <si>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</si>
  <si>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</si>
  <si>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</si>
  <si>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</si>
  <si>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</si>
  <si>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</si>
  <si>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</si>
  <si>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</si>
  <si>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</si>
  <si>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</si>
  <si>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</si>
  <si>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</si>
  <si>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</si>
  <si>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</si>
  <si>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</si>
  <si>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</si>
  <si>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</si>
  <si>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</si>
  <si>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</si>
  <si>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</si>
  <si>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</si>
  <si>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</si>
  <si>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</si>
  <si>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</si>
  <si>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</si>
  <si>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</si>
  <si>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</si>
  <si>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</si>
  <si>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</si>
  <si>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</si>
  <si>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</si>
  <si>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</si>
  <si>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</si>
  <si>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</si>
  <si>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</si>
  <si>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</si>
  <si>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</si>
  <si>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</si>
  <si>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</si>
  <si>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</si>
  <si>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</si>
  <si>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</si>
  <si>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</si>
  <si>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</si>
  <si>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</si>
  <si>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</si>
  <si>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</si>
  <si>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</si>
  <si>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</si>
  <si>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</si>
  <si>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</si>
  <si>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</si>
  <si>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</si>
  <si>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</si>
  <si>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</si>
  <si>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</si>
  <si>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</si>
  <si>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</si>
  <si>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</si>
  <si>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</si>
  <si>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</si>
  <si>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</si>
  <si>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</si>
  <si>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</si>
  <si>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</si>
  <si>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</si>
  <si>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</si>
  <si>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</si>
  <si>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</si>
  <si>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</si>
  <si>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</si>
  <si>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</si>
  <si>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</si>
  <si>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</si>
  <si>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</si>
  <si>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</si>
  <si>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</si>
  <si>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</si>
  <si>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</si>
  <si>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</si>
  <si>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</si>
  <si>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</si>
  <si>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</si>
  <si>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</si>
  <si>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</si>
  <si>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</si>
  <si>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</si>
  <si>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</si>
  <si>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</si>
  <si>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</si>
  <si>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</si>
  <si>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</si>
  <si>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</si>
  <si>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</si>
  <si>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</si>
  <si>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</si>
  <si>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</si>
  <si>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</si>
  <si>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</si>
  <si>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</si>
  <si>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</si>
  <si>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</si>
  <si>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</si>
  <si>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</si>
  <si>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</si>
  <si>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</si>
  <si>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</si>
  <si>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</si>
  <si>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</si>
  <si>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</si>
  <si>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</si>
  <si>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</si>
  <si>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</si>
  <si>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</si>
  <si>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</si>
  <si>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</si>
  <si>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</si>
  <si>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</si>
  <si>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</si>
  <si>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</si>
  <si>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</si>
  <si>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</si>
  <si>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</si>
  <si>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</si>
  <si>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</si>
  <si>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</si>
  <si>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</si>
  <si>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</si>
  <si>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</si>
  <si>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</si>
  <si>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</si>
  <si>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</si>
  <si>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</si>
  <si>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</si>
  <si>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</si>
  <si>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</si>
  <si>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</si>
  <si>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</si>
  <si>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</si>
  <si>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</si>
  <si>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</si>
  <si>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</si>
  <si>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</si>
  <si>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</si>
  <si>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</si>
  <si>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</si>
  <si>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</si>
  <si>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</si>
  <si>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</si>
  <si>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</si>
  <si>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</si>
  <si>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</si>
  <si>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</si>
  <si>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</si>
  <si>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</si>
  <si>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</si>
  <si>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</si>
  <si>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</si>
  <si>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</si>
  <si>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</si>
  <si>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</si>
  <si>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</si>
  <si>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</si>
  <si>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</si>
  <si>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</si>
  <si>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</si>
  <si>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</si>
  <si>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</si>
  <si>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</si>
  <si>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</si>
  <si>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</si>
  <si>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</si>
  <si>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</si>
  <si>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</si>
  <si>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</si>
  <si>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</si>
  <si>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</si>
  <si>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</si>
  <si>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</si>
  <si>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</si>
  <si>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</si>
  <si>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</si>
  <si>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</si>
  <si>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</si>
  <si>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</si>
  <si>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</si>
  <si>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</si>
  <si>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</si>
  <si>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</si>
  <si>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</si>
  <si>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</si>
  <si>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</si>
  <si>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</si>
  <si>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</si>
  <si>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</si>
  <si>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</si>
  <si>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</si>
  <si>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</si>
  <si>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</si>
  <si>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</si>
  <si>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</si>
  <si>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</si>
  <si>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</si>
  <si>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</si>
  <si>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</si>
  <si>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</si>
  <si>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</si>
  <si>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</si>
  <si>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</si>
  <si>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</si>
  <si>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</si>
  <si>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</si>
  <si>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</si>
  <si>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</si>
  <si>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</si>
  <si>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</si>
  <si>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</si>
  <si>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</si>
  <si>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</si>
  <si>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</si>
  <si>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</si>
  <si>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</si>
  <si>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</si>
  <si>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</si>
  <si>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</si>
  <si>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</si>
  <si>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</si>
  <si>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</si>
  <si>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</si>
  <si>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</si>
  <si>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</si>
  <si>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</si>
  <si>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</si>
  <si>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</si>
  <si>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</si>
  <si>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</si>
  <si>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</si>
  <si>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</si>
  <si>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</si>
  <si>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</si>
  <si>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</si>
  <si>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</si>
  <si>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</si>
  <si>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</si>
  <si>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</si>
  <si>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</si>
  <si>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</si>
  <si>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</si>
  <si>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</si>
  <si>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</si>
  <si>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</si>
  <si>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</si>
  <si>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</si>
  <si>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</si>
  <si>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</si>
  <si>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</si>
  <si>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</si>
  <si>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</si>
  <si>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</si>
  <si>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</si>
  <si>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</si>
  <si>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</si>
  <si>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</si>
  <si>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</si>
  <si>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</si>
  <si>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</si>
  <si>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</si>
  <si>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</si>
  <si>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</si>
  <si>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</si>
  <si>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</si>
  <si>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</si>
  <si>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</si>
  <si>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</si>
  <si>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</si>
  <si>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</si>
  <si>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</si>
  <si>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</si>
  <si>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</si>
  <si>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</si>
  <si>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</si>
  <si>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</si>
  <si>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</si>
  <si>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</si>
  <si>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</si>
  <si>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</si>
  <si>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</si>
  <si>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</si>
  <si>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</si>
  <si>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</si>
  <si>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</si>
  <si>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</si>
  <si>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</si>
  <si>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</si>
  <si>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</si>
  <si>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</si>
  <si>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</si>
  <si>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</si>
  <si>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</si>
  <si>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</si>
  <si>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</si>
  <si>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</si>
  <si>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</si>
  <si>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</si>
  <si>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</si>
  <si>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</si>
  <si>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</si>
  <si>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</si>
  <si>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</si>
  <si>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</si>
  <si>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</si>
  <si>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</si>
  <si>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</si>
  <si>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</si>
  <si>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</si>
  <si>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</si>
  <si>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</si>
  <si>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</si>
  <si>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</si>
  <si>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</si>
  <si>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</si>
  <si>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</si>
  <si>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</si>
  <si>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</si>
  <si>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</si>
  <si>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</si>
  <si>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</si>
  <si>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</si>
  <si>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</si>
  <si>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</si>
  <si>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</si>
  <si>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</si>
  <si>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</si>
  <si>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</si>
  <si>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</si>
  <si>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</si>
  <si>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</si>
  <si>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</si>
  <si>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</si>
  <si>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</si>
  <si>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</si>
  <si>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</si>
  <si>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</si>
  <si>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</si>
  <si>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</si>
  <si>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</si>
  <si>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</si>
  <si>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</si>
  <si>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</si>
  <si>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</si>
  <si>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</si>
  <si>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</si>
  <si>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</si>
  <si>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</si>
  <si>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</si>
  <si>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</si>
  <si>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</si>
  <si>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</si>
  <si>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</si>
  <si>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</si>
  <si>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</si>
  <si>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</si>
  <si>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</si>
  <si>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</si>
  <si>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</si>
  <si>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</si>
  <si>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</si>
  <si>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</si>
  <si>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</si>
  <si>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</si>
  <si>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</si>
  <si>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</si>
  <si>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</si>
  <si>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</si>
  <si>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</si>
  <si>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</si>
  <si>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</si>
  <si>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</si>
  <si>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</si>
  <si>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</si>
  <si>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</si>
  <si>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</si>
  <si>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</si>
  <si>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</si>
  <si>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</si>
  <si>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</si>
  <si>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</si>
  <si>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</si>
  <si>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</si>
  <si>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</si>
  <si>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</si>
  <si>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</si>
  <si>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</si>
  <si>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</si>
  <si>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</si>
  <si>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</si>
  <si>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</si>
  <si>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</si>
  <si>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</si>
  <si>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</si>
  <si>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</si>
  <si>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</si>
  <si>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</si>
  <si>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</si>
  <si>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</si>
  <si>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</si>
  <si>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</si>
  <si>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</si>
  <si>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</si>
  <si>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</si>
  <si>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</si>
  <si>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</si>
  <si>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</si>
  <si>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</si>
  <si>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</si>
  <si>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</si>
  <si>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</si>
  <si>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</si>
  <si>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</si>
  <si>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</si>
  <si>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</si>
  <si>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</si>
  <si>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</si>
  <si>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</si>
  <si>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</si>
  <si>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</si>
  <si>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</si>
  <si>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</si>
  <si>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</si>
  <si>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</si>
  <si>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</si>
  <si>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</si>
  <si>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</si>
  <si>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</si>
  <si>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</si>
  <si>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</si>
  <si>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</si>
  <si>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</si>
  <si>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</si>
  <si>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</si>
  <si>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</si>
  <si>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</si>
  <si>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</si>
  <si>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</si>
  <si>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</si>
  <si>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</si>
  <si>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</si>
  <si>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</si>
  <si>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</si>
  <si>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</si>
  <si>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</si>
  <si>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</si>
  <si>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</si>
  <si>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</si>
  <si>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</si>
  <si>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</si>
  <si>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</si>
  <si>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</si>
  <si>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</si>
  <si>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</si>
  <si>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</si>
  <si>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</si>
  <si>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</si>
  <si>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</si>
  <si>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</si>
  <si>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</si>
  <si>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</si>
  <si>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</si>
  <si>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</si>
  <si>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</si>
  <si>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</si>
  <si>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</si>
  <si>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</si>
  <si>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</si>
  <si>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</si>
  <si>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</si>
  <si>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</si>
  <si>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</si>
  <si>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</si>
  <si>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</si>
  <si>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</si>
  <si>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</si>
  <si>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</si>
  <si>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</si>
  <si>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</si>
  <si>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</si>
  <si>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</si>
  <si>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</si>
  <si>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</si>
  <si>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</si>
  <si>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</si>
  <si>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</si>
  <si>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</si>
  <si>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</si>
  <si>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</si>
  <si>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</si>
  <si>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</si>
  <si>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</si>
  <si>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</si>
  <si>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</si>
  <si>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</si>
  <si>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</si>
  <si>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</si>
  <si>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</si>
  <si>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</si>
  <si>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</si>
  <si>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</si>
  <si>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</si>
  <si>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</si>
  <si>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</si>
  <si>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</si>
  <si>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</si>
  <si>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</si>
  <si>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</si>
  <si>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</si>
  <si>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</si>
  <si>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</si>
  <si>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</si>
  <si>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</si>
  <si>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</si>
  <si>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</si>
  <si>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</si>
  <si>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</si>
  <si>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</si>
  <si>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</si>
  <si>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</si>
  <si>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</si>
  <si>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</si>
  <si>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</si>
  <si>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</si>
  <si>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</si>
  <si>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</si>
  <si>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</si>
  <si>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</si>
  <si>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</si>
  <si>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</si>
  <si>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</si>
  <si>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</si>
  <si>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</si>
  <si>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</si>
  <si>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</si>
  <si>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</si>
  <si>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</si>
  <si>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</si>
  <si>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</si>
  <si>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</si>
  <si>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</si>
  <si>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</si>
  <si>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</si>
  <si>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</si>
  <si>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</si>
  <si>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</si>
  <si>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</si>
  <si>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</si>
  <si>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</si>
  <si>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</si>
  <si>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</si>
  <si>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</si>
  <si>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</si>
  <si>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</si>
  <si>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</si>
  <si>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</si>
  <si>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</si>
  <si>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</si>
  <si>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</si>
  <si>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</si>
  <si>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</si>
  <si>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</si>
  <si>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</si>
  <si>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</si>
  <si>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</si>
  <si>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</si>
  <si>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</si>
  <si>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</si>
  <si>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</si>
  <si>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</si>
  <si>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</si>
  <si>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</si>
  <si>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</si>
  <si>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</si>
  <si>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</si>
  <si>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</si>
  <si>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</si>
  <si>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</si>
  <si>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</si>
  <si>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</si>
  <si>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</si>
  <si>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</si>
  <si>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</si>
  <si>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</si>
  <si>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</si>
  <si>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</si>
  <si>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</si>
  <si>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</si>
  <si>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</si>
  <si>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</si>
  <si>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</si>
  <si>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</si>
  <si>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</si>
  <si>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</si>
  <si>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</si>
  <si>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</si>
  <si>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</si>
  <si>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</si>
  <si>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</si>
  <si>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</si>
  <si>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</si>
  <si>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</si>
  <si>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</si>
  <si>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</si>
  <si>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</si>
  <si>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</si>
  <si>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</si>
  <si>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</si>
  <si>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</si>
  <si>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</si>
  <si>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</si>
  <si>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</si>
  <si>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</si>
  <si>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</si>
  <si>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</si>
  <si>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</si>
  <si>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</si>
  <si>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</si>
  <si>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</si>
  <si>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</si>
  <si>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</si>
  <si>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</si>
  <si>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</si>
  <si>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</si>
  <si>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</si>
  <si>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</si>
  <si>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</si>
  <si>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</si>
  <si>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</si>
  <si>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</si>
  <si>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</si>
  <si>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</si>
  <si>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</si>
  <si>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</si>
  <si>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</si>
  <si>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</si>
  <si>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</si>
  <si>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</si>
  <si>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</si>
  <si>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</si>
  <si>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</si>
  <si>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</si>
  <si>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</si>
  <si>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</si>
  <si>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</si>
  <si>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</si>
  <si>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</si>
  <si>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</si>
  <si>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</si>
  <si>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</si>
  <si>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</si>
  <si>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</si>
  <si>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</si>
  <si>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</si>
  <si>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</si>
  <si>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</si>
  <si>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</si>
  <si>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</si>
  <si>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</si>
  <si>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</si>
  <si>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</si>
  <si>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</si>
  <si>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</si>
  <si>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</si>
  <si>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</si>
  <si>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</si>
  <si>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</si>
  <si>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</si>
  <si>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</si>
  <si>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</si>
  <si>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</si>
  <si>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</si>
  <si>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</si>
  <si>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</si>
  <si>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</si>
  <si>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</si>
  <si>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</si>
  <si>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</si>
  <si>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</si>
  <si>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</si>
  <si>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</si>
  <si>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</si>
  <si>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</si>
  <si>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</si>
  <si>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</si>
  <si>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</si>
  <si>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</si>
  <si>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</si>
  <si>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</si>
  <si>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</si>
  <si>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</si>
  <si>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</si>
  <si>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</si>
  <si>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</si>
  <si>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</si>
  <si>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</si>
  <si>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</si>
  <si>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</si>
  <si>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</si>
  <si>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</si>
  <si>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</si>
  <si>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</si>
  <si>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</si>
  <si>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</si>
  <si>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</si>
  <si>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</si>
  <si>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</si>
  <si>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</si>
  <si>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</si>
  <si>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</si>
  <si>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</si>
  <si>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</si>
  <si>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</si>
  <si>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</si>
  <si>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</si>
  <si>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</si>
  <si>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</si>
  <si>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</si>
  <si>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</si>
  <si>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</si>
  <si>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</si>
  <si>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</si>
  <si>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</si>
  <si>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</si>
  <si>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</si>
  <si>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</si>
  <si>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</si>
  <si>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</si>
  <si>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</si>
  <si>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</si>
  <si>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</si>
  <si>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</si>
  <si>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</si>
  <si>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</si>
  <si>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</si>
  <si>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</si>
  <si>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</si>
  <si>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</si>
  <si>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</si>
  <si>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</si>
  <si>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</si>
  <si>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</si>
  <si>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</si>
  <si>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</si>
  <si>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</si>
  <si>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</si>
  <si>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</si>
  <si>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</si>
  <si>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</si>
  <si>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</si>
  <si>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</si>
  <si>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</si>
  <si>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</si>
  <si>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</si>
  <si>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</si>
  <si>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</si>
  <si>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</si>
  <si>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</si>
  <si>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</si>
  <si>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</si>
  <si>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</si>
  <si>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</si>
  <si>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</si>
  <si>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</si>
  <si>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</si>
  <si>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</si>
  <si>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</si>
  <si>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</si>
  <si>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</si>
  <si>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</si>
  <si>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</si>
  <si>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</si>
  <si>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</si>
  <si>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</si>
  <si>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</si>
  <si>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</si>
  <si>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</si>
  <si>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</si>
  <si>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</si>
  <si>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</si>
  <si>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</si>
  <si>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</si>
  <si>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</si>
  <si>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</si>
  <si>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</si>
  <si>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</si>
  <si>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</si>
  <si>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</si>
  <si>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</si>
  <si>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</si>
  <si>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</si>
  <si>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</si>
  <si>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</si>
  <si>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</si>
  <si>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</si>
  <si>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</si>
  <si>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</si>
  <si>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</si>
  <si>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</si>
  <si>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</si>
  <si>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</si>
  <si>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</si>
  <si>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</si>
  <si>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</si>
  <si>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</si>
  <si>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</si>
  <si>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</si>
  <si>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</si>
  <si>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</si>
  <si>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</si>
  <si>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</si>
  <si>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</si>
  <si>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</si>
  <si>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</si>
  <si>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</si>
  <si>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</si>
  <si>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</si>
  <si>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</si>
  <si>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</si>
  <si>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</si>
  <si>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</si>
  <si>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</si>
  <si>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</si>
  <si>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</si>
  <si>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</si>
  <si>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</si>
  <si>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</si>
  <si>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</si>
  <si>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</si>
  <si>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</si>
  <si>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</si>
  <si>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</si>
  <si>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</si>
  <si>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</si>
  <si>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</si>
  <si>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</si>
  <si>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</si>
  <si>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</si>
  <si>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</si>
  <si>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</si>
  <si>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</si>
  <si>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</si>
  <si>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</si>
  <si>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</si>
  <si>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</si>
  <si>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</si>
  <si>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</si>
  <si>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</si>
  <si>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</si>
  <si>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</si>
  <si>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</si>
  <si>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</si>
  <si>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</si>
  <si>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</si>
  <si>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</si>
  <si>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</si>
  <si>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</si>
  <si>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</si>
  <si>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</si>
  <si>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</si>
  <si>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</si>
  <si>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</si>
  <si>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</si>
  <si>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</si>
  <si>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</si>
  <si>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</si>
  <si>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</si>
  <si>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</si>
  <si>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</si>
  <si>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</si>
  <si>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</si>
  <si>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</si>
  <si>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</si>
  <si>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</si>
  <si>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</si>
  <si>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</si>
  <si>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</si>
  <si>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</si>
  <si>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</si>
  <si>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</si>
  <si>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</si>
  <si>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</si>
  <si>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</si>
  <si>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</si>
  <si>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</si>
  <si>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</si>
  <si>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</si>
  <si>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</si>
  <si>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</si>
  <si>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</si>
  <si>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</si>
  <si>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</si>
  <si>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</si>
  <si>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</si>
  <si>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</si>
  <si>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</si>
  <si>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</si>
  <si>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</si>
  <si>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</si>
  <si>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</si>
  <si>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</si>
  <si>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</si>
  <si>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</si>
  <si>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</si>
  <si>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</si>
  <si>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</si>
  <si>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</si>
  <si>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</si>
  <si>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</si>
  <si>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</si>
  <si>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</si>
  <si>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</si>
  <si>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</si>
  <si>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</si>
  <si>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</si>
  <si>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</si>
  <si>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</si>
  <si>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</si>
  <si>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</si>
  <si>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</si>
  <si>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</si>
  <si>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</si>
  <si>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</si>
  <si>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</si>
  <si>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</si>
  <si>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</si>
  <si>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</si>
  <si>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</si>
  <si>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</si>
  <si>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</si>
  <si>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</si>
  <si>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</si>
  <si>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</si>
  <si>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</si>
  <si>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</si>
  <si>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</si>
  <si>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</si>
  <si>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</si>
  <si>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</si>
  <si>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</si>
  <si>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</si>
  <si>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</si>
  <si>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</si>
  <si>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</si>
  <si>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</si>
  <si>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</si>
  <si>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</si>
  <si>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</si>
  <si>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</si>
  <si>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</si>
  <si>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</si>
  <si>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</si>
  <si>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</si>
  <si>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</si>
  <si>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</si>
  <si>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</si>
  <si>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</si>
  <si>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</si>
  <si>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</si>
  <si>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</si>
  <si>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</si>
  <si>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</si>
  <si>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</si>
  <si>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</si>
  <si>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</si>
  <si>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</si>
  <si>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</si>
  <si>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</si>
  <si>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</si>
  <si>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</si>
  <si>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</si>
  <si>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</si>
  <si>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</si>
  <si>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</si>
  <si>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</si>
  <si>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</si>
  <si>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</si>
  <si>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</si>
  <si>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</si>
  <si>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</si>
  <si>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</si>
  <si>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</si>
  <si>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</si>
  <si>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</si>
  <si>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</si>
  <si>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</si>
  <si>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</si>
  <si>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</si>
  <si>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</si>
  <si>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</si>
  <si>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</si>
  <si>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</si>
  <si>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</si>
  <si>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</si>
  <si>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</si>
  <si>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</si>
  <si>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</si>
  <si>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</si>
  <si>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</si>
  <si>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</si>
  <si>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</si>
  <si>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</si>
  <si>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</si>
  <si>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</si>
  <si>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</si>
  <si>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</si>
  <si>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</si>
  <si>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</si>
  <si>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</si>
  <si>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</si>
  <si>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</si>
  <si>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</si>
  <si>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</si>
  <si>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</si>
  <si>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</si>
  <si>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</si>
  <si>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</si>
  <si>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</si>
  <si>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</si>
  <si>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</si>
  <si>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</si>
  <si>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</si>
  <si>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</si>
  <si>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</si>
  <si>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</si>
  <si>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</si>
  <si>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</si>
  <si>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</si>
  <si>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</si>
  <si>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</si>
  <si>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</si>
  <si>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</si>
  <si>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</si>
  <si>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</si>
  <si>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</si>
  <si>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</si>
  <si>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</si>
  <si>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</si>
  <si>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</si>
  <si>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</si>
  <si>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</si>
  <si>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</si>
  <si>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</si>
  <si>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</si>
  <si>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</si>
  <si>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</si>
  <si>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</si>
  <si>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</si>
  <si>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</si>
  <si>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</si>
  <si>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</si>
  <si>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</si>
  <si>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</si>
  <si>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</si>
  <si>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</si>
  <si>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</si>
  <si>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</si>
  <si>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</si>
  <si>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</si>
  <si>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</si>
  <si>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</si>
  <si>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</si>
  <si>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</si>
  <si>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</si>
  <si>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</si>
  <si>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</si>
  <si>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</si>
  <si>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</si>
  <si>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</si>
  <si>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</si>
  <si>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</si>
  <si>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</si>
  <si>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</si>
  <si>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</si>
  <si>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</si>
  <si>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</si>
  <si>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</si>
  <si>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</si>
  <si>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</si>
  <si>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</si>
  <si>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</si>
  <si>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</si>
  <si>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</si>
  <si>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</si>
  <si>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</si>
  <si>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</si>
  <si>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</si>
  <si>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</si>
  <si>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</si>
  <si>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</si>
  <si>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</si>
  <si>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</si>
  <si>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</si>
  <si>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</si>
  <si>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</si>
  <si>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</si>
  <si>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</si>
  <si>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</si>
  <si>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</si>
  <si>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</si>
  <si>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</si>
  <si>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</si>
  <si>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</si>
  <si>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</si>
  <si>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</si>
  <si>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</si>
  <si>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</si>
  <si>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</si>
  <si>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</si>
  <si>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</si>
  <si>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</si>
  <si>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</si>
  <si>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</si>
  <si>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</si>
  <si>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</si>
  <si>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</si>
  <si>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</si>
  <si>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</si>
  <si>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</si>
  <si>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</si>
  <si>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</si>
  <si>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</si>
  <si>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</si>
  <si>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</si>
  <si>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</si>
  <si>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</si>
  <si>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</si>
  <si>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</si>
  <si>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</si>
  <si>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</si>
  <si>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</si>
  <si>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</si>
  <si>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</si>
  <si>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</si>
  <si>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</si>
  <si>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</si>
  <si>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</si>
  <si>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</si>
  <si>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</si>
  <si>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</si>
  <si>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</si>
  <si>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</si>
  <si>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</si>
  <si>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</si>
  <si>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</si>
  <si>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</si>
  <si>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</si>
  <si>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</si>
  <si>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</si>
  <si>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</si>
  <si>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</si>
  <si>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</si>
  <si>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</si>
  <si>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</si>
  <si>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</si>
  <si>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</si>
  <si>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</si>
  <si>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</si>
  <si>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</si>
  <si>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</si>
  <si>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</si>
  <si>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</si>
  <si>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</si>
  <si>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</si>
  <si>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</si>
  <si>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</si>
  <si>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</si>
  <si>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</si>
  <si>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</si>
  <si>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</si>
  <si>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</si>
  <si>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</si>
  <si>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</si>
  <si>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</si>
  <si>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</si>
  <si>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</si>
  <si>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</si>
  <si>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</si>
  <si>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</si>
  <si>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</si>
  <si>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</si>
  <si>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</si>
  <si>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</si>
  <si>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</si>
  <si>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</si>
  <si>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</si>
  <si>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</si>
  <si>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</si>
  <si>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</si>
  <si>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</si>
  <si>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</si>
  <si>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</si>
  <si>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</si>
  <si>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</si>
  <si>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</si>
  <si>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</si>
  <si>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</si>
  <si>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</si>
  <si>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</si>
  <si>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</si>
  <si>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</si>
  <si>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</si>
  <si>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</si>
  <si>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</si>
  <si>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</si>
  <si>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</si>
  <si>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</si>
  <si>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</si>
  <si>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</si>
  <si>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</si>
  <si>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</si>
  <si>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</si>
  <si>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</si>
  <si>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</si>
  <si>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</si>
  <si>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</si>
  <si>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</si>
  <si>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</si>
  <si>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</si>
  <si>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</si>
  <si>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</si>
  <si>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</si>
  <si>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</si>
  <si>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</si>
  <si>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</si>
  <si>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</si>
  <si>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</si>
  <si>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</si>
  <si>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</si>
  <si>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</si>
  <si>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</si>
  <si>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</si>
  <si>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Parent Category</t>
  </si>
  <si>
    <t>Subcategory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</si>
  <si>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</si>
  <si>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</si>
  <si>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</si>
  <si>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</si>
  <si>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</si>
  <si>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</si>
  <si>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</si>
  <si>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</si>
  <si>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</si>
  <si>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</si>
  <si>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</si>
  <si>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</si>
  <si>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</si>
  <si>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</si>
  <si>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</si>
  <si>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</si>
  <si>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</si>
  <si>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</si>
  <si>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</si>
  <si>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</si>
  <si>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</si>
  <si>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</si>
  <si>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</si>
  <si>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</si>
  <si>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</si>
  <si>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</si>
  <si>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</si>
  <si>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</si>
  <si>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</si>
  <si>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</si>
  <si>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</si>
  <si>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</si>
  <si>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</si>
  <si>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</si>
  <si>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</si>
  <si>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</si>
  <si>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</si>
  <si>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</si>
  <si>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</si>
  <si>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</si>
  <si>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</si>
  <si>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</si>
  <si>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</si>
  <si>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</si>
  <si>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</si>
  <si>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</si>
  <si>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</si>
  <si>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</si>
  <si>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</si>
  <si>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</si>
  <si>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Column Labels</t>
  </si>
  <si>
    <t>Grand Total</t>
  </si>
  <si>
    <t>Row Labels</t>
  </si>
  <si>
    <t>(All)</t>
  </si>
  <si>
    <t>Count of outcomes</t>
  </si>
  <si>
    <t>Date Created Coversion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</si>
  <si>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</si>
  <si>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</si>
  <si>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</si>
  <si>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</si>
  <si>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</si>
  <si>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</si>
  <si>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</si>
  <si>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</si>
  <si>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</si>
  <si>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</si>
  <si>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</si>
  <si>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</si>
  <si>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</si>
  <si>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</si>
  <si>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</si>
  <si>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</si>
  <si>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</si>
  <si>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</si>
  <si>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</si>
  <si>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</si>
  <si>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</si>
  <si>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</si>
  <si>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</si>
  <si>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</si>
  <si>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</si>
  <si>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</si>
  <si>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</si>
  <si>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</si>
  <si>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</si>
  <si>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</si>
  <si>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</si>
  <si>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</si>
  <si>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</si>
  <si>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</si>
  <si>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</si>
  <si>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</si>
  <si>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to More</t>
  </si>
  <si>
    <t>less than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</si>
</sst>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14" fontId="1" fillId="0" borderId="0" xfId="0" applyNumberFormat="1" applyFont="1"/>
    <xf numFmtId="9" fontId="1" fillId="0" borderId="0" xfId="1" applyFont="1" applyAlignment="1">
      <alignment horizontal="center"/>
    </xf>
    <xf numFmtId="9" fontId="0" fillId="0" borderId="0" xfId="1" applyFont="1"/>
  </cellXfs>
  <cellStyles count="2">
    <cellStyle name="Normal" xfId="0" builtinId="0"/>
    <cellStyle name="Percent" xfId="1" builtinId="5"/>
  </cellStyles>
  <dxfs count="3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[Kickstarter_Challege.xlsx]Outcomes Based on Launch Date!PivotTable2</c:name>
    <c:fmtId val="5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D5-47D6-90E8-047AD870A3F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D5-47D6-90E8-047AD870A3F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D5-47D6-90E8-047AD870A3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9611216"/>
        <c:axId val="659609576"/>
      </c:lineChart>
      <c:catAx>
        <c:axId val="659611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609576"/>
        <c:crosses val="autoZero"/>
        <c:auto val="1"/>
        <c:lblAlgn val="ctr"/>
        <c:lblOffset val="100"/>
        <c:noMultiLvlLbl val="0"/>
      </c:catAx>
      <c:valAx>
        <c:axId val="659609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611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Outcomes Based On Goals</a:t>
            </a:r>
            <a:endParaRPr lang="en-US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rich>
      </c:tx>
      <c:layout>
        <c:manualLayout>
          <c:xMode val="edge"/>
          <c:yMode val="edge"/>
          <c:x val="0.21504855643044624"/>
          <c:y val="1.85185185185185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910-4B12-BD34-32763872C5D3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910-4B12-BD34-32763872C5D3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910-4B12-BD34-32763872C5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3601056"/>
        <c:axId val="72360138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to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6910-4B12-BD34-32763872C5D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to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6910-4B12-BD34-32763872C5D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to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6910-4B12-BD34-32763872C5D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to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6910-4B12-BD34-32763872C5D3}"/>
                  </c:ext>
                </c:extLst>
              </c15:ser>
            </c15:filteredLineSeries>
          </c:ext>
        </c:extLst>
      </c:lineChart>
      <c:catAx>
        <c:axId val="723601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601384"/>
        <c:crosses val="autoZero"/>
        <c:auto val="1"/>
        <c:lblAlgn val="ctr"/>
        <c:lblOffset val="100"/>
        <c:noMultiLvlLbl val="0"/>
      </c:catAx>
      <c:valAx>
        <c:axId val="723601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601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[Kickstarter_Challege.xlsx]PIVOT TABLE!PivotTable1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94-44F2-A5F2-64C3DF6C55EE}"/>
            </c:ext>
          </c:extLst>
        </c:ser>
        <c:ser>
          <c:idx val="1"/>
          <c:order val="1"/>
          <c:tx>
            <c:strRef>
              <c:f>'PIVOT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94-44F2-A5F2-64C3DF6C55EE}"/>
            </c:ext>
          </c:extLst>
        </c:ser>
        <c:ser>
          <c:idx val="2"/>
          <c:order val="2"/>
          <c:tx>
            <c:strRef>
              <c:f>'PIVOT TABLE'!$D$3:$D$4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C94-44F2-A5F2-64C3DF6C55EE}"/>
            </c:ext>
          </c:extLst>
        </c:ser>
        <c:ser>
          <c:idx val="3"/>
          <c:order val="3"/>
          <c:tx>
            <c:strRef>
              <c:f>'PIVOT TABLE'!$E$3:$E$4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C94-44F2-A5F2-64C3DF6C55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0204080"/>
        <c:axId val="380216216"/>
      </c:barChart>
      <c:catAx>
        <c:axId val="380204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216216"/>
        <c:crosses val="autoZero"/>
        <c:auto val="1"/>
        <c:lblAlgn val="ctr"/>
        <c:lblOffset val="100"/>
        <c:noMultiLvlLbl val="0"/>
      </c:catAx>
      <c:valAx>
        <c:axId val="380216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204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[Kickstarter_Challege.xlsx]Subcatecory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'Subcatecory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'Subcatecory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'Subcatecory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B4-4E46-97C8-49413752DDFE}"/>
            </c:ext>
          </c:extLst>
        </c:ser>
        <c:ser>
          <c:idx val="1"/>
          <c:order val="1"/>
          <c:tx>
            <c:strRef>
              <c:f>'Subcatecory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'Subcatecory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'Subcatecory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B4-4E46-97C8-49413752DDFE}"/>
            </c:ext>
          </c:extLst>
        </c:ser>
        <c:ser>
          <c:idx val="2"/>
          <c:order val="2"/>
          <c:tx>
            <c:strRef>
              <c:f>'Subcatecory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'Subcatecory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'Subcatecory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B4-4E46-97C8-49413752DDFE}"/>
            </c:ext>
          </c:extLst>
        </c:ser>
        <c:ser>
          <c:idx val="3"/>
          <c:order val="3"/>
          <c:tx>
            <c:strRef>
              <c:f>'Subcatecory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'Subcatecory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'Subcatecory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B4-4E46-97C8-49413752DD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11861320"/>
        <c:axId val="311861976"/>
      </c:barChart>
      <c:catAx>
        <c:axId val="311861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861976"/>
        <c:crosses val="autoZero"/>
        <c:auto val="1"/>
        <c:lblAlgn val="ctr"/>
        <c:lblOffset val="100"/>
        <c:noMultiLvlLbl val="0"/>
      </c:catAx>
      <c:valAx>
        <c:axId val="311861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861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147637</xdr:colOff>
      <xdr:row>3</xdr:row>
      <xdr:rowOff>52387</xdr:rowOff>
    </xdr:from>
    <xdr:to>
      <xdr:col>12</xdr:col>
      <xdr:colOff>433387</xdr:colOff>
      <xdr:row>17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ED20A6-CCDA-71EE-3016-0465B84669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1252537</xdr:colOff>
      <xdr:row>13</xdr:row>
      <xdr:rowOff>76200</xdr:rowOff>
    </xdr:from>
    <xdr:to>
      <xdr:col>5</xdr:col>
      <xdr:colOff>1090612</xdr:colOff>
      <xdr:row>27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F08053-1E7E-6A0A-1207-7B3FB912F1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195262</xdr:colOff>
      <xdr:row>2</xdr:row>
      <xdr:rowOff>52387</xdr:rowOff>
    </xdr:from>
    <xdr:to>
      <xdr:col>14</xdr:col>
      <xdr:colOff>14287</xdr:colOff>
      <xdr:row>16</xdr:row>
      <xdr:rowOff>128587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DF246E-6232-7644-2A23-01019ABF55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100012</xdr:colOff>
      <xdr:row>24</xdr:row>
      <xdr:rowOff>128587</xdr:rowOff>
    </xdr:from>
    <xdr:to>
      <xdr:col>13</xdr:col>
      <xdr:colOff>528637</xdr:colOff>
      <xdr:row>39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44FA74-CA1F-71E2-DC2D-8216366C77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queline Davidson" refreshedDate="44692.75568425926" createdVersion="7" refreshedVersion="7" minRefreshableVersion="3" recordCount="4115" xr:uid="{F6BDC95A-0E2F-4B56-9C39-0DAF7084B7B1}">
  <cacheSource type="worksheet">
    <worksheetSource ref="A1:Q1048576" sheet="Kickstarter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  <cacheField name="Percentage Funded" numFmtId="44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queline Davidson" refreshedDate="44693.788320254629" createdVersion="7" refreshedVersion="7" minRefreshableVersion="3" recordCount="4115" xr:uid="{956900E0-73B0-4C39-972D-1E92069090BE}">
  <cacheSource type="worksheet">
    <worksheetSource ref="A1:S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Percentage Funded" numFmtId="44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Date Created Coversion" numFmtId="14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  <m/>
      </sharedItems>
      <fieldGroup par="20" base="17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1970-01-01T00:00:00" maxDate="2017-03-15T15:30:07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x v="0"/>
    <n v="7813.78"/>
    <n v="88.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0"/>
    <x v="1"/>
    <n v="21535.02"/>
    <n v="1389.3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x v="0"/>
    <n v="263.02999999999997"/>
    <n v="272.36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x v="0"/>
    <n v="543.35"/>
    <n v="116.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x v="0"/>
    <n v="800.21"/>
    <n v="188.5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x v="0"/>
    <n v="494.91"/>
    <n v="173.58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1"/>
    <x v="2"/>
    <n v="1181.6099999999999"/>
    <n v="29.1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x v="0"/>
    <n v="1026.8499999999999"/>
    <n v="1323.2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x v="0"/>
    <n v="256.83"/>
    <n v="247.9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x v="0"/>
    <n v="191.17"/>
    <n v="86.16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2"/>
    <x v="3"/>
    <n v="157.19"/>
    <n v="849.6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x v="0"/>
    <n v="819.56"/>
    <n v="422.0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x v="0"/>
    <n v="317.33"/>
    <n v="259.2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x v="0"/>
    <n v="698.95"/>
    <n v="842.11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x v="0"/>
    <n v="348.02"/>
    <n v="511.7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0"/>
    <x v="4"/>
    <n v="33.56"/>
    <n v="223.5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x v="0"/>
    <n v="126.12"/>
    <n v="64.56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x v="0"/>
    <n v="788.06"/>
    <n v="176.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0"/>
    <x v="4"/>
    <n v="2790.64"/>
    <n v="83.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x v="0"/>
    <n v="386.82"/>
    <n v="593.9400000000000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0"/>
    <x v="1"/>
    <n v="1460.49"/>
    <n v="134.3600000000000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"/>
    <x v="5"/>
    <n v="951.03"/>
    <n v="65.8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"/>
    <x v="5"/>
    <n v="975.11"/>
    <n v="426.9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x v="0"/>
    <n v="259.58"/>
    <n v="180.7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x v="0"/>
    <n v="114.9"/>
    <n v="282.66000000000003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x v="0"/>
    <n v="382.13"/>
    <n v="128.3899999999999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x v="0"/>
    <n v="206.74"/>
    <n v="136.6399999999999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0"/>
    <x v="6"/>
    <n v="52.57"/>
    <n v="2928.9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"/>
    <x v="5"/>
    <n v="1014.64"/>
    <n v="56.97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x v="0"/>
    <n v="402.33"/>
    <n v="245.0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"/>
    <x v="5"/>
    <n v="944.83"/>
    <n v="164.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x v="0"/>
    <n v="484.91"/>
    <n v="108.9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4"/>
    <x v="7"/>
    <n v="526.09"/>
    <n v="54.8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"/>
    <x v="5"/>
    <n v="720.25"/>
    <n v="107.82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x v="0"/>
    <n v="354.82"/>
    <n v="91.2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x v="0"/>
    <n v="353.05"/>
    <n v="326.2900000000000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x v="0"/>
    <n v="294.02999999999997"/>
    <n v="483.3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5"/>
    <x v="8"/>
    <n v="114.17"/>
    <n v="161.2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x v="0"/>
    <n v="1705.25"/>
    <n v="68.81999999999999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x v="0"/>
    <n v="136.22"/>
    <n v="449.2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6"/>
    <x v="9"/>
    <n v="146.54"/>
    <n v="155.2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5"/>
    <x v="8"/>
    <n v="112.93"/>
    <n v="147.16999999999999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x v="0"/>
    <n v="211.04"/>
    <n v="262.1600000000000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x v="0"/>
    <n v="1678.37"/>
    <n v="20.4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x v="0"/>
    <n v="398.6"/>
    <n v="577.2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x v="0"/>
    <n v="161.46"/>
    <n v="457.3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x v="0"/>
    <n v="201.15"/>
    <n v="220.7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6"/>
    <x v="9"/>
    <n v="102.24"/>
    <n v="10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x v="0"/>
    <n v="152.6"/>
    <n v="324.6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x v="0"/>
    <n v="305.16000000000003"/>
    <n v="383.36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5"/>
    <x v="10"/>
    <n v="50.72"/>
    <n v="117.6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0"/>
    <x v="1"/>
    <n v="75.05"/>
    <n v="932.3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5"/>
    <x v="8"/>
    <n v="147.22999999999999"/>
    <n v="92.25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x v="0"/>
    <n v="284.97000000000003"/>
    <n v="279.38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5"/>
    <x v="8"/>
    <n v="108.93"/>
    <n v="56.3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1"/>
    <x v="2"/>
    <n v="456.41"/>
    <n v="52.6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"/>
    <x v="5"/>
    <n v="1360.1"/>
    <n v="53.8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"/>
    <x v="5"/>
    <n v="1081.24"/>
    <n v="40.0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x v="0"/>
    <n v="148.33000000000001"/>
    <n v="91.8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x v="0"/>
    <n v="125.14"/>
    <n v="385.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x v="0"/>
    <n v="247.84"/>
    <n v="408.9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5"/>
    <x v="8"/>
    <n v="181.54"/>
    <n v="81.7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x v="0"/>
    <n v="120.25"/>
    <n v="223.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x v="0"/>
    <n v="234.42"/>
    <n v="331.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5"/>
    <x v="8"/>
    <n v="156.13999999999999"/>
    <n v="54.7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x v="0"/>
    <n v="579.08000000000004"/>
    <n v="61.3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0"/>
    <x v="1"/>
    <n v="57.65"/>
    <n v="343.15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x v="0"/>
    <n v="114.98"/>
    <n v="566.39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5"/>
    <x v="8"/>
    <n v="113.02"/>
    <n v="203.6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6"/>
    <x v="9"/>
    <n v="112.54"/>
    <n v="89.3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x v="0"/>
    <n v="1105.3800000000001"/>
    <n v="67.6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0"/>
    <x v="4"/>
    <n v="1379.42"/>
    <n v="31.8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x v="0"/>
    <n v="216.79"/>
    <n v="78.8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0"/>
    <x v="4"/>
    <n v="107.42"/>
    <n v="60.9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0"/>
    <x v="1"/>
    <n v="82.42"/>
    <n v="120.3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0"/>
    <x v="4"/>
    <n v="303.8"/>
    <n v="157.2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x v="0"/>
    <n v="212.44"/>
    <n v="127.3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0"/>
    <x v="1"/>
    <n v="141.44999999999999"/>
    <n v="95.8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"/>
    <x v="5"/>
    <n v="2647.03"/>
    <n v="53.48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x v="0"/>
    <n v="105.75"/>
    <n v="261.7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4"/>
    <x v="7"/>
    <n v="520.73"/>
    <n v="48.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x v="0"/>
    <n v="103"/>
    <n v="227.8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6"/>
    <x v="11"/>
    <n v="100.82"/>
    <n v="1008.2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x v="0"/>
    <n v="1435.57"/>
    <n v="74.1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x v="11"/>
    <n v="100.04"/>
    <n v="179.2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5"/>
    <x v="8"/>
    <n v="131.94"/>
    <n v="105.05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0"/>
    <x v="1"/>
    <n v="56.26"/>
    <n v="790.8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x v="0"/>
    <n v="200.52"/>
    <n v="51.3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x v="0"/>
    <n v="320.05"/>
    <n v="55.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0"/>
    <x v="4"/>
    <n v="143.65"/>
    <n v="74.6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"/>
    <x v="5"/>
    <n v="1856.97"/>
    <n v="149.03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6"/>
    <x v="9"/>
    <n v="153.9"/>
    <n v="84.87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x v="0"/>
    <n v="921.54"/>
    <n v="192.39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2"/>
    <x v="3"/>
    <n v="166.33"/>
    <n v="97.7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5"/>
    <x v="8"/>
    <n v="101.33"/>
    <n v="589.9500000000000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6"/>
    <x v="9"/>
    <n v="68.150000000000006"/>
    <n v="244.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0"/>
    <x v="1"/>
    <n v="84.95"/>
    <n v="379.23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x v="0"/>
    <n v="117.9"/>
    <n v="2500.9699999999998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5"/>
    <x v="8"/>
    <n v="213.99"/>
    <n v="144.6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0"/>
    <x v="1"/>
    <n v="32.03"/>
    <n v="800.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x v="0"/>
    <n v="199.22"/>
    <n v="51.2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7"/>
    <x v="12"/>
    <n v="428.84"/>
    <n v="64.81999999999999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x v="0"/>
    <n v="110.73"/>
    <n v="226.21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5"/>
    <x v="8"/>
    <n v="103.61"/>
    <n v="156.05000000000001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7"/>
    <x v="13"/>
    <n v="109.93"/>
    <n v="71.84999999999999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x v="0"/>
    <n v="153.44999999999999"/>
    <n v="138.49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5"/>
    <x v="8"/>
    <n v="101.51"/>
    <n v="154.4199999999999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"/>
    <x v="5"/>
    <n v="380.53"/>
    <n v="188.3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x v="0"/>
    <n v="304.19"/>
    <n v="143.2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x v="0"/>
    <n v="375.5"/>
    <n v="186.8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0"/>
    <x v="1"/>
    <n v="300.12"/>
    <n v="73.48999999999999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x v="0"/>
    <n v="226.24"/>
    <n v="118.6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x v="0"/>
    <n v="370.13"/>
    <n v="182.7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x v="0"/>
    <n v="246.06"/>
    <n v="161.8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4"/>
    <x v="7"/>
    <n v="294.20999999999998"/>
    <n v="66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0"/>
    <x v="1"/>
    <n v="65.25"/>
    <n v="201.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5"/>
    <x v="8"/>
    <n v="110.38"/>
    <n v="75.44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x v="0"/>
    <n v="198.47"/>
    <n v="101.8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"/>
    <x v="5"/>
    <n v="452.37"/>
    <n v="75.65000000000000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5"/>
    <x v="8"/>
    <n v="133.11000000000001"/>
    <n v="100.0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x v="0"/>
    <n v="102.24"/>
    <n v="147.6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7"/>
    <x v="14"/>
    <n v="101.42"/>
    <n v="74.5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"/>
    <x v="3"/>
    <n v="145.13999999999999"/>
    <n v="88.26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2"/>
    <x v="3"/>
    <n v="129.94999999999999"/>
    <n v="358.9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x v="0"/>
    <n v="128.41"/>
    <n v="244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"/>
    <x v="5"/>
    <n v="352.93"/>
    <n v="64.6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5"/>
    <x v="8"/>
    <n v="108.62"/>
    <n v="103.5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"/>
    <x v="3"/>
    <n v="138.97"/>
    <n v="133.74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6"/>
    <x v="9"/>
    <n v="171.94"/>
    <n v="153.52000000000001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x v="0"/>
    <n v="120.35"/>
    <n v="118.45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x v="0"/>
    <n v="120.19"/>
    <n v="80.98999999999999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7"/>
    <x v="15"/>
    <n v="200.15"/>
    <n v="118.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1"/>
    <x v="2"/>
    <n v="117.04"/>
    <n v="92.16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x v="0"/>
    <n v="144.54"/>
    <n v="511.6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x v="0"/>
    <n v="115.51"/>
    <n v="307.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5"/>
    <x v="8"/>
    <n v="191.14"/>
    <n v="83.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0"/>
    <x v="1"/>
    <n v="22.88"/>
    <n v="161.1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"/>
    <x v="5"/>
    <n v="283.08999999999997"/>
    <n v="42.6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x v="0"/>
    <n v="1131.8"/>
    <n v="80.7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x v="0"/>
    <n v="280.73"/>
    <n v="201.9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x v="11"/>
    <n v="160.22999999999999"/>
    <n v="60.3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5"/>
    <x v="8"/>
    <n v="110.45"/>
    <n v="157.3300000000000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5"/>
    <x v="8"/>
    <n v="100.37"/>
    <n v="169.8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5"/>
    <x v="16"/>
    <n v="122.99"/>
    <n v="190.5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"/>
    <x v="17"/>
    <n v="114.41"/>
    <n v="234.8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x v="0"/>
    <n v="107.54"/>
    <n v="451.8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"/>
    <x v="5"/>
    <n v="537.37"/>
    <n v="61.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0"/>
    <x v="1"/>
    <n v="78.930000000000007"/>
    <n v="117.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"/>
    <x v="5"/>
    <n v="132.88999999999999"/>
    <n v="81.65000000000000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x v="0"/>
    <n v="106"/>
    <n v="56.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6"/>
    <x v="9"/>
    <n v="131.44"/>
    <n v="164.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5"/>
    <x v="8"/>
    <n v="104.4"/>
    <n v="70.9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5"/>
    <x v="8"/>
    <n v="103.81"/>
    <n v="711.0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5"/>
    <x v="8"/>
    <n v="103.21"/>
    <n v="115.45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5"/>
    <x v="8"/>
    <n v="103.09"/>
    <n v="193.0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6"/>
    <x v="9"/>
    <n v="103.03"/>
    <n v="118.97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x v="11"/>
    <n v="127.96"/>
    <n v="186.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0"/>
    <x v="1"/>
    <n v="102.3"/>
    <n v="158.3600000000000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2"/>
    <x v="3"/>
    <n v="254.32"/>
    <n v="493.8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6"/>
    <x v="9"/>
    <n v="101.61"/>
    <n v="164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7"/>
    <x v="12"/>
    <n v="101.31"/>
    <n v="82.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x v="0"/>
    <n v="167.5"/>
    <n v="76.1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5"/>
    <x v="8"/>
    <n v="125.23"/>
    <n v="188.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7"/>
    <x v="15"/>
    <n v="118.64"/>
    <n v="346.0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2"/>
    <x v="3"/>
    <n v="199.24"/>
    <n v="183.8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5"/>
    <x v="16"/>
    <n v="165.29"/>
    <n v="59.9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x v="0"/>
    <n v="493.21"/>
    <n v="69.76000000000000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x v="0"/>
    <n v="196.4"/>
    <n v="3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7"/>
    <x v="12"/>
    <n v="100.9"/>
    <n v="526.4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1"/>
    <x v="2"/>
    <n v="108.42"/>
    <n v="149.4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0"/>
    <x v="1"/>
    <n v="119.16"/>
    <n v="151.3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x v="0"/>
    <n v="473.27"/>
    <n v="278.3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"/>
    <x v="3"/>
    <n v="134.83000000000001"/>
    <n v="53.99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3"/>
    <x v="18"/>
    <n v="62.77"/>
    <n v="48.2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6"/>
    <x v="9"/>
    <n v="233.22"/>
    <n v="44.4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6"/>
    <x v="19"/>
    <n v="102.45"/>
    <n v="231.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1"/>
    <x v="2"/>
    <n v="115.08"/>
    <n v="76.7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x v="0"/>
    <n v="170.29"/>
    <n v="67.42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5"/>
    <x v="8"/>
    <n v="101.19"/>
    <n v="254.39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6"/>
    <x v="9"/>
    <n v="112.82"/>
    <n v="162.9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"/>
    <x v="5"/>
    <n v="1801.64"/>
    <n v="49.9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x v="0"/>
    <n v="178.68"/>
    <n v="282.7200000000000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5"/>
    <x v="8"/>
    <n v="111.59"/>
    <n v="117.7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0"/>
    <x v="1"/>
    <n v="126.82"/>
    <n v="164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5"/>
    <x v="8"/>
    <n v="125.02"/>
    <n v="146.3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5"/>
    <x v="8"/>
    <n v="127.34"/>
    <n v="44.9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x v="0"/>
    <n v="143.46"/>
    <n v="114.77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0"/>
    <x v="1"/>
    <n v="21.51"/>
    <n v="1536.25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5"/>
    <x v="8"/>
    <n v="106.61"/>
    <n v="97.36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4"/>
    <x v="7"/>
    <n v="105.78"/>
    <n v="104.9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0"/>
    <x v="4"/>
    <n v="8.42"/>
    <n v="78.67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6"/>
    <x v="9"/>
    <n v="11.99"/>
    <n v="2796.67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5"/>
    <x v="8"/>
    <n v="104.63"/>
    <n v="55.0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6"/>
    <x v="9"/>
    <n v="103.75"/>
    <n v="922.22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5"/>
    <x v="8"/>
    <n v="112.64"/>
    <n v="109.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6"/>
    <x v="9"/>
    <n v="20.43"/>
    <n v="202.23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5"/>
    <x v="8"/>
    <n v="116.26"/>
    <n v="246.61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5"/>
    <x v="8"/>
    <n v="150.35"/>
    <n v="97.8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4"/>
    <x v="7"/>
    <n v="202.51"/>
    <n v="130.22999999999999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0"/>
    <x v="1"/>
    <n v="40.4"/>
    <n v="162.91999999999999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5"/>
    <x v="16"/>
    <n v="183.44"/>
    <n v="159.5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2"/>
    <x v="3"/>
    <n v="322.24"/>
    <n v="56.4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x v="11"/>
    <n v="100.38"/>
    <n v="550.0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x v="0"/>
    <n v="819.18"/>
    <n v="152.6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0"/>
    <x v="1"/>
    <n v="42.19"/>
    <n v="364.3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"/>
    <x v="3"/>
    <n v="106.81"/>
    <n v="170.4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x v="11"/>
    <n v="114.41"/>
    <n v="119.1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x v="0"/>
    <n v="113.59"/>
    <n v="64.02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1"/>
    <x v="2"/>
    <n v="661.55"/>
    <n v="43.3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"/>
    <x v="5"/>
    <n v="403.58"/>
    <n v="82.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x v="0"/>
    <n v="131.66999999999999"/>
    <n v="46.5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"/>
    <x v="3"/>
    <n v="786.08"/>
    <n v="71.5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6"/>
    <x v="9"/>
    <n v="112.3"/>
    <n v="149.44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"/>
    <x v="3"/>
    <n v="269.91000000000003"/>
    <n v="76.44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0"/>
    <x v="4"/>
    <n v="326.08999999999997"/>
    <n v="80.0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5"/>
    <x v="8"/>
    <n v="111.08"/>
    <n v="109.8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7"/>
    <x v="15"/>
    <n v="154.97999999999999"/>
    <n v="82.96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5"/>
    <x v="8"/>
    <n v="101.32"/>
    <n v="287.31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5"/>
    <x v="16"/>
    <n v="108.81"/>
    <n v="66.34999999999999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"/>
    <x v="3"/>
    <n v="253.29"/>
    <n v="12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5"/>
    <x v="8"/>
    <n v="106.73"/>
    <n v="66.7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x v="0"/>
    <n v="123.68"/>
    <n v="194.2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5"/>
    <x v="8"/>
    <n v="103.09"/>
    <n v="133.13999999999999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5"/>
    <x v="8"/>
    <n v="102.66"/>
    <n v="106.6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4"/>
    <x v="7"/>
    <n v="102.42"/>
    <n v="219.93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5"/>
    <x v="8"/>
    <n v="101.83"/>
    <n v="104.8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7"/>
    <x v="15"/>
    <n v="117.96"/>
    <n v="98.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0"/>
    <x v="1"/>
    <n v="35.340000000000003"/>
    <n v="119.39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6"/>
    <x v="9"/>
    <n v="176.54"/>
    <n v="9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4"/>
    <x v="7"/>
    <n v="100.85"/>
    <n v="271.5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x v="11"/>
    <n v="100.79"/>
    <n v="131.13999999999999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0"/>
    <x v="1"/>
    <n v="58.56"/>
    <n v="153.4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x v="11"/>
    <n v="100.35"/>
    <n v="262.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"/>
    <x v="5"/>
    <n v="184.61"/>
    <n v="65.31999999999999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1"/>
    <x v="2"/>
    <n v="138.69999999999999"/>
    <n v="103.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7"/>
    <x v="15"/>
    <n v="138.63999999999999"/>
    <n v="40.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5"/>
    <x v="8"/>
    <n v="102.08"/>
    <n v="119.9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7"/>
    <x v="15"/>
    <n v="105.35"/>
    <n v="83.9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x v="0"/>
    <n v="225.95"/>
    <n v="230.56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0"/>
    <x v="1"/>
    <n v="33.79"/>
    <n v="99.9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x v="0"/>
    <n v="420.51"/>
    <n v="164.9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0"/>
    <x v="6"/>
    <n v="39.4"/>
    <n v="117.4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x v="0"/>
    <n v="208.71"/>
    <n v="131.99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1"/>
    <x v="2"/>
    <n v="111.31"/>
    <n v="90.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x v="0"/>
    <n v="133.47999999999999"/>
    <n v="73.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1"/>
    <x v="2"/>
    <n v="103.84"/>
    <n v="96.88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"/>
    <x v="17"/>
    <n v="132.02000000000001"/>
    <n v="215.7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6"/>
    <x v="9"/>
    <n v="109.68"/>
    <n v="94.5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7"/>
    <x v="20"/>
    <n v="118.22"/>
    <n v="65.86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5"/>
    <x v="16"/>
    <n v="130.97999999999999"/>
    <n v="150.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0"/>
    <x v="4"/>
    <n v="407.7"/>
    <n v="81.9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0"/>
    <x v="4"/>
    <n v="141.33000000000001"/>
    <n v="55.7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0"/>
    <x v="1"/>
    <n v="267.29000000000002"/>
    <n v="31.6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5"/>
    <x v="8"/>
    <n v="228.83"/>
    <n v="56.9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"/>
    <x v="5"/>
    <n v="128.03"/>
    <n v="75.1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5"/>
    <x v="16"/>
    <n v="106.32"/>
    <n v="93.2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x v="11"/>
    <n v="102.65"/>
    <n v="134.2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6"/>
    <x v="9"/>
    <n v="264.62"/>
    <n v="57.6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6"/>
    <x v="9"/>
    <n v="126.73"/>
    <n v="96.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5"/>
    <x v="8"/>
    <n v="105.58"/>
    <n v="72.4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7"/>
    <x v="15"/>
    <n v="105.07"/>
    <n v="109.4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5"/>
    <x v="8"/>
    <n v="104.68"/>
    <n v="109.4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"/>
    <x v="3"/>
    <n v="417.73"/>
    <n v="84.9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x v="0"/>
    <n v="104.3"/>
    <n v="845.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x v="0"/>
    <n v="125.1"/>
    <n v="73.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3"/>
    <x v="18"/>
    <n v="35.54"/>
    <n v="100.2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x v="11"/>
    <n v="102.97"/>
    <n v="297.0299999999999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5"/>
    <x v="16"/>
    <n v="308.66000000000003"/>
    <n v="117.3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"/>
    <x v="3"/>
    <n v="205.37"/>
    <n v="130.5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0"/>
    <x v="1"/>
    <n v="29.51"/>
    <n v="171.7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4"/>
    <x v="7"/>
    <n v="102.25"/>
    <n v="108.7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x v="11"/>
    <n v="102.03"/>
    <n v="141.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5"/>
    <x v="8"/>
    <n v="102.03"/>
    <n v="58.4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5"/>
    <x v="8"/>
    <n v="122.02"/>
    <n v="709.4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7"/>
    <x v="15"/>
    <n v="303833.2"/>
    <n v="42.7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x v="0"/>
    <n v="202.23"/>
    <n v="45.5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5"/>
    <x v="8"/>
    <n v="101.05"/>
    <n v="125.7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"/>
    <x v="5"/>
    <n v="1212.1300000000001"/>
    <n v="27.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x v="0"/>
    <n v="201.83"/>
    <n v="77.2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5"/>
    <x v="8"/>
    <n v="100.8"/>
    <n v="95.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4"/>
    <x v="7"/>
    <n v="125.94"/>
    <n v="81.2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0"/>
    <x v="1"/>
    <n v="104.46"/>
    <n v="109.3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5"/>
    <x v="21"/>
    <n v="23.16"/>
    <n v="449.4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x v="0"/>
    <n v="300.48"/>
    <n v="70.04000000000000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"/>
    <x v="3"/>
    <n v="250.31"/>
    <n v="66.0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6"/>
    <x v="9"/>
    <n v="120.1"/>
    <n v="92.3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6"/>
    <x v="9"/>
    <n v="119.76"/>
    <n v="233.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5"/>
    <x v="8"/>
    <n v="118.73"/>
    <n v="230.0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6"/>
    <x v="9"/>
    <n v="118.12"/>
    <n v="170.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5"/>
    <x v="8"/>
    <n v="118.08"/>
    <n v="30.6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5"/>
    <x v="8"/>
    <n v="116.84"/>
    <n v="59.25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6"/>
    <x v="9"/>
    <n v="116.36"/>
    <n v="95.3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0"/>
    <x v="1"/>
    <n v="82.82"/>
    <n v="301.9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x v="0"/>
    <n v="288.17"/>
    <n v="47.4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"/>
    <x v="5"/>
    <n v="102.6"/>
    <n v="148.0800000000000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5"/>
    <x v="8"/>
    <n v="114.76"/>
    <n v="129.8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0"/>
    <x v="4"/>
    <n v="114.53"/>
    <n v="120.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5"/>
    <x v="16"/>
    <n v="100.25"/>
    <n v="320.45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"/>
    <x v="5"/>
    <n v="284.74"/>
    <n v="107.0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1"/>
    <x v="2"/>
    <n v="188.67"/>
    <n v="64.1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6"/>
    <x v="9"/>
    <n v="113.1"/>
    <n v="50.7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7"/>
    <x v="13"/>
    <n v="704.18"/>
    <n v="39.0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6"/>
    <x v="9"/>
    <n v="350.84"/>
    <n v="71.23999999999999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5"/>
    <x v="8"/>
    <n v="116.95"/>
    <n v="89.3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5"/>
    <x v="10"/>
    <n v="55.7"/>
    <n v="331.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"/>
    <x v="3"/>
    <n v="120.33"/>
    <n v="98.8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6"/>
    <x v="9"/>
    <n v="110.4"/>
    <n v="104.1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x v="11"/>
    <n v="119.74"/>
    <n v="85.5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"/>
    <x v="3"/>
    <n v="135.99"/>
    <n v="95.76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6"/>
    <x v="9"/>
    <n v="108.79"/>
    <n v="88.5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"/>
    <x v="3"/>
    <n v="102.6"/>
    <n v="148.57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5"/>
    <x v="8"/>
    <n v="107.91"/>
    <n v="145.0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5"/>
    <x v="8"/>
    <n v="157.32"/>
    <n v="87.69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"/>
    <x v="3"/>
    <n v="106.48"/>
    <n v="151.2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4"/>
    <x v="7"/>
    <n v="106.31"/>
    <n v="75.5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5"/>
    <x v="8"/>
    <n v="105.98"/>
    <n v="111.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4"/>
    <x v="7"/>
    <n v="105.92"/>
    <n v="211.8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0"/>
    <x v="1"/>
    <n v="105.81"/>
    <n v="174.03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5"/>
    <x v="8"/>
    <n v="176.3"/>
    <n v="91.1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"/>
    <x v="17"/>
    <n v="132.19"/>
    <n v="99.7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5"/>
    <x v="8"/>
    <n v="101.38"/>
    <n v="201.2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0"/>
    <x v="1"/>
    <n v="29.28"/>
    <n v="8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x v="0"/>
    <n v="105.22"/>
    <n v="346.1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x v="0"/>
    <n v="131.21"/>
    <n v="546.6900000000000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7"/>
    <x v="22"/>
    <n v="104.93"/>
    <n v="118.7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5"/>
    <x v="8"/>
    <n v="104.73"/>
    <n v="104.3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5"/>
    <x v="8"/>
    <n v="174"/>
    <n v="86.1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"/>
    <x v="3"/>
    <n v="159.16999999999999"/>
    <n v="102.86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6"/>
    <x v="19"/>
    <n v="103.2"/>
    <n v="175.5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7"/>
    <x v="12"/>
    <n v="128.69999999999999"/>
    <n v="99.3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0"/>
    <x v="1"/>
    <n v="46.1"/>
    <n v="136.4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5"/>
    <x v="8"/>
    <n v="102.59"/>
    <n v="78.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7"/>
    <x v="15"/>
    <n v="213.15"/>
    <n v="38.1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4"/>
    <x v="7"/>
    <n v="102.27"/>
    <n v="115.6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4"/>
    <x v="7"/>
    <n v="254.45"/>
    <n v="47.38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5"/>
    <x v="8"/>
    <n v="101.72"/>
    <n v="85.3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x v="11"/>
    <n v="101.55"/>
    <n v="119.19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5"/>
    <x v="8"/>
    <n v="104.86"/>
    <n v="84.02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5"/>
    <x v="8"/>
    <n v="101.25"/>
    <n v="200.89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3"/>
    <x v="18"/>
    <n v="5.03"/>
    <n v="267.8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0"/>
    <x v="1"/>
    <n v="100.53"/>
    <n v="239.3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6"/>
    <x v="9"/>
    <n v="100.35"/>
    <n v="115.08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"/>
    <x v="5"/>
    <n v="495.8"/>
    <n v="25.0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0"/>
    <x v="1"/>
    <n v="49.38"/>
    <n v="176.36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x v="23"/>
    <n v="25.41"/>
    <n v="725.0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3"/>
    <x v="5"/>
    <n v="272.27999999999997"/>
    <n v="98.4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5"/>
    <x v="8"/>
    <n v="111.32"/>
    <n v="42.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x v="11"/>
    <n v="106.17"/>
    <n v="251.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7"/>
    <x v="15"/>
    <n v="162.13999999999999"/>
    <n v="62.5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"/>
    <x v="5"/>
    <n v="243.15"/>
    <n v="82.1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"/>
    <x v="3"/>
    <n v="161.97999999999999"/>
    <n v="39.51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2"/>
    <x v="3"/>
    <n v="484.02"/>
    <n v="82.3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x v="0"/>
    <n v="126.88"/>
    <n v="117.6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0"/>
    <x v="1"/>
    <n v="7.48"/>
    <n v="177.39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7"/>
    <x v="13"/>
    <n v="118.64"/>
    <n v="388.98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4"/>
    <x v="7"/>
    <n v="102.3"/>
    <n v="189.7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x v="11"/>
    <n v="117.53"/>
    <n v="110.3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x v="0"/>
    <n v="585.35"/>
    <n v="222.9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6"/>
    <x v="9"/>
    <n v="105.84"/>
    <n v="146.4499999999999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"/>
    <x v="3"/>
    <n v="124.84"/>
    <n v="95.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"/>
    <x v="3"/>
    <n v="104.94"/>
    <n v="61.5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6"/>
    <x v="9"/>
    <n v="318.7"/>
    <n v="131.38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0"/>
    <x v="4"/>
    <n v="114.67"/>
    <n v="80.1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3"/>
    <x v="5"/>
    <n v="412.18"/>
    <n v="44.0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x v="0"/>
    <n v="2260300"/>
    <n v="138.66999999999999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5"/>
    <x v="8"/>
    <n v="100.63"/>
    <n v="216.7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5"/>
    <x v="8"/>
    <n v="112.11"/>
    <n v="58.5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7"/>
    <x v="15"/>
    <n v="101.8"/>
    <n v="140.86000000000001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5"/>
    <x v="16"/>
    <n v="111.73"/>
    <n v="148.97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"/>
    <x v="3"/>
    <n v="101.45"/>
    <n v="67.8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"/>
    <x v="3"/>
    <n v="148.1"/>
    <n v="207.6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"/>
    <x v="3"/>
    <n v="112.11"/>
    <n v="116.2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0"/>
    <x v="24"/>
    <n v="62.84"/>
    <n v="128.6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"/>
    <x v="5"/>
    <n v="109.68"/>
    <n v="55.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x v="11"/>
    <n v="109.53"/>
    <n v="92.0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x v="11"/>
    <n v="104.3"/>
    <n v="81.13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7"/>
    <x v="15"/>
    <n v="121.58"/>
    <n v="64.3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0"/>
    <x v="4"/>
    <n v="145.88"/>
    <n v="47.0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"/>
    <x v="3"/>
    <n v="103.96"/>
    <n v="79.9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6"/>
    <x v="9"/>
    <n v="108.71"/>
    <n v="92.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7"/>
    <x v="12"/>
    <n v="120.47"/>
    <n v="88.1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5"/>
    <x v="8"/>
    <n v="108.4"/>
    <n v="65.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2"/>
    <x v="3"/>
    <n v="123.64"/>
    <n v="110.39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2"/>
    <x v="3"/>
    <n v="179.9"/>
    <n v="96.3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x v="11"/>
    <n v="107.87"/>
    <n v="106.8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5"/>
    <x v="8"/>
    <n v="107.4"/>
    <n v="97.6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5"/>
    <x v="8"/>
    <n v="118.94"/>
    <n v="89.9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0"/>
    <x v="6"/>
    <n v="42.76"/>
    <n v="215.9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5"/>
    <x v="8"/>
    <n v="106.81"/>
    <n v="224.8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0"/>
    <x v="24"/>
    <n v="106.8"/>
    <n v="26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5"/>
    <x v="8"/>
    <n v="106.58"/>
    <n v="134.9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0"/>
    <x v="1"/>
    <n v="47.33"/>
    <n v="53.25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"/>
    <x v="3"/>
    <n v="65.099999999999994"/>
    <n v="170.6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3"/>
    <x v="18"/>
    <n v="28.19"/>
    <n v="370.9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0"/>
    <x v="24"/>
    <n v="104.6"/>
    <n v="373.5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0"/>
    <x v="4"/>
    <n v="104.22"/>
    <n v="64.930000000000007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5"/>
    <x v="8"/>
    <n v="104.1"/>
    <n v="138.8000000000000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7"/>
    <x v="25"/>
    <n v="103.78"/>
    <n v="266.089999999999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7"/>
    <x v="15"/>
    <n v="137.93"/>
    <n v="98.99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3"/>
    <x v="5"/>
    <n v="105.8"/>
    <n v="206.31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5"/>
    <x v="8"/>
    <n v="114.27"/>
    <n v="101.8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0"/>
    <x v="1"/>
    <n v="82.21"/>
    <n v="216.3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"/>
    <x v="3"/>
    <n v="110.76"/>
    <n v="97.1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"/>
    <x v="5"/>
    <n v="157.38"/>
    <n v="67.9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7"/>
    <x v="15"/>
    <n v="108.65"/>
    <n v="99.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"/>
    <x v="3"/>
    <n v="145.69999999999999"/>
    <n v="91.88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x v="11"/>
    <n v="101.83"/>
    <n v="177.09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7"/>
    <x v="25"/>
    <n v="113.02"/>
    <n v="109.96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"/>
    <x v="17"/>
    <n v="101.27"/>
    <n v="168.7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5"/>
    <x v="16"/>
    <n v="109.14"/>
    <n v="199.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5"/>
    <x v="8"/>
    <n v="100.64"/>
    <n v="141.75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5"/>
    <x v="8"/>
    <n v="100.61"/>
    <n v="104.2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x v="11"/>
    <n v="100.6"/>
    <n v="182.9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"/>
    <x v="17"/>
    <n v="100.35"/>
    <n v="143.3600000000000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7"/>
    <x v="15"/>
    <n v="100.16"/>
    <n v="417.3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5"/>
    <x v="16"/>
    <n v="100.13"/>
    <n v="606.8200000000000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x v="11"/>
    <n v="100.11"/>
    <n v="168.25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3"/>
    <x v="5"/>
    <n v="153.32"/>
    <n v="135.59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5"/>
    <x v="16"/>
    <n v="141.86000000000001"/>
    <n v="117.5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0"/>
    <x v="1"/>
    <n v="2.2200000000000002"/>
    <n v="3304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3"/>
    <x v="18"/>
    <n v="6.59"/>
    <n v="63.57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0"/>
    <x v="1"/>
    <n v="39.94"/>
    <n v="99.8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"/>
    <x v="3"/>
    <n v="558.77"/>
    <n v="58.3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"/>
    <x v="5"/>
    <n v="108.46"/>
    <n v="60.8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0"/>
    <x v="1"/>
    <n v="25.91"/>
    <n v="150.6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0"/>
    <x v="1"/>
    <n v="38.86"/>
    <n v="113.6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"/>
    <x v="5"/>
    <n v="104.45"/>
    <n v="50.8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x v="0"/>
    <n v="192.93"/>
    <n v="63.05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0"/>
    <x v="1"/>
    <n v="38.39"/>
    <n v="158.6399999999999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"/>
    <x v="3"/>
    <n v="100.68"/>
    <n v="135.6699999999999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5"/>
    <x v="8"/>
    <n v="102.85"/>
    <n v="91.4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0"/>
    <x v="1"/>
    <n v="125.7"/>
    <n v="190.4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"/>
    <x v="5"/>
    <n v="377.02"/>
    <n v="6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"/>
    <x v="5"/>
    <n v="1867.1"/>
    <n v="90.6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5"/>
    <x v="8"/>
    <n v="100.9"/>
    <n v="90.6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6"/>
    <x v="9"/>
    <n v="103.58"/>
    <n v="125.9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"/>
    <x v="3"/>
    <n v="103.47"/>
    <n v="111.5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7"/>
    <x v="15"/>
    <n v="123.61"/>
    <n v="67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"/>
    <x v="3"/>
    <n v="108.66"/>
    <n v="159.2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7"/>
    <x v="12"/>
    <n v="101.23"/>
    <n v="109.1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6"/>
    <x v="9"/>
    <n v="121.23"/>
    <n v="80.45999999999999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0"/>
    <x v="24"/>
    <n v="103.43"/>
    <n v="174.0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5"/>
    <x v="8"/>
    <n v="139.1"/>
    <n v="65.760000000000005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"/>
    <x v="3"/>
    <n v="277.94"/>
    <n v="67.1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0"/>
    <x v="4"/>
    <n v="223.93"/>
    <n v="58.9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5"/>
    <x v="8"/>
    <n v="178.95"/>
    <n v="73.3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5"/>
    <x v="8"/>
    <n v="123.28"/>
    <n v="99.8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5"/>
    <x v="8"/>
    <n v="104.74"/>
    <n v="80.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0"/>
    <x v="4"/>
    <n v="354.62"/>
    <n v="89.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"/>
    <x v="3"/>
    <n v="117.87"/>
    <n v="180.4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0"/>
    <x v="1"/>
    <n v="70.36"/>
    <n v="382.3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0"/>
    <x v="1"/>
    <n v="25.09"/>
    <n v="89.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7"/>
    <x v="15"/>
    <n v="116.97"/>
    <n v="133.9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7"/>
    <x v="15"/>
    <n v="100"/>
    <n v="224.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x v="11"/>
    <n v="116.29"/>
    <n v="71.489999999999995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5"/>
    <x v="8"/>
    <n v="116.08"/>
    <n v="116.86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2"/>
    <x v="3"/>
    <n v="104.17"/>
    <n v="123.3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7"/>
    <x v="12"/>
    <n v="115.93"/>
    <n v="152.5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7"/>
    <x v="12"/>
    <n v="144.58000000000001"/>
    <n v="70.5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x v="0"/>
    <n v="181.86"/>
    <n v="143.9799999999999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1"/>
    <x v="2"/>
    <n v="107.88"/>
    <n v="69.59999999999999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0"/>
    <x v="4"/>
    <n v="171.76"/>
    <n v="58.4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7"/>
    <x v="12"/>
    <n v="107.31"/>
    <n v="89.9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0"/>
    <x v="4"/>
    <n v="11.44"/>
    <n v="112.86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5"/>
    <x v="8"/>
    <n v="113.77"/>
    <n v="108.0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5"/>
    <x v="8"/>
    <n v="170.29"/>
    <n v="90.5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0"/>
    <x v="1"/>
    <n v="5.66"/>
    <n v="182.6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x v="0"/>
    <n v="674.48"/>
    <n v="70.84999999999999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x v="0"/>
    <n v="140.05000000000001"/>
    <n v="95.4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"/>
    <x v="3"/>
    <n v="102.45"/>
    <n v="165.35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7"/>
    <x v="15"/>
    <n v="110.91"/>
    <n v="127.9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2"/>
    <x v="3"/>
    <n v="103.58"/>
    <n v="48.0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5"/>
    <x v="8"/>
    <n v="110.13"/>
    <n v="7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6"/>
    <x v="9"/>
    <n v="110.01"/>
    <n v="128.9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x v="11"/>
    <n v="109.77"/>
    <n v="99.7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5"/>
    <x v="8"/>
    <n v="109.15"/>
    <n v="121.2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x v="11"/>
    <n v="108.61"/>
    <n v="139.24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x v="0"/>
    <n v="108.21"/>
    <n v="90.1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7"/>
    <x v="15"/>
    <n v="294.73"/>
    <n v="92.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2"/>
    <x v="3"/>
    <n v="108"/>
    <n v="462.8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"/>
    <x v="3"/>
    <n v="101.04"/>
    <n v="39.9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5"/>
    <x v="8"/>
    <n v="107.63"/>
    <n v="117.8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5"/>
    <x v="8"/>
    <n v="106.67"/>
    <n v="81.6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"/>
    <x v="5"/>
    <n v="113.84"/>
    <n v="68.1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0"/>
    <x v="24"/>
    <n v="159.30000000000001"/>
    <n v="77.3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7"/>
    <x v="15"/>
    <n v="106.12"/>
    <n v="38.5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"/>
    <x v="5"/>
    <n v="636.14"/>
    <n v="94.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0"/>
    <x v="1"/>
    <n v="39.630000000000003"/>
    <n v="152.4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0"/>
    <x v="4"/>
    <n v="105.39"/>
    <n v="205.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6"/>
    <x v="9"/>
    <n v="104.96"/>
    <n v="63.23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3"/>
    <x v="5"/>
    <n v="524.16999999999996"/>
    <n v="44.17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5"/>
    <x v="8"/>
    <n v="104.82"/>
    <n v="67.7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x v="11"/>
    <n v="101.32"/>
    <n v="54.9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6"/>
    <x v="11"/>
    <n v="104.67"/>
    <n v="327.0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6"/>
    <x v="9"/>
    <n v="156.96"/>
    <n v="146.6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x v="11"/>
    <n v="104.52"/>
    <n v="89.5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x v="0"/>
    <n v="156.72999999999999"/>
    <n v="36.97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"/>
    <x v="3"/>
    <n v="111.79"/>
    <n v="75.9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7"/>
    <x v="15"/>
    <n v="111.79"/>
    <n v="85.0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7"/>
    <x v="12"/>
    <n v="104.04"/>
    <n v="78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6"/>
    <x v="19"/>
    <n v="103.98"/>
    <n v="135.6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5"/>
    <x v="8"/>
    <n v="103.97"/>
    <n v="239.9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7"/>
    <x v="15"/>
    <n v="155.91"/>
    <n v="117.23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2"/>
    <x v="3"/>
    <n v="103.77"/>
    <n v="111.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x v="11"/>
    <n v="103.57"/>
    <n v="199.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"/>
    <x v="3"/>
    <n v="155.30000000000001"/>
    <n v="207.0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"/>
    <x v="3"/>
    <n v="172.28"/>
    <n v="174.2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x v="11"/>
    <n v="103.21"/>
    <n v="85.5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x v="11"/>
    <n v="154.43"/>
    <n v="106.5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5"/>
    <x v="8"/>
    <n v="118.74"/>
    <n v="61.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0"/>
    <x v="1"/>
    <n v="15.39"/>
    <n v="530.69000000000005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x v="11"/>
    <n v="102.23"/>
    <n v="127.7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x v="11"/>
    <n v="102.18"/>
    <n v="136.8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7"/>
    <x v="15"/>
    <n v="102.12"/>
    <n v="88.0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x v="11"/>
    <n v="102.1"/>
    <n v="53.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5"/>
    <x v="16"/>
    <n v="101.9"/>
    <n v="221.5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"/>
    <x v="3"/>
    <n v="61.12"/>
    <n v="109.9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5"/>
    <x v="8"/>
    <n v="305.45999999999998"/>
    <n v="68.48999999999999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x v="11"/>
    <n v="101.77"/>
    <n v="125.1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4"/>
    <x v="7"/>
    <n v="101.53"/>
    <n v="149.3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7"/>
    <x v="15"/>
    <n v="101.53"/>
    <n v="67.39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1"/>
    <x v="2"/>
    <n v="101.24"/>
    <n v="44.6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4"/>
    <x v="7"/>
    <n v="101.14"/>
    <n v="123.3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x v="11"/>
    <n v="100.84"/>
    <n v="256.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x v="11"/>
    <n v="302.42"/>
    <n v="252.0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7"/>
    <x v="15"/>
    <n v="100.61"/>
    <n v="97.9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6"/>
    <x v="9"/>
    <n v="190.85"/>
    <n v="259.9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"/>
    <x v="5"/>
    <n v="537.11"/>
    <n v="22.12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5"/>
    <x v="8"/>
    <n v="113.46"/>
    <n v="73.0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5"/>
    <x v="16"/>
    <n v="142.61000000000001"/>
    <n v="185.4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0"/>
    <x v="1"/>
    <n v="72.989999999999995"/>
    <n v="405.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7"/>
    <x v="15"/>
    <n v="145.11000000000001"/>
    <n v="70.79000000000000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x v="11"/>
    <n v="111.15"/>
    <n v="200.6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7"/>
    <x v="15"/>
    <n v="144.37"/>
    <n v="92.5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0"/>
    <x v="1"/>
    <n v="10.75"/>
    <n v="51.8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3"/>
    <x v="18"/>
    <n v="28.41"/>
    <n v="26.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x v="0"/>
    <n v="118.25"/>
    <n v="97.19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5"/>
    <x v="8"/>
    <n v="283.32"/>
    <n v="49.8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5"/>
    <x v="16"/>
    <n v="128.02000000000001"/>
    <n v="118.3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x v="0"/>
    <n v="281.10000000000002"/>
    <n v="147.94999999999999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0"/>
    <x v="1"/>
    <n v="46.67"/>
    <n v="1272.73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7"/>
    <x v="15"/>
    <n v="116.67"/>
    <n v="76.9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7"/>
    <x v="15"/>
    <n v="110.77"/>
    <n v="73.36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x v="0"/>
    <n v="346.6"/>
    <n v="29.3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"/>
    <x v="3"/>
    <n v="56.51"/>
    <n v="150.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5"/>
    <x v="8"/>
    <n v="114.4"/>
    <n v="103.2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"/>
    <x v="5"/>
    <n v="171.05"/>
    <n v="25.4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0"/>
    <x v="26"/>
    <n v="27.38"/>
    <n v="402.7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7"/>
    <x v="25"/>
    <n v="109.49"/>
    <n v="103.6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"/>
    <x v="17"/>
    <n v="136.13999999999999"/>
    <n v="59.9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"/>
    <x v="5"/>
    <n v="1356.6"/>
    <n v="14.3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"/>
    <x v="5"/>
    <n v="270.68"/>
    <n v="140.9799999999999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2"/>
    <x v="3"/>
    <n v="135"/>
    <n v="79.41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7"/>
    <x v="15"/>
    <n v="154.06"/>
    <n v="70.5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5"/>
    <x v="8"/>
    <n v="105.09"/>
    <n v="78.6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"/>
    <x v="3"/>
    <n v="102.95"/>
    <n v="234.7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7"/>
    <x v="15"/>
    <n v="198.85"/>
    <n v="94.4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0"/>
    <x v="1"/>
    <n v="44.32"/>
    <n v="174.95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"/>
    <x v="17"/>
    <n v="102.26"/>
    <n v="141.41999999999999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4"/>
    <x v="7"/>
    <n v="110.66"/>
    <n v="74.18000000000000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3"/>
    <x v="5"/>
    <n v="146.97999999999999"/>
    <n v="52.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"/>
    <x v="3"/>
    <n v="105.44"/>
    <n v="118.7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x v="11"/>
    <n v="101.26"/>
    <n v="70.7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6"/>
    <x v="9"/>
    <n v="109.34"/>
    <n v="84.1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x v="0"/>
    <n v="262.27999999999997"/>
    <n v="127.3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2"/>
    <x v="3"/>
    <n v="100.86"/>
    <n v="211.4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5"/>
    <x v="8"/>
    <n v="104.11"/>
    <n v="81.84999999999999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5"/>
    <x v="8"/>
    <n v="131.63"/>
    <n v="78.5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5"/>
    <x v="8"/>
    <n v="103.9"/>
    <n v="56.46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0"/>
    <x v="1"/>
    <n v="111.99"/>
    <n v="367.97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5"/>
    <x v="27"/>
    <n v="107.25"/>
    <n v="273.8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0"/>
    <x v="26"/>
    <n v="21.36"/>
    <n v="105.9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x v="11"/>
    <n v="128.06"/>
    <n v="72.76000000000000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"/>
    <x v="17"/>
    <n v="128"/>
    <n v="492.3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x v="11"/>
    <n v="127.95"/>
    <n v="90.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0"/>
    <x v="1"/>
    <n v="25.58"/>
    <n v="133.2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6"/>
    <x v="9"/>
    <n v="120.5"/>
    <n v="108.2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x v="11"/>
    <n v="127.3"/>
    <n v="69.56999999999999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5"/>
    <x v="8"/>
    <n v="105.57"/>
    <n v="62.7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x v="0"/>
    <n v="252.54"/>
    <n v="68.25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x v="11"/>
    <n v="103.04"/>
    <n v="93.8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7"/>
    <x v="15"/>
    <n v="100.43"/>
    <n v="126.8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x v="11"/>
    <n v="69.56"/>
    <n v="63.5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0"/>
    <x v="1"/>
    <n v="31.12"/>
    <n v="102.0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7"/>
    <x v="15"/>
    <n v="496.52"/>
    <n v="51.72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2"/>
    <x v="3"/>
    <n v="123.49"/>
    <n v="94.7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7"/>
    <x v="15"/>
    <n v="124.01"/>
    <n v="92.5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x v="0"/>
    <n v="123.53"/>
    <n v="88.2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x v="11"/>
    <n v="102.9"/>
    <n v="62.05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x v="11"/>
    <n v="123.25"/>
    <n v="71.23999999999999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6"/>
    <x v="9"/>
    <n v="246.42"/>
    <n v="67.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x v="11"/>
    <n v="102.13"/>
    <n v="106.5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x v="11"/>
    <n v="102.1"/>
    <n v="66.5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"/>
    <x v="3"/>
    <n v="101.91"/>
    <n v="103.6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x v="11"/>
    <n v="121.78"/>
    <n v="716.35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5"/>
    <x v="8"/>
    <n v="101.38"/>
    <n v="139.8300000000000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6"/>
    <x v="9"/>
    <n v="121.65"/>
    <n v="109.5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x v="0"/>
    <n v="121.1"/>
    <n v="55.8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0"/>
    <x v="4"/>
    <n v="110.05"/>
    <n v="31.4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x v="11"/>
    <n v="100.79"/>
    <n v="60.48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5"/>
    <x v="16"/>
    <n v="100.35"/>
    <n v="169.6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7"/>
    <x v="20"/>
    <n v="120.42"/>
    <n v="63.38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5"/>
    <x v="16"/>
    <n v="100.24"/>
    <n v="171.8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5"/>
    <x v="8"/>
    <n v="106.64"/>
    <n v="71.900000000000006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"/>
    <x v="3"/>
    <n v="150.02000000000001"/>
    <n v="55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5"/>
    <x v="16"/>
    <n v="100"/>
    <n v="137.9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x v="11"/>
    <n v="100"/>
    <n v="100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5"/>
    <x v="8"/>
    <n v="124.16"/>
    <n v="139.5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6"/>
    <x v="9"/>
    <n v="119.98"/>
    <n v="64.1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"/>
    <x v="5"/>
    <n v="141.08000000000001"/>
    <n v="57.93"/>
  </r>
  <r>
    <n v="217"/>
    <s v="Bitch"/>
    <s v="A roadmovie by paw"/>
    <n v="100000"/>
    <n v="11943"/>
    <x v="2"/>
    <x v="10"/>
    <s v="SEK"/>
    <n v="1419780149"/>
    <n v="1417101749"/>
    <b v="0"/>
    <n v="38"/>
    <b v="0"/>
    <x v="5"/>
    <x v="10"/>
    <n v="11.94"/>
    <n v="314.2900000000000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"/>
    <x v="3"/>
    <n v="39.74"/>
    <n v="78.44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6"/>
    <x v="11"/>
    <n v="118.8"/>
    <n v="125.0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0"/>
    <x v="1"/>
    <n v="39.43"/>
    <n v="788.5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7"/>
    <x v="15"/>
    <n v="118.05"/>
    <n v="131.16999999999999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0"/>
    <x v="1"/>
    <n v="146.88999999999999"/>
    <n v="42.8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x v="11"/>
    <n v="100.09"/>
    <n v="93.9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x v="0"/>
    <n v="234.9"/>
    <n v="64.18000000000000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3"/>
    <x v="5"/>
    <n v="1174.49"/>
    <n v="81.5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7"/>
    <x v="13"/>
    <n v="117.27"/>
    <n v="45.9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0"/>
    <x v="1"/>
    <n v="7.79"/>
    <n v="292.0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5"/>
    <x v="8"/>
    <n v="116.56"/>
    <n v="40.76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7"/>
    <x v="15"/>
    <n v="155.33000000000001"/>
    <n v="112.0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5"/>
    <x v="16"/>
    <n v="136.86000000000001"/>
    <n v="63.92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5"/>
    <x v="16"/>
    <n v="116.21"/>
    <n v="223.4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"/>
    <x v="3"/>
    <n v="41.41"/>
    <n v="120.7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x v="0"/>
    <n v="115.71"/>
    <n v="84.46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4"/>
    <x v="7"/>
    <n v="144.31"/>
    <n v="40.79999999999999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4"/>
    <x v="7"/>
    <n v="115.45"/>
    <n v="62.0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x v="11"/>
    <n v="153.72999999999999"/>
    <n v="110.8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0"/>
    <x v="4"/>
    <n v="100"/>
    <n v="136.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7"/>
    <x v="15"/>
    <n v="114.72"/>
    <n v="67.8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0"/>
    <x v="1"/>
    <n v="5.73"/>
    <n v="603.53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x v="11"/>
    <n v="114.5"/>
    <n v="184.6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6"/>
    <x v="9"/>
    <n v="5.08"/>
    <n v="1270.2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"/>
    <x v="5"/>
    <n v="134.44999999999999"/>
    <n v="23.8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7"/>
    <x v="15"/>
    <n v="113.85"/>
    <n v="72.0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7"/>
    <x v="12"/>
    <n v="146.12"/>
    <n v="98.8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x v="11"/>
    <n v="113.63"/>
    <n v="88.7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7"/>
    <x v="15"/>
    <n v="126.14"/>
    <n v="61.7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"/>
    <x v="17"/>
    <n v="315.14"/>
    <n v="105.0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x v="11"/>
    <n v="119.32"/>
    <n v="50.1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"/>
    <x v="5"/>
    <n v="286.66000000000003"/>
    <n v="41.7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5"/>
    <x v="8"/>
    <n v="112.92"/>
    <n v="48.0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x v="0"/>
    <n v="149.75"/>
    <n v="160.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5"/>
    <x v="8"/>
    <n v="112.3"/>
    <n v="181.1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6"/>
    <x v="9"/>
    <n v="0.84"/>
    <n v="415.78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2"/>
    <x v="3"/>
    <n v="280.38"/>
    <n v="81.27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7"/>
    <x v="13"/>
    <n v="111.76"/>
    <n v="79.26000000000000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7"/>
    <x v="15"/>
    <n v="111.6"/>
    <n v="73.9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x v="11"/>
    <n v="111.22"/>
    <n v="57.6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5"/>
    <x v="27"/>
    <n v="110.94"/>
    <n v="62.3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5"/>
    <x v="16"/>
    <n v="128.94999999999999"/>
    <n v="128.9499999999999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7"/>
    <x v="12"/>
    <n v="110.7"/>
    <n v="115.3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6"/>
    <x v="11"/>
    <n v="110.57"/>
    <n v="151.4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x v="11"/>
    <n v="105.19"/>
    <n v="56.0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0"/>
    <x v="24"/>
    <n v="27.58"/>
    <n v="167.1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x v="0"/>
    <n v="1462"/>
    <n v="40.7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7"/>
    <x v="22"/>
    <n v="109.5"/>
    <n v="85.55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2"/>
    <x v="3"/>
    <n v="38.74"/>
    <n v="133.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"/>
    <x v="5"/>
    <n v="542.15"/>
    <n v="41.2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0"/>
    <x v="1"/>
    <n v="21.63"/>
    <n v="50.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5"/>
    <x v="8"/>
    <n v="108.04"/>
    <n v="58.7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"/>
    <x v="5"/>
    <n v="180.03"/>
    <n v="24.2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4"/>
    <x v="7"/>
    <n v="108"/>
    <n v="9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x v="11"/>
    <n v="21.55"/>
    <n v="128.2700000000000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7"/>
    <x v="13"/>
    <n v="107.4"/>
    <n v="108.4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0"/>
    <x v="4"/>
    <n v="102"/>
    <n v="107.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"/>
    <x v="5"/>
    <n v="125.95"/>
    <n v="21.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x v="11"/>
    <n v="106.85"/>
    <n v="109.0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4"/>
    <x v="7"/>
    <n v="427.2"/>
    <n v="31.6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0"/>
    <x v="1"/>
    <n v="213.56"/>
    <n v="122.74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"/>
    <x v="17"/>
    <n v="125.53"/>
    <n v="187.1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5"/>
    <x v="8"/>
    <n v="106.4"/>
    <n v="120.9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7"/>
    <x v="15"/>
    <n v="265.25"/>
    <n v="84.2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x v="11"/>
    <n v="106.03"/>
    <n v="103.9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"/>
    <x v="17"/>
    <n v="105.56"/>
    <n v="95.9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7"/>
    <x v="12"/>
    <n v="105.55"/>
    <n v="87.9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x v="11"/>
    <n v="105.55"/>
    <n v="62.83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7"/>
    <x v="13"/>
    <n v="351.8"/>
    <n v="22.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5"/>
    <x v="8"/>
    <n v="105.5"/>
    <n v="63.17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5"/>
    <x v="8"/>
    <n v="100.25"/>
    <n v="202.4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7"/>
    <x v="15"/>
    <n v="105.01"/>
    <n v="201.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x v="11"/>
    <n v="104.4"/>
    <n v="14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7"/>
    <x v="15"/>
    <n v="149.07"/>
    <n v="71.97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x v="0"/>
    <n v="130.36000000000001"/>
    <n v="43.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7"/>
    <x v="15"/>
    <n v="104.2"/>
    <n v="66.37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5"/>
    <x v="16"/>
    <n v="103.9"/>
    <n v="69.2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6"/>
    <x v="9"/>
    <n v="103.73"/>
    <n v="90.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7"/>
    <x v="12"/>
    <n v="172.43"/>
    <n v="94.0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6"/>
    <x v="11"/>
    <n v="103.38"/>
    <n v="90.6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5"/>
    <x v="8"/>
    <n v="103.35"/>
    <n v="86.8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5"/>
    <x v="8"/>
    <n v="103"/>
    <n v="86.5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x v="11"/>
    <n v="103"/>
    <n v="139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x v="11"/>
    <n v="102.99"/>
    <n v="63.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5"/>
    <x v="16"/>
    <n v="102.91"/>
    <n v="137.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"/>
    <x v="3"/>
    <n v="102.9"/>
    <n v="168.69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6"/>
    <x v="19"/>
    <n v="102.65"/>
    <n v="106.93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7"/>
    <x v="15"/>
    <n v="102.35"/>
    <n v="196.8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x v="11"/>
    <n v="102.35"/>
    <n v="105.52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7"/>
    <x v="15"/>
    <n v="145.86000000000001"/>
    <n v="64.6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"/>
    <x v="17"/>
    <n v="204.2"/>
    <n v="59.3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7"/>
    <x v="12"/>
    <n v="127.5"/>
    <n v="129.1100000000000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7"/>
    <x v="12"/>
    <n v="135.76"/>
    <n v="97.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x v="11"/>
    <n v="101.73"/>
    <n v="141.29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x v="11"/>
    <n v="101.56"/>
    <n v="137.2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7"/>
    <x v="15"/>
    <n v="101.35"/>
    <n v="112.6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x v="11"/>
    <n v="101.33"/>
    <n v="99.3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5"/>
    <x v="8"/>
    <n v="101.19"/>
    <n v="146.6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x v="11"/>
    <n v="101.15"/>
    <n v="103.2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5"/>
    <x v="16"/>
    <n v="101"/>
    <n v="194.2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6"/>
    <x v="19"/>
    <n v="100.92"/>
    <n v="162.7700000000000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6"/>
    <x v="9"/>
    <n v="100.88"/>
    <n v="162.7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x v="11"/>
    <n v="100.85"/>
    <n v="63.8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7"/>
    <x v="22"/>
    <n v="201.7"/>
    <n v="89.2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"/>
    <x v="3"/>
    <n v="201.62"/>
    <n v="80.65000000000000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7"/>
    <x v="15"/>
    <n v="154.94"/>
    <n v="53.0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x v="11"/>
    <n v="335.58"/>
    <n v="41.7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x v="11"/>
    <n v="100.65"/>
    <n v="145.8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5"/>
    <x v="8"/>
    <n v="100.46"/>
    <n v="93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x v="0"/>
    <n v="167.42"/>
    <n v="99.46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7"/>
    <x v="14"/>
    <n v="33.47"/>
    <n v="264.2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x v="11"/>
    <n v="100.41"/>
    <n v="118.1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x v="11"/>
    <n v="100.31"/>
    <n v="110.2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x v="11"/>
    <n v="100.27"/>
    <n v="92.8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x v="11"/>
    <n v="100.26"/>
    <n v="48.4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7"/>
    <x v="25"/>
    <n v="100.25"/>
    <n v="169.9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7"/>
    <x v="15"/>
    <n v="200.34"/>
    <n v="182.1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"/>
    <x v="17"/>
    <n v="122.11"/>
    <n v="84.1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7"/>
    <x v="15"/>
    <n v="100"/>
    <n v="172.4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6"/>
    <x v="9"/>
    <n v="100"/>
    <n v="370.3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3"/>
    <x v="28"/>
    <n v="39.5"/>
    <n v="253.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x v="0"/>
    <n v="122.9"/>
    <n v="169.5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x v="11"/>
    <n v="115.31"/>
    <n v="58.69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5"/>
    <x v="8"/>
    <n v="130.33000000000001"/>
    <n v="51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1"/>
    <x v="2"/>
    <n v="102.37"/>
    <n v="33.1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"/>
    <x v="3"/>
    <n v="107.78"/>
    <n v="112.79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7"/>
    <x v="15"/>
    <n v="100.47"/>
    <n v="190.9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x v="11"/>
    <n v="100.38"/>
    <n v="98.3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x v="11"/>
    <n v="100.26"/>
    <n v="134.1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"/>
    <x v="17"/>
    <n v="158.33000000000001"/>
    <n v="68.34999999999999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7"/>
    <x v="15"/>
    <n v="126.49"/>
    <n v="64.54000000000000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"/>
    <x v="3"/>
    <n v="23.69"/>
    <n v="51.2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"/>
    <x v="3"/>
    <n v="20.45"/>
    <n v="83.7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"/>
    <x v="3"/>
    <n v="104.96"/>
    <n v="59.4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x v="11"/>
    <n v="188.5"/>
    <n v="31.2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"/>
    <x v="3"/>
    <n v="52.33"/>
    <n v="94.1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2"/>
    <x v="3"/>
    <n v="110.53"/>
    <n v="104.3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5"/>
    <x v="8"/>
    <n v="125.16"/>
    <n v="140.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7"/>
    <x v="12"/>
    <n v="104.11"/>
    <n v="90.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7"/>
    <x v="15"/>
    <n v="252.49"/>
    <n v="55.6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"/>
    <x v="3"/>
    <n v="103.36"/>
    <n v="64.1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"/>
    <x v="5"/>
    <n v="930250"/>
    <n v="4.5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7"/>
    <x v="12"/>
    <n v="101.72"/>
    <n v="196.3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5"/>
    <x v="8"/>
    <n v="184.56"/>
    <n v="85.4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7"/>
    <x v="12"/>
    <n v="115.04"/>
    <n v="57.5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6"/>
    <x v="9"/>
    <n v="110.48"/>
    <n v="96.5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7"/>
    <x v="15"/>
    <n v="101.52"/>
    <n v="51.0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7"/>
    <x v="15"/>
    <n v="114.13"/>
    <n v="67.13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6"/>
    <x v="11"/>
    <n v="101.38"/>
    <n v="126.7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"/>
    <x v="3"/>
    <n v="260.60000000000002"/>
    <n v="54.6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"/>
    <x v="3"/>
    <n v="104.13"/>
    <n v="130.1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5"/>
    <x v="16"/>
    <n v="101.22"/>
    <n v="159.8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5"/>
    <x v="8"/>
    <n v="101.33"/>
    <n v="347.85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x v="0"/>
    <n v="361.2"/>
    <n v="96.0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"/>
    <x v="5"/>
    <n v="112.69"/>
    <n v="107.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5"/>
    <x v="8"/>
    <n v="111.88"/>
    <n v="61.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0"/>
    <x v="1"/>
    <n v="22.09"/>
    <n v="23.95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7"/>
    <x v="15"/>
    <n v="110.41"/>
    <n v="65.91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0"/>
    <x v="1"/>
    <n v="15.49"/>
    <n v="93.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5"/>
    <x v="10"/>
    <n v="17.63"/>
    <n v="115.9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"/>
    <x v="5"/>
    <n v="489.28"/>
    <n v="31.57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7"/>
    <x v="12"/>
    <n v="175.84"/>
    <n v="5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6"/>
    <x v="9"/>
    <n v="103.29"/>
    <n v="94.41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5"/>
    <x v="16"/>
    <n v="104.17"/>
    <n v="194.4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x v="11"/>
    <n v="174.8"/>
    <n v="264.8500000000000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7"/>
    <x v="12"/>
    <n v="116.52"/>
    <n v="60.2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5"/>
    <x v="8"/>
    <n v="102.76"/>
    <n v="109.19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7"/>
    <x v="14"/>
    <n v="109.13"/>
    <n v="86.4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6"/>
    <x v="19"/>
    <n v="51.02"/>
    <n v="147.8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6"/>
    <x v="9"/>
    <n v="102.61"/>
    <n v="242.2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7"/>
    <x v="22"/>
    <n v="174.23"/>
    <n v="51.85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6"/>
    <x v="11"/>
    <n v="103.39"/>
    <n v="173.7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3"/>
    <x v="5"/>
    <n v="115.55"/>
    <n v="144.4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4"/>
    <x v="7"/>
    <n v="172.8"/>
    <n v="75.1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5"/>
    <x v="8"/>
    <n v="101.6"/>
    <n v="105.3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0"/>
    <x v="1"/>
    <n v="34.53"/>
    <n v="95.9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6"/>
    <x v="9"/>
    <n v="107.75"/>
    <n v="88.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4"/>
    <x v="29"/>
    <n v="10.73"/>
    <n v="72.76000000000000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5"/>
    <x v="16"/>
    <n v="107.26"/>
    <n v="49.3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4"/>
    <x v="7"/>
    <n v="100.79"/>
    <n v="125.9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5"/>
    <x v="8"/>
    <n v="106.73"/>
    <n v="45.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8"/>
    <x v="30"/>
    <n v="8.5399999999999991"/>
    <n v="29.2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6"/>
    <x v="19"/>
    <n v="106.71"/>
    <n v="90.82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5"/>
    <x v="16"/>
    <n v="142.15"/>
    <n v="193.8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5"/>
    <x v="16"/>
    <n v="106.49"/>
    <n v="146.8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6"/>
    <x v="9"/>
    <n v="11.29"/>
    <n v="117.65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"/>
    <x v="3"/>
    <n v="281.57"/>
    <n v="52.79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7"/>
    <x v="15"/>
    <n v="105.31"/>
    <n v="158.96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6"/>
    <x v="9"/>
    <n v="168.02"/>
    <n v="84.8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4"/>
    <x v="7"/>
    <n v="167.98"/>
    <n v="75.6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7"/>
    <x v="15"/>
    <n v="104.44"/>
    <n v="117.68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7"/>
    <x v="15"/>
    <n v="104.36"/>
    <n v="56.4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x v="11"/>
    <n v="104.35"/>
    <n v="177.6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6"/>
    <x v="9"/>
    <n v="166.4"/>
    <n v="177.0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x v="23"/>
    <n v="21.91"/>
    <n v="66.5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x v="0"/>
    <n v="138.44"/>
    <n v="87.4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"/>
    <x v="5"/>
    <n v="332.04"/>
    <n v="21.2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7"/>
    <x v="25"/>
    <n v="110.67"/>
    <n v="61.0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"/>
    <x v="3"/>
    <n v="165.44"/>
    <n v="81.099999999999994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4"/>
    <x v="29"/>
    <n v="23.59"/>
    <n v="305.77999999999997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x v="11"/>
    <n v="103.01"/>
    <n v="100.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6"/>
    <x v="19"/>
    <n v="102.88"/>
    <n v="329.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x v="11"/>
    <n v="102.84"/>
    <n v="115.8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x v="11"/>
    <n v="102.65"/>
    <n v="87.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7"/>
    <x v="22"/>
    <n v="102.64"/>
    <n v="132.4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7"/>
    <x v="22"/>
    <n v="102.64"/>
    <n v="70.78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x v="11"/>
    <n v="109.43"/>
    <n v="151.9799999999999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2"/>
    <x v="3"/>
    <n v="36.4"/>
    <n v="67.14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1"/>
    <x v="31"/>
    <n v="9.99"/>
    <n v="744.55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"/>
    <x v="5"/>
    <n v="326.92"/>
    <n v="97.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6"/>
    <x v="19"/>
    <n v="102.07"/>
    <n v="255.17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1"/>
    <x v="2"/>
    <n v="163.19999999999999"/>
    <n v="34.86999999999999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7"/>
    <x v="15"/>
    <n v="125.42"/>
    <n v="77.6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x v="0"/>
    <n v="113"/>
    <n v="50.2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x v="11"/>
    <n v="101.5"/>
    <n v="1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6"/>
    <x v="11"/>
    <n v="101.43"/>
    <n v="202.8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x v="11"/>
    <n v="101.38"/>
    <n v="142.2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"/>
    <x v="5"/>
    <n v="108.12"/>
    <n v="37.20000000000000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7"/>
    <x v="12"/>
    <n v="202.63"/>
    <n v="47.68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7"/>
    <x v="22"/>
    <n v="102.51"/>
    <n v="80.180000000000007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7"/>
    <x v="15"/>
    <n v="101.19"/>
    <n v="74.9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4"/>
    <x v="7"/>
    <n v="107.88"/>
    <n v="74.2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x v="11"/>
    <n v="101.05"/>
    <n v="104.9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7"/>
    <x v="15"/>
    <n v="101"/>
    <n v="87.8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3"/>
    <x v="18"/>
    <n v="8.9700000000000006"/>
    <n v="65.6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3"/>
    <x v="18"/>
    <n v="28.84"/>
    <n v="34.2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7"/>
    <x v="12"/>
    <n v="100.88"/>
    <n v="116.9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"/>
    <x v="5"/>
    <n v="806.4"/>
    <n v="49.47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7"/>
    <x v="15"/>
    <n v="115.12"/>
    <n v="39.3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7"/>
    <x v="15"/>
    <n v="100.66"/>
    <n v="83.89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5"/>
    <x v="8"/>
    <n v="100.44"/>
    <n v="110.0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7"/>
    <x v="25"/>
    <n v="100.33"/>
    <n v="100.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7"/>
    <x v="20"/>
    <n v="267.13"/>
    <n v="63.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x v="11"/>
    <n v="100.13"/>
    <n v="70.8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"/>
    <x v="3"/>
    <n v="106.73"/>
    <n v="65.08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x v="11"/>
    <n v="100.01"/>
    <n v="421.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5"/>
    <x v="8"/>
    <n v="106.67"/>
    <n v="89.8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"/>
    <x v="3"/>
    <n v="114.01"/>
    <n v="89.67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6"/>
    <x v="19"/>
    <n v="113.46"/>
    <n v="74.2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7"/>
    <x v="22"/>
    <n v="132.22999999999999"/>
    <n v="74.150000000000006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"/>
    <x v="17"/>
    <n v="105.57"/>
    <n v="60.9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6"/>
    <x v="9"/>
    <n v="19.760000000000002"/>
    <n v="272.5899999999999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x v="11"/>
    <n v="112.93"/>
    <n v="64.2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x v="11"/>
    <n v="131.28"/>
    <n v="48.3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5"/>
    <x v="8"/>
    <n v="231.65"/>
    <n v="106.4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0"/>
    <x v="1"/>
    <n v="22.49"/>
    <n v="157.4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x v="11"/>
    <n v="101.42"/>
    <n v="302.3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5"/>
    <x v="8"/>
    <n v="130.65"/>
    <n v="45.0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7"/>
    <x v="12"/>
    <n v="39.17"/>
    <n v="147.81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x v="0"/>
    <n v="104.44"/>
    <n v="340.5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x v="11"/>
    <n v="156.19999999999999"/>
    <n v="38.2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3"/>
    <x v="5"/>
    <n v="779.5"/>
    <n v="37.11999999999999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0"/>
    <x v="1"/>
    <n v="25.98"/>
    <n v="90.6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7"/>
    <x v="15"/>
    <n v="103.87"/>
    <n v="60.8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7"/>
    <x v="12"/>
    <n v="103.8"/>
    <n v="90.5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x v="23"/>
    <n v="19.41"/>
    <n v="55.4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7"/>
    <x v="15"/>
    <n v="110.71"/>
    <n v="104.7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7"/>
    <x v="13"/>
    <n v="103.09"/>
    <n v="69.6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5"/>
    <x v="8"/>
    <n v="110.16"/>
    <n v="68.23999999999999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5"/>
    <x v="8"/>
    <n v="102.69"/>
    <n v="79.4000000000000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5"/>
    <x v="27"/>
    <n v="102.47"/>
    <n v="111.3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6"/>
    <x v="11"/>
    <n v="170.44"/>
    <n v="84.29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5"/>
    <x v="27"/>
    <n v="127.75"/>
    <n v="117.9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5"/>
    <x v="21"/>
    <n v="9.57"/>
    <n v="94.5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7"/>
    <x v="15"/>
    <n v="101.8"/>
    <n v="246.29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7"/>
    <x v="25"/>
    <n v="101.6"/>
    <n v="177.2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x v="11"/>
    <n v="108.81"/>
    <n v="65.09999999999999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6"/>
    <x v="9"/>
    <n v="108.51"/>
    <n v="73.0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0"/>
    <x v="4"/>
    <n v="101.01"/>
    <n v="270.5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"/>
    <x v="17"/>
    <n v="125.98"/>
    <n v="28.6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6"/>
    <x v="9"/>
    <n v="302.2"/>
    <n v="52.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x v="11"/>
    <n v="75.400000000000006"/>
    <n v="251.3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x v="23"/>
    <n v="50.2"/>
    <n v="51.22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5"/>
    <x v="27"/>
    <n v="107.53"/>
    <n v="132.0500000000000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7"/>
    <x v="22"/>
    <n v="100.33"/>
    <n v="156.7700000000000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7"/>
    <x v="15"/>
    <n v="100.27"/>
    <n v="81.73999999999999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"/>
    <x v="5"/>
    <n v="107.21"/>
    <n v="58.6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x v="11"/>
    <n v="19.739999999999998"/>
    <n v="5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7"/>
    <x v="15"/>
    <n v="107.09"/>
    <n v="107.07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x v="0"/>
    <n v="248.17"/>
    <n v="27.4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"/>
    <x v="3"/>
    <n v="59.47"/>
    <n v="72.17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5"/>
    <x v="27"/>
    <n v="148.30000000000001"/>
    <n v="322.3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7"/>
    <x v="12"/>
    <n v="123.53"/>
    <n v="89.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x v="0"/>
    <n v="147.94"/>
    <n v="493.1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"/>
    <x v="17"/>
    <n v="105.47"/>
    <n v="51.6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x v="11"/>
    <n v="105.21"/>
    <n v="98.2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3"/>
    <x v="18"/>
    <n v="29.38"/>
    <n v="43.9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7"/>
    <x v="12"/>
    <n v="104.86"/>
    <n v="68.59999999999999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x v="0"/>
    <n v="978.13"/>
    <n v="21.6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x v="0"/>
    <n v="296.88"/>
    <n v="7.1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7"/>
    <x v="15"/>
    <n v="146.08000000000001"/>
    <n v="65.20999999999999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6"/>
    <x v="9"/>
    <n v="131.38"/>
    <n v="50.5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6"/>
    <x v="11"/>
    <n v="144.4"/>
    <n v="126.6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"/>
    <x v="17"/>
    <n v="147.33000000000001"/>
    <n v="48.4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7"/>
    <x v="15"/>
    <n v="131.02000000000001"/>
    <n v="96.0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"/>
    <x v="3"/>
    <n v="102.63"/>
    <n v="156.1699999999999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6"/>
    <x v="9"/>
    <n v="59.78"/>
    <n v="61.3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x v="11"/>
    <n v="102.34"/>
    <n v="193.6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5"/>
    <x v="8"/>
    <n v="110.16"/>
    <n v="42.8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x v="11"/>
    <n v="119"/>
    <n v="66.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7"/>
    <x v="15"/>
    <n v="142.80000000000001"/>
    <n v="162.2700000000000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x v="11"/>
    <n v="100.89"/>
    <n v="46.7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7"/>
    <x v="12"/>
    <n v="109.36"/>
    <n v="68.48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5"/>
    <x v="27"/>
    <n v="141"/>
    <n v="90.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6"/>
    <x v="9"/>
    <n v="100.57"/>
    <n v="234.67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7"/>
    <x v="15"/>
    <n v="101.72"/>
    <n v="107.9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x v="11"/>
    <n v="116.92"/>
    <n v="81.56999999999999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x v="0"/>
    <n v="506.21"/>
    <n v="36.33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"/>
    <x v="17"/>
    <n v="100.04"/>
    <n v="127.3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7"/>
    <x v="13"/>
    <n v="100.01"/>
    <n v="57.38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x v="23"/>
    <n v="13.92"/>
    <n v="102.3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0"/>
    <x v="1"/>
    <n v="34.630000000000003"/>
    <n v="153.88999999999999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5"/>
    <x v="27"/>
    <n v="115.07"/>
    <n v="123.2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7"/>
    <x v="13"/>
    <n v="114.38"/>
    <n v="55.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7"/>
    <x v="15"/>
    <n v="171.33"/>
    <n v="62.87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7"/>
    <x v="13"/>
    <n v="342.1"/>
    <n v="43.0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6"/>
    <x v="19"/>
    <n v="12.33"/>
    <n v="356.8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"/>
    <x v="3"/>
    <n v="67.55"/>
    <n v="48.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7"/>
    <x v="15"/>
    <n v="134.81"/>
    <n v="60.18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5"/>
    <x v="8"/>
    <n v="134.1"/>
    <n v="108.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7"/>
    <x v="22"/>
    <n v="111.67"/>
    <n v="159.5200000000000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x v="23"/>
    <n v="39.36"/>
    <n v="393.5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6"/>
    <x v="9"/>
    <n v="66.84"/>
    <n v="99.7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7"/>
    <x v="12"/>
    <n v="133.6"/>
    <n v="31.6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0"/>
    <x v="1"/>
    <n v="13.33"/>
    <n v="69.4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6"/>
    <x v="19"/>
    <n v="110.97"/>
    <n v="93.7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5"/>
    <x v="8"/>
    <n v="123.07"/>
    <n v="114.5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"/>
    <x v="3"/>
    <n v="102.23"/>
    <n v="61.5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6"/>
    <x v="9"/>
    <n v="25.03"/>
    <n v="58.1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5"/>
    <x v="8"/>
    <n v="120.59"/>
    <n v="83.9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x v="11"/>
    <n v="114.28"/>
    <n v="105.2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0"/>
    <x v="1"/>
    <n v="13.22"/>
    <n v="161.2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7"/>
    <x v="25"/>
    <n v="119.85"/>
    <n v="49.1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0"/>
    <x v="1"/>
    <n v="13.13"/>
    <n v="6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7"/>
    <x v="25"/>
    <n v="100.85"/>
    <n v="43.7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x v="23"/>
    <n v="11.89"/>
    <n v="38.47999999999999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6"/>
    <x v="9"/>
    <n v="108.83"/>
    <n v="94.6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"/>
    <x v="3"/>
    <n v="118.45"/>
    <n v="93.0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0"/>
    <x v="1"/>
    <n v="43.41"/>
    <n v="89.1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7"/>
    <x v="12"/>
    <n v="102.46"/>
    <n v="35.549999999999997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x v="11"/>
    <n v="100.08"/>
    <n v="209.8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7"/>
    <x v="13"/>
    <n v="130"/>
    <n v="39.15999999999999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7"/>
    <x v="25"/>
    <n v="100"/>
    <n v="135.41999999999999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5"/>
    <x v="8"/>
    <n v="108.08"/>
    <n v="72.8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7"/>
    <x v="15"/>
    <n v="107.3"/>
    <n v="88.19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7"/>
    <x v="12"/>
    <n v="106.67"/>
    <n v="59.8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5"/>
    <x v="27"/>
    <n v="106.47"/>
    <n v="375.7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0"/>
    <x v="4"/>
    <n v="127.74"/>
    <n v="63.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3"/>
    <x v="18"/>
    <n v="14.18"/>
    <n v="43.42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1"/>
    <x v="32"/>
    <n v="21.25"/>
    <n v="108.0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7"/>
    <x v="15"/>
    <n v="106.22"/>
    <n v="108.0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"/>
    <x v="3"/>
    <n v="106"/>
    <n v="138.2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x v="11"/>
    <n v="106"/>
    <n v="69.8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5"/>
    <x v="8"/>
    <n v="126.16"/>
    <n v="88.8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x v="11"/>
    <n v="42.01"/>
    <n v="105.03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7"/>
    <x v="15"/>
    <n v="126.02"/>
    <n v="88.7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"/>
    <x v="17"/>
    <n v="126"/>
    <n v="88.73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x v="11"/>
    <n v="126"/>
    <n v="67.7399999999999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6"/>
    <x v="9"/>
    <n v="39.11"/>
    <n v="69.5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7"/>
    <x v="25"/>
    <n v="104.28"/>
    <n v="82.3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5"/>
    <x v="8"/>
    <n v="156"/>
    <n v="55.2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7"/>
    <x v="22"/>
    <n v="124.7"/>
    <n v="168.5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7"/>
    <x v="15"/>
    <n v="103.67"/>
    <n v="75.84999999999999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"/>
    <x v="17"/>
    <n v="182.81"/>
    <n v="71.4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x v="11"/>
    <n v="103.58"/>
    <n v="81.78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2"/>
    <x v="3"/>
    <n v="207"/>
    <n v="221.7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x v="11"/>
    <n v="105.92"/>
    <n v="59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7"/>
    <x v="20"/>
    <n v="155.18"/>
    <n v="46.6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7"/>
    <x v="12"/>
    <n v="123.62"/>
    <n v="80.2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x v="11"/>
    <n v="106.12"/>
    <n v="136.7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"/>
    <x v="3"/>
    <n v="102.44"/>
    <n v="55.3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x v="11"/>
    <n v="25.7"/>
    <n v="65.34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0"/>
    <x v="1"/>
    <n v="15.33"/>
    <n v="45.4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"/>
    <x v="17"/>
    <n v="122.4"/>
    <n v="56.6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0"/>
    <x v="1"/>
    <n v="26.6"/>
    <n v="291.3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7"/>
    <x v="25"/>
    <n v="101.85"/>
    <n v="165.1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7"/>
    <x v="15"/>
    <n v="101.8"/>
    <n v="82.5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7"/>
    <x v="15"/>
    <n v="101.67"/>
    <n v="148.78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x v="11"/>
    <n v="101.67"/>
    <n v="78.20999999999999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5"/>
    <x v="8"/>
    <n v="101.44"/>
    <n v="160.1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7"/>
    <x v="15"/>
    <n v="101.33"/>
    <n v="81.06999999999999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x v="11"/>
    <n v="121.6"/>
    <n v="129.3600000000000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7"/>
    <x v="12"/>
    <n v="101.28"/>
    <n v="110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7"/>
    <x v="15"/>
    <n v="202.37"/>
    <n v="55.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4"/>
    <x v="29"/>
    <n v="26.35"/>
    <n v="116.5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7"/>
    <x v="15"/>
    <n v="121.2"/>
    <n v="163.78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5"/>
    <x v="16"/>
    <n v="100.93"/>
    <n v="147.7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7"/>
    <x v="12"/>
    <n v="121.06"/>
    <n v="37.1300000000000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7"/>
    <x v="12"/>
    <n v="100.7"/>
    <n v="53.4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7"/>
    <x v="15"/>
    <n v="100.69"/>
    <n v="137.3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7"/>
    <x v="15"/>
    <n v="108.75"/>
    <n v="40.54999999999999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"/>
    <x v="5"/>
    <n v="503.25"/>
    <n v="68.6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x v="11"/>
    <n v="120.6"/>
    <n v="71.79000000000000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"/>
    <x v="3"/>
    <n v="125.6"/>
    <n v="58.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6"/>
    <x v="19"/>
    <n v="100.45"/>
    <n v="215.2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"/>
    <x v="3"/>
    <n v="100.42"/>
    <n v="89.9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5"/>
    <x v="16"/>
    <n v="120.5"/>
    <n v="80.3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7"/>
    <x v="12"/>
    <n v="100.33"/>
    <n v="188.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7"/>
    <x v="20"/>
    <n v="120.38"/>
    <n v="34.0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0"/>
    <x v="1"/>
    <n v="1.3"/>
    <n v="859.8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x v="11"/>
    <n v="100.12"/>
    <n v="127.8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5"/>
    <x v="8"/>
    <n v="120.02"/>
    <n v="46.8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x v="11"/>
    <n v="100.01"/>
    <n v="93.76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7"/>
    <x v="12"/>
    <n v="100"/>
    <n v="6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x v="11"/>
    <n v="100"/>
    <n v="63.8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x v="11"/>
    <n v="100"/>
    <n v="72.290000000000006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5"/>
    <x v="16"/>
    <n v="120"/>
    <n v="98.3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5"/>
    <x v="8"/>
    <n v="240"/>
    <n v="41.3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"/>
    <x v="17"/>
    <n v="101.87"/>
    <n v="230.19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x v="11"/>
    <n v="118.8"/>
    <n v="97.38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x v="0"/>
    <n v="148.05000000000001"/>
    <n v="120.8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5"/>
    <x v="8"/>
    <n v="118.2"/>
    <n v="64.9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"/>
    <x v="5"/>
    <n v="168.77"/>
    <n v="32.82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5"/>
    <x v="8"/>
    <n v="147.6"/>
    <n v="95.2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"/>
    <x v="3"/>
    <n v="49.18"/>
    <n v="42.1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0"/>
    <x v="4"/>
    <n v="11.52"/>
    <n v="83.9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4"/>
    <x v="29"/>
    <n v="11.75"/>
    <n v="69.1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7"/>
    <x v="13"/>
    <n v="108.5"/>
    <n v="61.0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6"/>
    <x v="9"/>
    <n v="23.42"/>
    <n v="130.0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x v="11"/>
    <n v="106.27"/>
    <n v="56.2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x v="11"/>
    <n v="116.63"/>
    <n v="44.8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7"/>
    <x v="15"/>
    <n v="116.62"/>
    <n v="60.7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7"/>
    <x v="20"/>
    <n v="194.13"/>
    <n v="36.63000000000000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x v="11"/>
    <n v="116.26"/>
    <n v="73.5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"/>
    <x v="3"/>
    <n v="116"/>
    <n v="414.2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x v="11"/>
    <n v="104.93"/>
    <n v="65.5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0"/>
    <x v="1"/>
    <n v="11.51"/>
    <n v="127.9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x v="11"/>
    <n v="191.3"/>
    <n v="358.6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7"/>
    <x v="15"/>
    <n v="114.26"/>
    <n v="63.48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x v="11"/>
    <n v="114"/>
    <n v="82.6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x v="11"/>
    <n v="113.92"/>
    <n v="80.2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7"/>
    <x v="33"/>
    <n v="21.04"/>
    <n v="189.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x v="11"/>
    <n v="113.46"/>
    <n v="83.4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x v="11"/>
    <n v="113.42"/>
    <n v="10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"/>
    <x v="17"/>
    <n v="377.73"/>
    <n v="40.7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6"/>
    <x v="11"/>
    <n v="113.3"/>
    <n v="68.2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5"/>
    <x v="8"/>
    <n v="141.5"/>
    <n v="115.5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"/>
    <x v="3"/>
    <n v="102.83"/>
    <n v="47.1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5"/>
    <x v="27"/>
    <n v="113.03"/>
    <n v="144.9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7"/>
    <x v="15"/>
    <n v="102.64"/>
    <n v="68.01000000000000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x v="11"/>
    <n v="112.7"/>
    <n v="78.26000000000000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5"/>
    <x v="8"/>
    <n v="112.68"/>
    <n v="110.4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x v="11"/>
    <n v="102.24"/>
    <n v="66.15000000000000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0"/>
    <x v="4"/>
    <n v="18.739999999999998"/>
    <n v="95.2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7"/>
    <x v="12"/>
    <n v="106.99"/>
    <n v="70.20999999999999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x v="11"/>
    <n v="112.1"/>
    <n v="69.1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x v="11"/>
    <n v="101.82"/>
    <n v="62.9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5"/>
    <x v="16"/>
    <n v="159.97"/>
    <n v="109.7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"/>
    <x v="17"/>
    <n v="111.7"/>
    <n v="53.19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7"/>
    <x v="15"/>
    <n v="101.45"/>
    <n v="113.8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0"/>
    <x v="1"/>
    <n v="278.7"/>
    <n v="23.52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5"/>
    <x v="8"/>
    <n v="111.4"/>
    <n v="50.1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4"/>
    <x v="29"/>
    <n v="25.26"/>
    <n v="168.3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5"/>
    <x v="8"/>
    <n v="111.1"/>
    <n v="95.7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7"/>
    <x v="22"/>
    <n v="110.8"/>
    <n v="55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7"/>
    <x v="15"/>
    <n v="110.7"/>
    <n v="63.6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"/>
    <x v="5"/>
    <n v="120.33"/>
    <n v="48.1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x v="11"/>
    <n v="110.52"/>
    <n v="40.630000000000003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x v="11"/>
    <n v="100.29"/>
    <n v="69.81999999999999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6"/>
    <x v="19"/>
    <n v="110.2"/>
    <n v="166.9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4"/>
    <x v="7"/>
    <n v="110.18"/>
    <n v="68.8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3"/>
    <x v="5"/>
    <n v="220.36"/>
    <n v="37.47999999999999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x v="11"/>
    <n v="100.07"/>
    <n v="125.0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6"/>
    <x v="11"/>
    <n v="110.02"/>
    <n v="72.3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7"/>
    <x v="15"/>
    <n v="100"/>
    <n v="305.56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3"/>
    <x v="5"/>
    <n v="137.4"/>
    <n v="69.56999999999999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x v="11"/>
    <n v="109.62"/>
    <n v="50.75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x v="11"/>
    <n v="109.56"/>
    <n v="91.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"/>
    <x v="17"/>
    <n v="109.38"/>
    <n v="54.6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7"/>
    <x v="15"/>
    <n v="136.63"/>
    <n v="70.0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x v="11"/>
    <n v="109.24"/>
    <n v="74.81999999999999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5"/>
    <x v="8"/>
    <n v="136.4"/>
    <n v="160.4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"/>
    <x v="3"/>
    <n v="35.17"/>
    <n v="104.8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"/>
    <x v="17"/>
    <n v="155.51"/>
    <n v="36.53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7"/>
    <x v="15"/>
    <n v="271.85000000000002"/>
    <n v="48.5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7"/>
    <x v="12"/>
    <n v="108.66"/>
    <n v="61.0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1"/>
    <x v="31"/>
    <n v="31.95"/>
    <n v="115.5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x v="11"/>
    <n v="108.6"/>
    <n v="54.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"/>
    <x v="3"/>
    <n v="15.49"/>
    <n v="71.34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3"/>
    <x v="5"/>
    <n v="270.7"/>
    <n v="53.08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6"/>
    <x v="19"/>
    <n v="108.2"/>
    <n v="94.91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5"/>
    <x v="27"/>
    <n v="154.57"/>
    <n v="102.0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7"/>
    <x v="15"/>
    <n v="119.98"/>
    <n v="50.9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x v="0"/>
    <n v="107.92"/>
    <n v="154.16999999999999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"/>
    <x v="3"/>
    <n v="30.8"/>
    <n v="71.8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5"/>
    <x v="8"/>
    <n v="107.78"/>
    <n v="45.6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5"/>
    <x v="16"/>
    <n v="107.61"/>
    <n v="76.8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6"/>
    <x v="19"/>
    <n v="89.67"/>
    <n v="145.4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x v="11"/>
    <n v="107.52"/>
    <n v="76.8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x v="11"/>
    <n v="138.62"/>
    <n v="116.6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5"/>
    <x v="16"/>
    <n v="102.1"/>
    <n v="83.75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7"/>
    <x v="15"/>
    <n v="107.18"/>
    <n v="68.70999999999999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x v="11"/>
    <n v="159.94"/>
    <n v="40.2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7"/>
    <x v="15"/>
    <n v="107.1"/>
    <n v="73.3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6"/>
    <x v="11"/>
    <n v="106.86"/>
    <n v="74.20999999999999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7"/>
    <x v="15"/>
    <n v="126.93"/>
    <n v="59.23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"/>
    <x v="3"/>
    <n v="106.6"/>
    <n v="108.7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6"/>
    <x v="9"/>
    <n v="26.64"/>
    <n v="70.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5"/>
    <x v="8"/>
    <n v="177.43"/>
    <n v="81.8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7"/>
    <x v="12"/>
    <n v="116.33"/>
    <n v="50.6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6"/>
    <x v="9"/>
    <n v="132.71"/>
    <n v="82.9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7"/>
    <x v="15"/>
    <n v="106"/>
    <n v="189.2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"/>
    <x v="3"/>
    <n v="132.43"/>
    <n v="48.1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x v="11"/>
    <n v="105.9"/>
    <n v="143.1100000000000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6"/>
    <x v="11"/>
    <n v="105.82"/>
    <n v="115.02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x v="11"/>
    <n v="105.7"/>
    <n v="41.9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x v="11"/>
    <n v="105.42"/>
    <n v="107.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5"/>
    <x v="8"/>
    <n v="105.26"/>
    <n v="75.1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x v="11"/>
    <n v="105.22"/>
    <n v="64.16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5"/>
    <x v="27"/>
    <n v="105.2"/>
    <n v="122.3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5"/>
    <x v="8"/>
    <n v="111.89"/>
    <n v="105.1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6"/>
    <x v="11"/>
    <n v="116.84"/>
    <n v="52.58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x v="11"/>
    <n v="10.5"/>
    <n v="437.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x v="11"/>
    <n v="104.8"/>
    <n v="50.38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7"/>
    <x v="22"/>
    <n v="104.72"/>
    <n v="113.8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7"/>
    <x v="12"/>
    <n v="104.7"/>
    <n v="35.6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x v="11"/>
    <n v="104.68"/>
    <n v="36.8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0"/>
    <x v="4"/>
    <n v="1.87"/>
    <n v="307.8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x v="11"/>
    <n v="104.64"/>
    <n v="93.4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x v="11"/>
    <n v="104.52"/>
    <n v="80.40000000000000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"/>
    <x v="17"/>
    <n v="130.65"/>
    <n v="43.5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7"/>
    <x v="15"/>
    <n v="104.44"/>
    <n v="64.4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6"/>
    <x v="9"/>
    <n v="116.02"/>
    <n v="50.6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x v="11"/>
    <n v="116.02"/>
    <n v="50.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7"/>
    <x v="14"/>
    <n v="26.06"/>
    <n v="65.9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"/>
    <x v="17"/>
    <n v="104.05"/>
    <n v="66.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5"/>
    <x v="27"/>
    <n v="104"/>
    <n v="64.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0"/>
    <x v="1"/>
    <n v="104"/>
    <n v="1300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6"/>
    <x v="11"/>
    <n v="103.9"/>
    <n v="96.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5"/>
    <x v="8"/>
    <n v="103.72"/>
    <n v="54.0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6"/>
    <x v="19"/>
    <n v="103.52"/>
    <n v="99.5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x v="11"/>
    <n v="103.5"/>
    <n v="63.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6"/>
    <x v="19"/>
    <n v="103.34"/>
    <n v="172.2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6"/>
    <x v="9"/>
    <n v="128.93"/>
    <n v="53.1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0"/>
    <x v="24"/>
    <n v="102.9"/>
    <n v="85.7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7"/>
    <x v="15"/>
    <n v="102.7"/>
    <n v="66.69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x v="11"/>
    <n v="102.32"/>
    <n v="55.0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"/>
    <x v="17"/>
    <n v="102.32"/>
    <n v="82.5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x v="11"/>
    <n v="102.1"/>
    <n v="150.15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6"/>
    <x v="9"/>
    <n v="102.06"/>
    <n v="86.4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x v="11"/>
    <n v="102"/>
    <n v="58.6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x v="11"/>
    <n v="127.5"/>
    <n v="82.26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"/>
    <x v="17"/>
    <n v="101.92"/>
    <n v="51.4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"/>
    <x v="5"/>
    <n v="154.15"/>
    <n v="28.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x v="11"/>
    <n v="127.15"/>
    <n v="80.7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7"/>
    <x v="12"/>
    <n v="254"/>
    <n v="51.3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x v="0"/>
    <n v="507.8"/>
    <n v="101.5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x v="11"/>
    <n v="101.4"/>
    <n v="36.4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x v="11"/>
    <n v="101.4"/>
    <n v="110.2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7"/>
    <x v="20"/>
    <n v="101.32"/>
    <n v="53.89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7"/>
    <x v="13"/>
    <n v="112.36"/>
    <n v="23.9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x v="11"/>
    <n v="101.1"/>
    <n v="93.6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7"/>
    <x v="15"/>
    <n v="112.27"/>
    <n v="87.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3"/>
    <x v="18"/>
    <n v="3.37"/>
    <n v="34.13000000000000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x v="0"/>
    <n v="101.02"/>
    <n v="41.7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6"/>
    <x v="19"/>
    <n v="101.02"/>
    <n v="55.5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x v="11"/>
    <n v="126.25"/>
    <n v="53.7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7"/>
    <x v="15"/>
    <n v="100.93"/>
    <n v="109.7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7"/>
    <x v="25"/>
    <n v="126.13"/>
    <n v="84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7"/>
    <x v="25"/>
    <n v="100.82"/>
    <n v="88.4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x v="11"/>
    <n v="100.8"/>
    <n v="114.5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x v="11"/>
    <n v="100.71"/>
    <n v="25.69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5"/>
    <x v="27"/>
    <n v="100.5"/>
    <n v="186.1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x v="11"/>
    <n v="100.48"/>
    <n v="122.5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x v="11"/>
    <n v="100.32"/>
    <n v="79.6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x v="11"/>
    <n v="100.25"/>
    <n v="200.49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0"/>
    <x v="1"/>
    <n v="10.02"/>
    <n v="178.9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x v="11"/>
    <n v="100.06"/>
    <n v="68.5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7"/>
    <x v="15"/>
    <n v="100.02"/>
    <n v="178.6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7"/>
    <x v="12"/>
    <n v="100"/>
    <n v="131.5800000000000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5"/>
    <x v="27"/>
    <n v="100"/>
    <n v="192.3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5"/>
    <x v="8"/>
    <n v="100"/>
    <n v="1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7"/>
    <x v="25"/>
    <n v="100"/>
    <n v="185.1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6"/>
    <x v="19"/>
    <n v="100"/>
    <n v="64.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x v="11"/>
    <n v="100"/>
    <n v="178.5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7"/>
    <x v="13"/>
    <n v="107.65"/>
    <n v="65.16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0"/>
    <x v="1"/>
    <n v="19.760000000000002"/>
    <n v="308.7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0"/>
    <x v="6"/>
    <n v="14.11"/>
    <n v="129.9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6"/>
    <x v="19"/>
    <n v="109.67"/>
    <n v="94.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0"/>
    <x v="1"/>
    <n v="9.84"/>
    <n v="54.67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x v="23"/>
    <n v="2.23"/>
    <n v="39.57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x v="11"/>
    <n v="100"/>
    <n v="148.4799999999999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7"/>
    <x v="13"/>
    <n v="195.6"/>
    <n v="40.7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x v="23"/>
    <n v="32.56"/>
    <n v="88.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"/>
    <x v="5"/>
    <n v="105.82"/>
    <n v="64.7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"/>
    <x v="3"/>
    <n v="20.22"/>
    <n v="44.9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7"/>
    <x v="15"/>
    <n v="109.68"/>
    <n v="74.2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7"/>
    <x v="15"/>
    <n v="137.66"/>
    <n v="34.1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"/>
    <x v="5"/>
    <n v="320.27"/>
    <n v="24.76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5"/>
    <x v="8"/>
    <n v="106.68"/>
    <n v="28.5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7"/>
    <x v="20"/>
    <n v="119.9"/>
    <n v="41.7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x v="11"/>
    <n v="114.16"/>
    <n v="77.3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x v="11"/>
    <n v="119.6"/>
    <n v="159.4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7"/>
    <x v="13"/>
    <n v="237.15"/>
    <n v="36.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5"/>
    <x v="21"/>
    <n v="3.14"/>
    <n v="81.239999999999995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6"/>
    <x v="9"/>
    <n v="117.13"/>
    <n v="85.1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7"/>
    <x v="12"/>
    <n v="133.66999999999999"/>
    <n v="62.3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7"/>
    <x v="15"/>
    <n v="212.41"/>
    <n v="50.2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0"/>
    <x v="1"/>
    <n v="2.33"/>
    <n v="424.4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3"/>
    <x v="28"/>
    <n v="71.78"/>
    <n v="49.1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7"/>
    <x v="15"/>
    <n v="103.56"/>
    <n v="53.5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x v="11"/>
    <n v="155.19999999999999"/>
    <n v="83.1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5"/>
    <x v="27"/>
    <n v="103.3"/>
    <n v="43.0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5"/>
    <x v="27"/>
    <n v="154.72999999999999"/>
    <n v="96.7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4"/>
    <x v="7"/>
    <n v="154.69999999999999"/>
    <n v="69.2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6"/>
    <x v="9"/>
    <n v="4.24"/>
    <n v="125.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7"/>
    <x v="33"/>
    <n v="30.9"/>
    <n v="231.7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0"/>
    <x v="1"/>
    <n v="30.81"/>
    <n v="124.92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x v="11"/>
    <n v="107.21"/>
    <n v="100.2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x v="11"/>
    <n v="102.04"/>
    <n v="72.89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x v="11"/>
    <n v="152.66999999999999"/>
    <n v="70.45999999999999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x v="11"/>
    <n v="101.53"/>
    <n v="80.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3"/>
    <x v="18"/>
    <n v="30.43"/>
    <n v="51.2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x v="11"/>
    <n v="101.44"/>
    <n v="114.13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x v="11"/>
    <n v="130.26"/>
    <n v="42.2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"/>
    <x v="17"/>
    <n v="102.59"/>
    <n v="77.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6"/>
    <x v="19"/>
    <n v="101.11"/>
    <n v="267.64999999999998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x v="11"/>
    <n v="113.65"/>
    <n v="56.8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x v="11"/>
    <n v="113.63"/>
    <n v="39.86999999999999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7"/>
    <x v="22"/>
    <n v="100.67"/>
    <n v="64.70999999999999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"/>
    <x v="3"/>
    <n v="174.01"/>
    <n v="32.3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5"/>
    <x v="27"/>
    <n v="100.49"/>
    <n v="167.4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7"/>
    <x v="25"/>
    <n v="100.4"/>
    <n v="74.06999999999999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7"/>
    <x v="25"/>
    <n v="112.95"/>
    <n v="136.9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7"/>
    <x v="12"/>
    <n v="112.91"/>
    <n v="47.5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x v="11"/>
    <n v="100.24"/>
    <n v="65.3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7"/>
    <x v="12"/>
    <n v="112.77"/>
    <n v="80.5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7"/>
    <x v="15"/>
    <n v="100"/>
    <n v="104.6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6"/>
    <x v="11"/>
    <n v="100"/>
    <n v="145.16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5"/>
    <x v="10"/>
    <n v="35.86"/>
    <n v="373.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7"/>
    <x v="13"/>
    <n v="111.43"/>
    <n v="61.9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x v="11"/>
    <n v="127.14"/>
    <n v="72.9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x v="11"/>
    <n v="111.08"/>
    <n v="68.34999999999999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6"/>
    <x v="11"/>
    <n v="164"/>
    <n v="70.29000000000000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6"/>
    <x v="19"/>
    <n v="110.24"/>
    <n v="50.1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x v="11"/>
    <n v="102.55"/>
    <n v="49.5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x v="11"/>
    <n v="110"/>
    <n v="49.44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6"/>
    <x v="9"/>
    <n v="146.53"/>
    <n v="191.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5"/>
    <x v="8"/>
    <n v="125.57"/>
    <n v="57.0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5"/>
    <x v="16"/>
    <n v="109.78"/>
    <n v="93.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0"/>
    <x v="4"/>
    <n v="877.6"/>
    <n v="27.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x v="0"/>
    <n v="218.6"/>
    <n v="67.26000000000000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x v="11"/>
    <n v="145.69999999999999"/>
    <n v="104.0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0"/>
    <x v="26"/>
    <n v="17.38"/>
    <n v="111.4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7"/>
    <x v="15"/>
    <n v="124.09"/>
    <n v="68.9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1"/>
    <x v="2"/>
    <n v="108.52"/>
    <n v="28.94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x v="11"/>
    <n v="124"/>
    <n v="135.6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7"/>
    <x v="15"/>
    <n v="172.8"/>
    <n v="100.47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x v="23"/>
    <n v="21.58"/>
    <n v="110.6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7"/>
    <x v="22"/>
    <n v="126.85"/>
    <n v="52.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0"/>
    <x v="24"/>
    <n v="123.14"/>
    <n v="93.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x v="0"/>
    <n v="168.28"/>
    <n v="10.5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6"/>
    <x v="19"/>
    <n v="107.65"/>
    <n v="74.239999999999995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0"/>
    <x v="6"/>
    <n v="43.03"/>
    <n v="40.9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x v="11"/>
    <n v="107.4"/>
    <n v="204.5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7"/>
    <x v="25"/>
    <n v="107.25"/>
    <n v="52.9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7"/>
    <x v="15"/>
    <n v="107"/>
    <n v="99.5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x v="11"/>
    <n v="122.29"/>
    <n v="75.0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7"/>
    <x v="15"/>
    <n v="122.14"/>
    <n v="85.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7"/>
    <x v="12"/>
    <n v="106.53"/>
    <n v="106.5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x v="11"/>
    <n v="106.25"/>
    <n v="184.7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x v="11"/>
    <n v="141.57"/>
    <n v="25.13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7"/>
    <x v="15"/>
    <n v="106.08"/>
    <n v="90.28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6"/>
    <x v="9"/>
    <n v="100.71"/>
    <n v="103.1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x v="0"/>
    <n v="384.09"/>
    <n v="22.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7"/>
    <x v="12"/>
    <n v="120.54"/>
    <n v="58.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x v="11"/>
    <n v="105.4"/>
    <n v="13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7"/>
    <x v="15"/>
    <n v="105.13"/>
    <n v="73.77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"/>
    <x v="3"/>
    <n v="22.05"/>
    <n v="48.7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7"/>
    <x v="20"/>
    <n v="104.68"/>
    <n v="42.7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7"/>
    <x v="22"/>
    <n v="119.46"/>
    <n v="44.9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7"/>
    <x v="12"/>
    <n v="119.32"/>
    <n v="46.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6"/>
    <x v="19"/>
    <n v="59.66"/>
    <n v="17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x v="11"/>
    <n v="139.19999999999999"/>
    <n v="62.3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7"/>
    <x v="15"/>
    <n v="119.15"/>
    <n v="63.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7"/>
    <x v="12"/>
    <n v="166.08"/>
    <n v="46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7"/>
    <x v="15"/>
    <n v="103.78"/>
    <n v="79.8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x v="11"/>
    <n v="138.33000000000001"/>
    <n v="51.8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x v="11"/>
    <n v="138.16999999999999"/>
    <n v="109.08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7"/>
    <x v="15"/>
    <n v="103.5"/>
    <n v="76.6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x v="11"/>
    <n v="103.43"/>
    <n v="36.6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"/>
    <x v="3"/>
    <n v="175.96"/>
    <n v="56.64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4"/>
    <x v="7"/>
    <n v="39.119999999999997"/>
    <n v="64.53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5"/>
    <x v="8"/>
    <n v="137.47"/>
    <n v="50.29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7"/>
    <x v="15"/>
    <n v="102.98"/>
    <n v="65.38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7"/>
    <x v="15"/>
    <n v="102.58"/>
    <n v="62.1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"/>
    <x v="34"/>
    <n v="29.23"/>
    <n v="44.4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x v="11"/>
    <n v="102.25"/>
    <n v="85.2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7"/>
    <x v="25"/>
    <n v="102.13"/>
    <n v="57.5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x v="11"/>
    <n v="136.16999999999999"/>
    <n v="46.4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x v="11"/>
    <n v="102.03"/>
    <n v="204.0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4"/>
    <x v="7"/>
    <n v="101.95"/>
    <n v="60.8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x v="11"/>
    <n v="101.83"/>
    <n v="84.8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7"/>
    <x v="15"/>
    <n v="203.35"/>
    <n v="30.5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x v="11"/>
    <n v="41.49"/>
    <n v="81.31999999999999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7"/>
    <x v="15"/>
    <n v="101.63"/>
    <n v="86.49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6"/>
    <x v="19"/>
    <n v="101.38"/>
    <n v="126.72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x v="11"/>
    <n v="108.13"/>
    <n v="46.6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5"/>
    <x v="16"/>
    <n v="101.3"/>
    <n v="76.4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x v="11"/>
    <n v="119.12"/>
    <n v="176.0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x v="11"/>
    <n v="135"/>
    <n v="168.7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2"/>
    <x v="3"/>
    <n v="107.89"/>
    <n v="56.98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x v="11"/>
    <n v="101"/>
    <n v="98.5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5"/>
    <x v="27"/>
    <n v="115.43"/>
    <n v="85.9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7"/>
    <x v="15"/>
    <n v="100.93"/>
    <n v="45.8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x v="11"/>
    <n v="100.88"/>
    <n v="72.05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x v="11"/>
    <n v="100.75"/>
    <n v="31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7"/>
    <x v="12"/>
    <n v="100.7"/>
    <n v="115.0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7"/>
    <x v="22"/>
    <n v="160.88"/>
    <n v="41.0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7"/>
    <x v="15"/>
    <n v="114.89"/>
    <n v="46.2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x v="11"/>
    <n v="100.45"/>
    <n v="65.8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x v="11"/>
    <n v="100.39"/>
    <n v="34.9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7"/>
    <x v="12"/>
    <n v="114.57"/>
    <n v="72.9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x v="11"/>
    <n v="100.13"/>
    <n v="121.3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x v="11"/>
    <n v="133.47"/>
    <n v="57.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x v="11"/>
    <n v="100.05"/>
    <n v="81.6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5"/>
    <x v="27"/>
    <n v="100.01"/>
    <n v="40.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x v="11"/>
    <n v="105.27"/>
    <n v="114.2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x v="11"/>
    <n v="100"/>
    <n v="129.0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x v="11"/>
    <n v="100"/>
    <n v="307.6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6"/>
    <x v="9"/>
    <n v="106.67"/>
    <n v="74.06999999999999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"/>
    <x v="3"/>
    <n v="36.24"/>
    <n v="104.89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5"/>
    <x v="8"/>
    <n v="113.76"/>
    <n v="47.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5"/>
    <x v="27"/>
    <n v="113.66"/>
    <n v="69.79000000000000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"/>
    <x v="17"/>
    <n v="179.1"/>
    <n v="53.7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7"/>
    <x v="12"/>
    <n v="132.37"/>
    <n v="63.0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7"/>
    <x v="15"/>
    <n v="131.83000000000001"/>
    <n v="70.6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6"/>
    <x v="9"/>
    <n v="100.72"/>
    <n v="53.9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7"/>
    <x v="12"/>
    <n v="170.65"/>
    <n v="46.1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7"/>
    <x v="15"/>
    <n v="111.89"/>
    <n v="47.7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7"/>
    <x v="25"/>
    <n v="111.71"/>
    <n v="60.1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x v="11"/>
    <n v="130.27000000000001"/>
    <n v="61.0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7"/>
    <x v="25"/>
    <n v="195.3"/>
    <n v="64.0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x v="11"/>
    <n v="78.099999999999994"/>
    <n v="105.5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x v="11"/>
    <n v="118.26"/>
    <n v="100.0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x v="11"/>
    <n v="111.43"/>
    <n v="125.8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x v="11"/>
    <n v="110.86"/>
    <n v="58.7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x v="11"/>
    <n v="34.799999999999997"/>
    <n v="84.2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"/>
    <x v="3"/>
    <n v="110.44"/>
    <n v="55.2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5"/>
    <x v="8"/>
    <n v="385.15"/>
    <n v="32.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7"/>
    <x v="22"/>
    <n v="100.59"/>
    <n v="47.19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x v="11"/>
    <n v="108.67"/>
    <n v="29.2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x v="11"/>
    <n v="108.57"/>
    <n v="44.1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6"/>
    <x v="19"/>
    <n v="108.51"/>
    <n v="75.95999999999999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7"/>
    <x v="15"/>
    <n v="151.63999999999999"/>
    <n v="64.2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x v="0"/>
    <n v="126.17"/>
    <n v="47.9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0"/>
    <x v="26"/>
    <n v="5.04"/>
    <n v="135.0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7"/>
    <x v="25"/>
    <n v="102.73"/>
    <n v="67.4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x v="11"/>
    <n v="125.77"/>
    <n v="62.8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x v="11"/>
    <n v="107.43"/>
    <n v="62.6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7"/>
    <x v="15"/>
    <n v="113.67"/>
    <n v="50.6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6"/>
    <x v="19"/>
    <n v="125"/>
    <n v="7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7"/>
    <x v="25"/>
    <n v="107.03"/>
    <n v="59.46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7"/>
    <x v="12"/>
    <n v="106.76"/>
    <n v="51.1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5"/>
    <x v="8"/>
    <n v="106.71"/>
    <n v="67.9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x v="11"/>
    <n v="124.4"/>
    <n v="47.85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6"/>
    <x v="11"/>
    <n v="106.57"/>
    <n v="71.7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x v="11"/>
    <n v="106"/>
    <n v="78.9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5"/>
    <x v="16"/>
    <n v="123.33"/>
    <n v="31.62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5"/>
    <x v="27"/>
    <n v="246.67"/>
    <n v="78.72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x v="11"/>
    <n v="36.85"/>
    <n v="147.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7"/>
    <x v="25"/>
    <n v="122.8"/>
    <n v="54.99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7"/>
    <x v="20"/>
    <n v="104.97"/>
    <n v="59.2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x v="11"/>
    <n v="107.78"/>
    <n v="126.5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x v="11"/>
    <n v="104.57"/>
    <n v="32.9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x v="11"/>
    <n v="104.54"/>
    <n v="79.540000000000006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6"/>
    <x v="11"/>
    <n v="104.43"/>
    <n v="71.6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7"/>
    <x v="15"/>
    <n v="121.37"/>
    <n v="46.0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5"/>
    <x v="8"/>
    <n v="103.94"/>
    <n v="125.4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x v="11"/>
    <n v="121.2"/>
    <n v="125.3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5"/>
    <x v="27"/>
    <n v="102.86"/>
    <n v="6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5"/>
    <x v="27"/>
    <n v="120"/>
    <n v="78.26000000000000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"/>
    <x v="35"/>
    <n v="51.4"/>
    <n v="63.1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x v="11"/>
    <n v="102.57"/>
    <n v="132.9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7"/>
    <x v="15"/>
    <n v="119.17"/>
    <n v="51.8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x v="11"/>
    <n v="127.58"/>
    <n v="37.2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0"/>
    <x v="1"/>
    <n v="17.809999999999999"/>
    <n v="43.98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"/>
    <x v="17"/>
    <n v="118.5"/>
    <n v="57.3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0"/>
    <x v="1"/>
    <n v="3.55"/>
    <n v="591.6699999999999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x v="11"/>
    <n v="118.33"/>
    <n v="57.2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7"/>
    <x v="13"/>
    <n v="101.14"/>
    <n v="51.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x v="11"/>
    <n v="101"/>
    <n v="33.99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6"/>
    <x v="19"/>
    <n v="100.89"/>
    <n v="90.5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x v="11"/>
    <n v="70.599999999999994"/>
    <n v="106.97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x v="11"/>
    <n v="100.86"/>
    <n v="88.2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x v="11"/>
    <n v="100.74"/>
    <n v="76.65000000000000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x v="11"/>
    <n v="100.4"/>
    <n v="103.3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5"/>
    <x v="8"/>
    <n v="152.61000000000001"/>
    <n v="57.5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6"/>
    <x v="9"/>
    <n v="103.18"/>
    <n v="87.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x v="11"/>
    <n v="116.87"/>
    <n v="100.1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5"/>
    <x v="16"/>
    <n v="100.04"/>
    <n v="291.7900000000000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5"/>
    <x v="27"/>
    <n v="100"/>
    <n v="1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7"/>
    <x v="22"/>
    <n v="175"/>
    <n v="62.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7"/>
    <x v="15"/>
    <n v="233.33"/>
    <n v="17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0"/>
    <x v="1"/>
    <n v="139.96"/>
    <n v="42.6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x v="11"/>
    <n v="116.2"/>
    <n v="55.3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x v="11"/>
    <n v="116.17"/>
    <n v="63.3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6"/>
    <x v="11"/>
    <n v="108.44"/>
    <n v="46.8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4"/>
    <x v="29"/>
    <n v="6.93"/>
    <n v="115.5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7"/>
    <x v="15"/>
    <n v="138.63999999999999"/>
    <n v="29.6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7"/>
    <x v="12"/>
    <n v="115.51"/>
    <n v="46.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x v="11"/>
    <n v="115.5"/>
    <n v="30.9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7"/>
    <x v="22"/>
    <n v="115.33"/>
    <n v="82.3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7"/>
    <x v="12"/>
    <n v="172.68"/>
    <n v="49.3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x v="11"/>
    <n v="104.52"/>
    <n v="86.2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6"/>
    <x v="9"/>
    <n v="34.409999999999997"/>
    <n v="132.35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x v="11"/>
    <n v="114.67"/>
    <n v="110.9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7"/>
    <x v="12"/>
    <n v="114.4"/>
    <n v="10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7"/>
    <x v="15"/>
    <n v="122.11"/>
    <n v="48.8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0"/>
    <x v="1"/>
    <n v="1.37"/>
    <n v="100.5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0"/>
    <x v="24"/>
    <n v="17.510000000000002"/>
    <n v="126.4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1"/>
    <x v="32"/>
    <n v="13.64"/>
    <n v="155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3"/>
    <x v="18"/>
    <n v="6.31"/>
    <n v="113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x v="11"/>
    <n v="113.57"/>
    <n v="113.5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x v="11"/>
    <n v="61.91"/>
    <n v="486.4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5"/>
    <x v="27"/>
    <n v="106.25"/>
    <n v="56.6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x v="11"/>
    <n v="136"/>
    <n v="66.6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5"/>
    <x v="27"/>
    <n v="104.56"/>
    <n v="91.8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0"/>
    <x v="4"/>
    <n v="169.77"/>
    <n v="47.18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x v="11"/>
    <n v="109.52"/>
    <n v="45.8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5"/>
    <x v="16"/>
    <n v="130.46"/>
    <n v="49.8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4"/>
    <x v="29"/>
    <n v="5.65"/>
    <n v="89.2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x v="11"/>
    <n v="112.83"/>
    <n v="49.06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7"/>
    <x v="12"/>
    <n v="225.67"/>
    <n v="94.0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x v="11"/>
    <n v="112.77"/>
    <n v="99.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7"/>
    <x v="12"/>
    <n v="100.9"/>
    <n v="41.73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7"/>
    <x v="15"/>
    <n v="134.88999999999999"/>
    <n v="59.1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1"/>
    <x v="2"/>
    <n v="112.27"/>
    <n v="44.3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x v="11"/>
    <n v="102"/>
    <n v="99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x v="11"/>
    <n v="112.1"/>
    <n v="44.2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7"/>
    <x v="12"/>
    <n v="105.02"/>
    <n v="61.1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5"/>
    <x v="8"/>
    <n v="111.77"/>
    <n v="40.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x v="11"/>
    <n v="100"/>
    <n v="119.6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x v="11"/>
    <n v="101.52"/>
    <n v="145.6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"/>
    <x v="17"/>
    <n v="111.67"/>
    <n v="68.3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7"/>
    <x v="12"/>
    <n v="111.17"/>
    <n v="416.8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x v="11"/>
    <n v="111"/>
    <n v="92.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7"/>
    <x v="12"/>
    <n v="110.71"/>
    <n v="28.88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x v="11"/>
    <n v="110.67"/>
    <n v="63.8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0"/>
    <x v="24"/>
    <n v="33.19"/>
    <n v="70.6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x v="11"/>
    <n v="110.63"/>
    <n v="77.1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"/>
    <x v="17"/>
    <n v="111.08"/>
    <n v="34.21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0"/>
    <x v="1"/>
    <n v="6.63"/>
    <n v="89.6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x v="11"/>
    <n v="100.45"/>
    <n v="67.65000000000000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x v="11"/>
    <n v="118.39"/>
    <n v="75.34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0"/>
    <x v="4"/>
    <n v="661.4"/>
    <n v="21.9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7"/>
    <x v="15"/>
    <n v="132.19999999999999"/>
    <n v="75.11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3"/>
    <x v="18"/>
    <n v="18.3"/>
    <n v="122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x v="11"/>
    <n v="109.73"/>
    <n v="47.0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5"/>
    <x v="16"/>
    <n v="109.63"/>
    <n v="28.1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x v="11"/>
    <n v="109.17"/>
    <n v="136.4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x v="11"/>
    <n v="109.17"/>
    <n v="83.9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x v="11"/>
    <n v="109.17"/>
    <n v="155.9499999999999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x v="11"/>
    <n v="109.1"/>
    <n v="71.15000000000000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x v="11"/>
    <n v="109.03"/>
    <n v="57.39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x v="11"/>
    <n v="102.19"/>
    <n v="46.7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6"/>
    <x v="19"/>
    <n v="105.1"/>
    <n v="85.7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4"/>
    <x v="7"/>
    <n v="108.6"/>
    <n v="53.4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x v="11"/>
    <n v="108.5"/>
    <n v="81.3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x v="11"/>
    <n v="108.5"/>
    <n v="135.6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7"/>
    <x v="12"/>
    <n v="108.33"/>
    <n v="70.650000000000006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7"/>
    <x v="12"/>
    <n v="107.87"/>
    <n v="40.9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7"/>
    <x v="12"/>
    <n v="107.7"/>
    <n v="41.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7"/>
    <x v="15"/>
    <n v="107.53"/>
    <n v="45.4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"/>
    <x v="3"/>
    <n v="129.04"/>
    <n v="38.869999999999997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6"/>
    <x v="9"/>
    <n v="107.5"/>
    <n v="76.79000000000000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"/>
    <x v="5"/>
    <n v="146.5"/>
    <n v="15.7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"/>
    <x v="17"/>
    <n v="107.4"/>
    <n v="169.5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7"/>
    <x v="15"/>
    <n v="107.37"/>
    <n v="134.2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0"/>
    <x v="1"/>
    <n v="16.059999999999999"/>
    <n v="214.07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2"/>
    <x v="3"/>
    <n v="160.55000000000001"/>
    <n v="37.7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7"/>
    <x v="12"/>
    <n v="100.31"/>
    <n v="42.8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x v="11"/>
    <n v="100.16"/>
    <n v="74.5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7"/>
    <x v="12"/>
    <n v="106.7"/>
    <n v="49.25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4"/>
    <x v="29"/>
    <n v="5.33"/>
    <n v="640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7"/>
    <x v="12"/>
    <n v="40"/>
    <n v="44.4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7"/>
    <x v="25"/>
    <n v="106.5"/>
    <n v="177.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x v="11"/>
    <n v="106.33"/>
    <n v="96.6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7"/>
    <x v="13"/>
    <n v="205.55"/>
    <n v="106.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6"/>
    <x v="19"/>
    <n v="4.25"/>
    <n v="176.9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x v="11"/>
    <n v="105.93"/>
    <n v="44.1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x v="11"/>
    <n v="113.39"/>
    <n v="50.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2"/>
    <x v="36"/>
    <n v="21.15"/>
    <n v="453.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5"/>
    <x v="8"/>
    <n v="126.84"/>
    <n v="57.6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0"/>
    <x v="4"/>
    <n v="105.67"/>
    <n v="45.9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x v="11"/>
    <n v="105.33"/>
    <n v="47.8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0"/>
    <x v="4"/>
    <n v="157.9"/>
    <n v="38.99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0"/>
    <x v="4"/>
    <n v="21.03"/>
    <n v="73.3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7"/>
    <x v="15"/>
    <n v="105"/>
    <n v="58.3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x v="11"/>
    <n v="104.93"/>
    <n v="80.7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x v="11"/>
    <n v="112.32"/>
    <n v="39.8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6"/>
    <x v="9"/>
    <n v="104.5"/>
    <n v="48.9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x v="11"/>
    <n v="104.43"/>
    <n v="111.89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7"/>
    <x v="15"/>
    <n v="104.42"/>
    <n v="46.0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7"/>
    <x v="14"/>
    <n v="31.25"/>
    <n v="80.1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"/>
    <x v="3"/>
    <n v="260.17"/>
    <n v="34.6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x v="11"/>
    <n v="124.8"/>
    <n v="37.1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x v="11"/>
    <n v="124.8"/>
    <n v="69.3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x v="11"/>
    <n v="103.5"/>
    <n v="70.56999999999999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x v="11"/>
    <n v="124.2"/>
    <n v="50.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0"/>
    <x v="1"/>
    <n v="15.5"/>
    <n v="129.16999999999999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5"/>
    <x v="27"/>
    <n v="103.33"/>
    <n v="88.5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x v="11"/>
    <n v="103.33"/>
    <n v="60.7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x v="11"/>
    <n v="155"/>
    <n v="39.7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x v="11"/>
    <n v="103.17"/>
    <n v="53.3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x v="11"/>
    <n v="102.8"/>
    <n v="39.5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x v="11"/>
    <n v="118.5"/>
    <n v="49.69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x v="11"/>
    <n v="102.67"/>
    <n v="66.95999999999999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x v="11"/>
    <n v="102.67"/>
    <n v="39.4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"/>
    <x v="17"/>
    <n v="122.68"/>
    <n v="25.3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"/>
    <x v="5"/>
    <n v="153.1"/>
    <n v="57.77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x v="11"/>
    <n v="102.03"/>
    <n v="235.46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7"/>
    <x v="22"/>
    <n v="122.41"/>
    <n v="34.38000000000000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0"/>
    <x v="1"/>
    <n v="30.6"/>
    <n v="191.2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x v="11"/>
    <n v="101.93"/>
    <n v="55.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x v="11"/>
    <n v="101.83"/>
    <n v="33.9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7"/>
    <x v="15"/>
    <n v="109.11"/>
    <n v="160.79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x v="11"/>
    <n v="101.6"/>
    <n v="203.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x v="11"/>
    <n v="101.53"/>
    <n v="53.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x v="11"/>
    <n v="60.9"/>
    <n v="179.1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x v="11"/>
    <n v="101.5"/>
    <n v="10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7"/>
    <x v="15"/>
    <n v="121.8"/>
    <n v="49.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5"/>
    <x v="8"/>
    <n v="107.66"/>
    <n v="55.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5"/>
    <x v="8"/>
    <n v="101.17"/>
    <n v="97.9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x v="11"/>
    <n v="101.17"/>
    <n v="126.4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6"/>
    <x v="9"/>
    <n v="101.17"/>
    <n v="178.5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6"/>
    <x v="9"/>
    <n v="101.17"/>
    <n v="116.7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x v="11"/>
    <n v="101.13"/>
    <n v="131.9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5"/>
    <x v="10"/>
    <n v="25.25"/>
    <n v="91.8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x v="11"/>
    <n v="101"/>
    <n v="84.17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x v="11"/>
    <n v="101"/>
    <n v="64.4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7"/>
    <x v="15"/>
    <n v="100.86"/>
    <n v="63.0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7"/>
    <x v="15"/>
    <n v="120.88"/>
    <n v="79.5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0"/>
    <x v="1"/>
    <n v="100.57"/>
    <n v="143.6699999999999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x v="11"/>
    <n v="100.57"/>
    <n v="88.7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5"/>
    <x v="8"/>
    <n v="107.7"/>
    <n v="86.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5"/>
    <x v="16"/>
    <n v="100.5"/>
    <n v="158.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6"/>
    <x v="19"/>
    <n v="150.75"/>
    <n v="100.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0"/>
    <x v="1"/>
    <n v="100.47"/>
    <n v="107.6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"/>
    <x v="17"/>
    <n v="120.48"/>
    <n v="17.8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7"/>
    <x v="12"/>
    <n v="120.4"/>
    <n v="48.5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x v="11"/>
    <n v="153.32"/>
    <n v="143.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7"/>
    <x v="25"/>
    <n v="100.1"/>
    <n v="14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7"/>
    <x v="15"/>
    <n v="100.07"/>
    <n v="75.0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x v="11"/>
    <n v="17.649999999999999"/>
    <n v="32.979999999999997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5"/>
    <x v="10"/>
    <n v="60"/>
    <n v="30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7"/>
    <x v="15"/>
    <n v="100"/>
    <n v="136.3600000000000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7"/>
    <x v="12"/>
    <n v="100"/>
    <n v="78.9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x v="11"/>
    <n v="100"/>
    <n v="272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x v="11"/>
    <n v="100"/>
    <n v="176.4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x v="11"/>
    <n v="100"/>
    <n v="115.3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x v="11"/>
    <n v="120"/>
    <n v="88.2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6"/>
    <x v="19"/>
    <n v="120"/>
    <n v="111.1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6"/>
    <x v="19"/>
    <n v="120"/>
    <n v="1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x v="23"/>
    <n v="4.5999999999999996"/>
    <n v="136.09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x v="11"/>
    <n v="37.409999999999997"/>
    <n v="83.1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"/>
    <x v="5"/>
    <n v="119.6"/>
    <n v="30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3"/>
    <x v="18"/>
    <n v="4.95"/>
    <n v="80.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0"/>
    <x v="6"/>
    <n v="59.3"/>
    <n v="70.59999999999999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0"/>
    <x v="1"/>
    <n v="29.6"/>
    <n v="134.5500000000000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x v="11"/>
    <n v="101.86"/>
    <n v="44.7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x v="11"/>
    <n v="117.84"/>
    <n v="39.8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"/>
    <x v="3"/>
    <n v="109.07"/>
    <n v="89.2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x v="11"/>
    <n v="117.4"/>
    <n v="57.5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7"/>
    <x v="15"/>
    <n v="146.6"/>
    <n v="91.6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7"/>
    <x v="12"/>
    <n v="195.38"/>
    <n v="27.3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6"/>
    <x v="11"/>
    <n v="106.55"/>
    <n v="63.7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5"/>
    <x v="8"/>
    <n v="292.89999999999998"/>
    <n v="36.6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x v="11"/>
    <n v="103.47"/>
    <n v="83.57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x v="11"/>
    <n v="108.26"/>
    <n v="83.5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7"/>
    <x v="15"/>
    <n v="145.4"/>
    <n v="47.6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0"/>
    <x v="1"/>
    <n v="1.93"/>
    <n v="160.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x v="0"/>
    <n v="192.33"/>
    <n v="23.6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7"/>
    <x v="22"/>
    <n v="125.26"/>
    <n v="32.0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x v="11"/>
    <n v="338.71"/>
    <n v="62.59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x v="11"/>
    <n v="127.82"/>
    <n v="57.5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4"/>
    <x v="29"/>
    <n v="19.14"/>
    <n v="358.88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x v="11"/>
    <n v="287"/>
    <n v="58.5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x v="11"/>
    <n v="114.72"/>
    <n v="30.1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6"/>
    <x v="19"/>
    <n v="143.19999999999999"/>
    <n v="48.5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x v="11"/>
    <n v="109.88"/>
    <n v="77.2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x v="11"/>
    <n v="114.24"/>
    <n v="64.9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0"/>
    <x v="1"/>
    <n v="2.84"/>
    <n v="74.79000000000000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7"/>
    <x v="15"/>
    <n v="189.47"/>
    <n v="43.06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7"/>
    <x v="15"/>
    <n v="113.64"/>
    <n v="27.3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0"/>
    <x v="24"/>
    <n v="11.34"/>
    <n v="33.7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7"/>
    <x v="15"/>
    <n v="123.26"/>
    <n v="74.6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5"/>
    <x v="8"/>
    <n v="141.65"/>
    <n v="65.8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7"/>
    <x v="22"/>
    <n v="141.55000000000001"/>
    <n v="88.4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7"/>
    <x v="15"/>
    <n v="102.78"/>
    <n v="88.3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x v="11"/>
    <n v="47.05"/>
    <n v="166.0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x v="11"/>
    <n v="112.17"/>
    <n v="41.2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x v="11"/>
    <n v="140.19999999999999"/>
    <n v="50.98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x v="11"/>
    <n v="23.33"/>
    <n v="96.5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0"/>
    <x v="4"/>
    <n v="112"/>
    <n v="5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7"/>
    <x v="22"/>
    <n v="139.75"/>
    <n v="53.7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3"/>
    <x v="28"/>
    <n v="42.89"/>
    <n v="58.0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x v="11"/>
    <n v="110.2"/>
    <n v="81.03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5"/>
    <x v="16"/>
    <n v="110.04"/>
    <n v="41.68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x v="11"/>
    <n v="100"/>
    <n v="12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x v="23"/>
    <n v="22.88"/>
    <n v="39.22999999999999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x v="11"/>
    <n v="109.84"/>
    <n v="61.0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"/>
    <x v="17"/>
    <n v="143.94999999999999"/>
    <n v="66.70999999999999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7"/>
    <x v="12"/>
    <n v="109.36"/>
    <n v="50.6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7"/>
    <x v="15"/>
    <n v="109.16"/>
    <n v="24.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6"/>
    <x v="19"/>
    <n v="54.52"/>
    <n v="109.0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0"/>
    <x v="26"/>
    <n v="9.08"/>
    <n v="389.29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x v="11"/>
    <n v="109"/>
    <n v="40.0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3"/>
    <x v="18"/>
    <n v="0.7"/>
    <n v="49.3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4"/>
    <x v="7"/>
    <n v="180.87"/>
    <n v="40.4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7"/>
    <x v="12"/>
    <n v="108.4"/>
    <n v="54.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7"/>
    <x v="15"/>
    <n v="108.25"/>
    <n v="48.3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x v="11"/>
    <n v="108.2"/>
    <n v="47.4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x v="11"/>
    <n v="5.4"/>
    <n v="45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7"/>
    <x v="33"/>
    <n v="41.54"/>
    <n v="34.18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6"/>
    <x v="19"/>
    <n v="108"/>
    <n v="72.9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"/>
    <x v="3"/>
    <n v="101.32"/>
    <n v="299.2200000000000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7"/>
    <x v="22"/>
    <n v="128.1"/>
    <n v="45.59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x v="11"/>
    <n v="107.56"/>
    <n v="70.76000000000000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6"/>
    <x v="19"/>
    <n v="107.24"/>
    <n v="81.239999999999995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7"/>
    <x v="15"/>
    <n v="134.05000000000001"/>
    <n v="70.5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0"/>
    <x v="6"/>
    <n v="2.7"/>
    <n v="106.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x v="11"/>
    <n v="106.8"/>
    <n v="37.0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x v="11"/>
    <n v="106.76"/>
    <n v="37.59000000000000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x v="11"/>
    <n v="106.52"/>
    <n v="35.0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"/>
    <x v="5"/>
    <n v="407.77"/>
    <n v="33.549999999999997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x v="11"/>
    <n v="106"/>
    <n v="64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x v="11"/>
    <n v="105.86"/>
    <n v="46.4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"/>
    <x v="3"/>
    <n v="131.80000000000001"/>
    <n v="105.4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x v="11"/>
    <n v="146.38999999999999"/>
    <n v="292.7799999999999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0"/>
    <x v="26"/>
    <n v="10.52"/>
    <n v="97.4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7"/>
    <x v="12"/>
    <n v="103.14"/>
    <n v="77.34999999999999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x v="11"/>
    <n v="175.33"/>
    <n v="48.7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x v="11"/>
    <n v="104.8"/>
    <n v="40.9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7"/>
    <x v="12"/>
    <n v="104.72"/>
    <n v="32.3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x v="11"/>
    <n v="174.4"/>
    <n v="68.8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5"/>
    <x v="27"/>
    <n v="104.6"/>
    <n v="104.6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7"/>
    <x v="20"/>
    <n v="130.44999999999999"/>
    <n v="37.270000000000003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6"/>
    <x v="19"/>
    <n v="52.16"/>
    <n v="49.2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7"/>
    <x v="20"/>
    <n v="104.32"/>
    <n v="66.8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0"/>
    <x v="1"/>
    <n v="2.61"/>
    <n v="108.63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7"/>
    <x v="15"/>
    <n v="104.24"/>
    <n v="27.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x v="11"/>
    <n v="104.2"/>
    <n v="186.0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7"/>
    <x v="12"/>
    <n v="104"/>
    <n v="57.7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x v="11"/>
    <n v="104"/>
    <n v="19.7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x v="11"/>
    <n v="104"/>
    <n v="866.67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"/>
    <x v="17"/>
    <n v="173.2"/>
    <n v="32.0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5"/>
    <x v="8"/>
    <n v="105.96"/>
    <n v="54.0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x v="11"/>
    <n v="103.76"/>
    <n v="66.51000000000000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7"/>
    <x v="25"/>
    <n v="103.4"/>
    <n v="95.7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x v="11"/>
    <n v="103.4"/>
    <n v="76.0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"/>
    <x v="3"/>
    <n v="215"/>
    <n v="78.18000000000000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x v="11"/>
    <n v="171.73"/>
    <n v="33.0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x v="11"/>
    <n v="103"/>
    <n v="52.5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6"/>
    <x v="19"/>
    <n v="102.76"/>
    <n v="47.5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x v="11"/>
    <n v="128.44999999999999"/>
    <n v="30.9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7"/>
    <x v="12"/>
    <n v="102.6"/>
    <n v="40.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x v="11"/>
    <n v="102.6"/>
    <n v="59.65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x v="11"/>
    <n v="102.6"/>
    <n v="77.73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x v="11"/>
    <n v="102.4"/>
    <n v="121.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x v="11"/>
    <n v="102.4"/>
    <n v="47.4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x v="11"/>
    <n v="128"/>
    <n v="60.9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x v="11"/>
    <n v="170.67"/>
    <n v="44.9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"/>
    <x v="17"/>
    <n v="102.2"/>
    <n v="82.42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x v="11"/>
    <n v="127.75"/>
    <n v="38.7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0"/>
    <x v="1"/>
    <n v="12.75"/>
    <n v="110.8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6"/>
    <x v="19"/>
    <n v="46.36"/>
    <n v="70.8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"/>
    <x v="17"/>
    <n v="102"/>
    <n v="134.2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x v="11"/>
    <n v="101.96"/>
    <n v="39.8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"/>
    <x v="17"/>
    <n v="101.91"/>
    <n v="37.4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x v="11"/>
    <n v="127.25"/>
    <n v="72.70999999999999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7"/>
    <x v="33"/>
    <n v="18.14"/>
    <n v="52.9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7"/>
    <x v="37"/>
    <n v="50.74"/>
    <n v="74.6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"/>
    <x v="17"/>
    <n v="101.4"/>
    <n v="72.43000000000000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7"/>
    <x v="22"/>
    <n v="101.4"/>
    <n v="97.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6"/>
    <x v="9"/>
    <n v="105.5"/>
    <n v="45.2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7"/>
    <x v="14"/>
    <n v="20.21"/>
    <n v="114.82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x v="11"/>
    <n v="101"/>
    <n v="66.4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x v="11"/>
    <n v="16.829999999999998"/>
    <n v="315.5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"/>
    <x v="35"/>
    <n v="36.01"/>
    <n v="57.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6"/>
    <x v="19"/>
    <n v="105.04"/>
    <n v="70.0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x v="11"/>
    <n v="100.8"/>
    <n v="35.49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x v="11"/>
    <n v="100.8"/>
    <n v="63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6"/>
    <x v="11"/>
    <n v="125.6"/>
    <n v="78.5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7"/>
    <x v="15"/>
    <n v="100.44"/>
    <n v="41.8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"/>
    <x v="17"/>
    <n v="125.3"/>
    <n v="38.54999999999999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7"/>
    <x v="15"/>
    <n v="125.3"/>
    <n v="67.7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7"/>
    <x v="15"/>
    <n v="125.25"/>
    <n v="119.2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7"/>
    <x v="15"/>
    <n v="100.12"/>
    <n v="65.8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"/>
    <x v="5"/>
    <n v="100.12"/>
    <n v="43.9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4"/>
    <x v="29"/>
    <n v="14.83"/>
    <n v="69.47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x v="11"/>
    <n v="100.04"/>
    <n v="6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7"/>
    <x v="15"/>
    <n v="166.68"/>
    <n v="75.77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x v="11"/>
    <n v="31.25"/>
    <n v="125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x v="11"/>
    <n v="100"/>
    <n v="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7"/>
    <x v="12"/>
    <n v="100"/>
    <n v="113.6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7"/>
    <x v="12"/>
    <n v="100"/>
    <n v="48.08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6"/>
    <x v="11"/>
    <n v="100"/>
    <n v="73.5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x v="11"/>
    <n v="100"/>
    <n v="227.27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x v="11"/>
    <n v="100"/>
    <n v="104.1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6"/>
    <x v="19"/>
    <n v="100"/>
    <n v="1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0"/>
    <x v="24"/>
    <n v="6.42"/>
    <n v="41.58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x v="11"/>
    <n v="86.14"/>
    <n v="248.5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0"/>
    <x v="1"/>
    <n v="2.48"/>
    <n v="155.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1"/>
    <x v="32"/>
    <n v="41.4"/>
    <n v="47.7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6"/>
    <x v="9"/>
    <n v="42.36"/>
    <n v="79.87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0"/>
    <x v="1"/>
    <n v="12.34"/>
    <n v="72.5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7"/>
    <x v="13"/>
    <n v="122.83"/>
    <n v="32.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"/>
    <x v="3"/>
    <n v="111.41"/>
    <n v="23.8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7"/>
    <x v="12"/>
    <n v="40.75"/>
    <n v="143.8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x v="11"/>
    <n v="121.2"/>
    <n v="33.67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7"/>
    <x v="12"/>
    <n v="120.6"/>
    <n v="48.2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x v="11"/>
    <n v="120.5"/>
    <n v="40.8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7"/>
    <x v="15"/>
    <n v="120.25"/>
    <n v="141.4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x v="11"/>
    <n v="120.25"/>
    <n v="104.5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x v="11"/>
    <n v="120.25"/>
    <n v="44.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7"/>
    <x v="14"/>
    <n v="100"/>
    <n v="171.4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6"/>
    <x v="11"/>
    <n v="100"/>
    <n v="171.43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7"/>
    <x v="15"/>
    <n v="160"/>
    <n v="2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7"/>
    <x v="14"/>
    <n v="47.8"/>
    <n v="159.3300000000000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x v="11"/>
    <n v="119.45"/>
    <n v="108.59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5"/>
    <x v="27"/>
    <n v="108.41"/>
    <n v="58.1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5"/>
    <x v="27"/>
    <n v="118.6"/>
    <n v="91.2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5"/>
    <x v="16"/>
    <n v="118.5"/>
    <n v="103.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6"/>
    <x v="9"/>
    <n v="158"/>
    <n v="158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x v="11"/>
    <n v="31.55"/>
    <n v="60.67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5"/>
    <x v="27"/>
    <n v="107.41"/>
    <n v="39.38000000000000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x v="11"/>
    <n v="131.16999999999999"/>
    <n v="41.4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7"/>
    <x v="12"/>
    <n v="9.44"/>
    <n v="73.76000000000000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6"/>
    <x v="19"/>
    <n v="19.649999999999999"/>
    <n v="58.95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"/>
    <x v="3"/>
    <n v="13.85"/>
    <n v="63.6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7"/>
    <x v="12"/>
    <n v="107.05"/>
    <n v="53.5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6"/>
    <x v="19"/>
    <n v="130.83000000000001"/>
    <n v="112.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7"/>
    <x v="15"/>
    <n v="117.25"/>
    <n v="58.6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7"/>
    <x v="15"/>
    <n v="117"/>
    <n v="75.4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7"/>
    <x v="15"/>
    <n v="117"/>
    <n v="61.5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2"/>
    <x v="36"/>
    <n v="42.47"/>
    <n v="83.4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6"/>
    <x v="19"/>
    <n v="116.75"/>
    <n v="41.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7"/>
    <x v="25"/>
    <n v="155.53"/>
    <n v="38.88000000000000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x v="11"/>
    <n v="105.95"/>
    <n v="34.79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5"/>
    <x v="27"/>
    <n v="116.25"/>
    <n v="116.2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7"/>
    <x v="12"/>
    <n v="116.25"/>
    <n v="3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x v="11"/>
    <n v="116.05"/>
    <n v="80.0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0"/>
    <x v="1"/>
    <n v="46.38"/>
    <n v="20.3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7"/>
    <x v="12"/>
    <n v="115.55"/>
    <n v="36.1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x v="11"/>
    <n v="109.76"/>
    <n v="51.2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x v="11"/>
    <n v="6.97"/>
    <n v="383.3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x v="11"/>
    <n v="115"/>
    <n v="79.3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"/>
    <x v="5"/>
    <n v="459.8"/>
    <n v="11.67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7"/>
    <x v="13"/>
    <n v="114.9"/>
    <n v="31.0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0"/>
    <x v="1"/>
    <n v="45.92"/>
    <n v="16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1"/>
    <x v="32"/>
    <n v="22.91"/>
    <n v="65.45999999999999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x v="11"/>
    <n v="15.27"/>
    <n v="57.2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x v="11"/>
    <n v="114.35"/>
    <n v="87.9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"/>
    <x v="3"/>
    <n v="45.72"/>
    <n v="58.6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7"/>
    <x v="15"/>
    <n v="152.13"/>
    <n v="40.7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0"/>
    <x v="4"/>
    <n v="114"/>
    <n v="36.770000000000003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5"/>
    <x v="27"/>
    <n v="113.52"/>
    <n v="35.4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7"/>
    <x v="12"/>
    <n v="113.25"/>
    <n v="51.48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x v="11"/>
    <n v="112.85"/>
    <n v="39.6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0"/>
    <x v="1"/>
    <n v="14.99"/>
    <n v="80.31999999999999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x v="11"/>
    <n v="112.25"/>
    <n v="31.6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5"/>
    <x v="27"/>
    <n v="123.94"/>
    <n v="69.7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7"/>
    <x v="15"/>
    <n v="111.52"/>
    <n v="43.7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5"/>
    <x v="10"/>
    <n v="44.6"/>
    <n v="185.83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7"/>
    <x v="12"/>
    <n v="111.1"/>
    <n v="51.6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7"/>
    <x v="15"/>
    <n v="148.13"/>
    <n v="63.4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6"/>
    <x v="11"/>
    <n v="110.75"/>
    <n v="110.75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x v="11"/>
    <n v="100.45"/>
    <n v="110.5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x v="11"/>
    <n v="126.29"/>
    <n v="147.3300000000000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7"/>
    <x v="22"/>
    <n v="110.2"/>
    <n v="26.5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x v="11"/>
    <n v="110.1"/>
    <n v="73.400000000000006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5"/>
    <x v="10"/>
    <n v="5.5"/>
    <n v="22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1"/>
    <x v="2"/>
    <n v="137.38"/>
    <n v="30.96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7"/>
    <x v="14"/>
    <n v="33.78"/>
    <n v="137.2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5"/>
    <x v="27"/>
    <n v="219.5"/>
    <n v="46.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x v="11"/>
    <n v="109.65"/>
    <n v="52.2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7"/>
    <x v="13"/>
    <n v="109.55"/>
    <n v="43.8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6"/>
    <x v="11"/>
    <n v="109.55"/>
    <n v="199.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"/>
    <x v="3"/>
    <n v="13.64"/>
    <n v="58.9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x v="11"/>
    <n v="114.84"/>
    <n v="39.6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7"/>
    <x v="13"/>
    <n v="145.33000000000001"/>
    <n v="35.7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"/>
    <x v="3"/>
    <n v="108.75"/>
    <n v="63.9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x v="11"/>
    <n v="108.55"/>
    <n v="30.1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x v="11"/>
    <n v="144.07"/>
    <n v="45.98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x v="11"/>
    <n v="108"/>
    <n v="7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5"/>
    <x v="16"/>
    <n v="107.95"/>
    <n v="56.8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"/>
    <x v="3"/>
    <n v="19.600000000000001"/>
    <n v="55.2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x v="11"/>
    <n v="107.75"/>
    <n v="113.4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7"/>
    <x v="12"/>
    <n v="107.73"/>
    <n v="37.1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3"/>
    <x v="18"/>
    <n v="17.93"/>
    <n v="74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x v="11"/>
    <n v="107.6"/>
    <n v="89.6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7"/>
    <x v="15"/>
    <n v="134.38"/>
    <n v="39.8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7"/>
    <x v="25"/>
    <n v="107.35"/>
    <n v="61.3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7"/>
    <x v="15"/>
    <n v="107.25"/>
    <n v="46.6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x v="11"/>
    <n v="107.25"/>
    <n v="107.2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7"/>
    <x v="12"/>
    <n v="107.22"/>
    <n v="36.9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7"/>
    <x v="22"/>
    <n v="142.87"/>
    <n v="44.6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x v="11"/>
    <n v="107.1"/>
    <n v="31.9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0"/>
    <x v="1"/>
    <n v="107.05"/>
    <n v="125.9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x v="11"/>
    <n v="101.9"/>
    <n v="164.6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x v="11"/>
    <n v="142.66999999999999"/>
    <n v="164.62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5"/>
    <x v="16"/>
    <n v="106.6"/>
    <n v="21.7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7"/>
    <x v="12"/>
    <n v="106.6"/>
    <n v="48.45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5"/>
    <x v="10"/>
    <n v="15.21"/>
    <n v="163.8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7"/>
    <x v="12"/>
    <n v="106.5"/>
    <n v="54.6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x v="11"/>
    <n v="16.38"/>
    <n v="49.5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x v="11"/>
    <n v="106.3"/>
    <n v="51.8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x v="11"/>
    <n v="100.95"/>
    <n v="78.5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"/>
    <x v="38"/>
    <n v="49.19"/>
    <n v="132.1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6"/>
    <x v="11"/>
    <n v="7.04"/>
    <n v="75.45999999999999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3"/>
    <x v="18"/>
    <n v="2.11"/>
    <n v="21.3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7"/>
    <x v="15"/>
    <n v="211.05"/>
    <n v="95.9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x v="11"/>
    <n v="105.5"/>
    <n v="60.29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x v="11"/>
    <n v="105.35"/>
    <n v="123.9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6"/>
    <x v="9"/>
    <n v="0.21"/>
    <n v="420.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x v="11"/>
    <n v="105.1"/>
    <n v="28.4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x v="11"/>
    <n v="140.13"/>
    <n v="61.8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7"/>
    <x v="15"/>
    <n v="105.05"/>
    <n v="42.0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0"/>
    <x v="4"/>
    <n v="10.5"/>
    <n v="91.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7"/>
    <x v="25"/>
    <n v="105"/>
    <n v="15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x v="11"/>
    <n v="105"/>
    <n v="51.2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x v="11"/>
    <n v="300"/>
    <n v="53.8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7"/>
    <x v="12"/>
    <n v="106.66"/>
    <n v="27.9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x v="11"/>
    <n v="104.75"/>
    <n v="55.1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x v="11"/>
    <n v="104.65"/>
    <n v="63.4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x v="11"/>
    <n v="104.35"/>
    <n v="39.38000000000000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x v="11"/>
    <n v="115.89"/>
    <n v="59.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1"/>
    <x v="39"/>
    <n v="10.41"/>
    <n v="63.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5"/>
    <x v="27"/>
    <n v="173.33"/>
    <n v="86.6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7"/>
    <x v="15"/>
    <n v="103.8"/>
    <n v="46.1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x v="11"/>
    <n v="115.33"/>
    <n v="53.2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"/>
    <x v="17"/>
    <n v="103.75"/>
    <n v="42.35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x v="11"/>
    <n v="103.65"/>
    <n v="54.5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4"/>
    <x v="29"/>
    <n v="20.71"/>
    <n v="82.8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5"/>
    <x v="21"/>
    <n v="27.6"/>
    <n v="55.95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6"/>
    <x v="19"/>
    <n v="59.14"/>
    <n v="53.0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7"/>
    <x v="12"/>
    <n v="103.25"/>
    <n v="50.3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5"/>
    <x v="8"/>
    <n v="206.71"/>
    <n v="43.0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x v="11"/>
    <n v="103.15"/>
    <n v="44.8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x v="11"/>
    <n v="103"/>
    <n v="68.6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x v="11"/>
    <n v="103"/>
    <n v="57.2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6"/>
    <x v="19"/>
    <n v="52.79"/>
    <n v="44.7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7"/>
    <x v="15"/>
    <n v="137.11000000000001"/>
    <n v="89.4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x v="11"/>
    <n v="102.75"/>
    <n v="70.8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x v="11"/>
    <n v="102.75"/>
    <n v="40.2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0"/>
    <x v="4"/>
    <n v="2.0499999999999998"/>
    <n v="39.47999999999999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7"/>
    <x v="15"/>
    <n v="205.3"/>
    <n v="45.6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7"/>
    <x v="12"/>
    <n v="136.80000000000001"/>
    <n v="5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x v="11"/>
    <n v="102.5"/>
    <n v="34.7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x v="11"/>
    <n v="102.5"/>
    <n v="102.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x v="11"/>
    <n v="102.5"/>
    <n v="73.20999999999999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x v="11"/>
    <n v="102.5"/>
    <n v="66.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x v="11"/>
    <n v="102.35"/>
    <n v="52.49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x v="11"/>
    <n v="102.1"/>
    <n v="120.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x v="11"/>
    <n v="102.05"/>
    <n v="88.7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7"/>
    <x v="15"/>
    <n v="203.51"/>
    <n v="59.8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7"/>
    <x v="15"/>
    <n v="101.75"/>
    <n v="50.8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6"/>
    <x v="19"/>
    <n v="101.75"/>
    <n v="75.37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x v="11"/>
    <n v="101.65"/>
    <n v="32.270000000000003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5"/>
    <x v="8"/>
    <n v="101.55"/>
    <n v="92.32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x v="11"/>
    <n v="14.06"/>
    <n v="78.0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x v="11"/>
    <n v="101.5"/>
    <n v="106.8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0"/>
    <x v="1"/>
    <n v="1.1299999999999999"/>
    <n v="184.3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5"/>
    <x v="16"/>
    <n v="101.35"/>
    <n v="126.69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x v="11"/>
    <n v="101.35"/>
    <n v="72.3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7"/>
    <x v="15"/>
    <n v="101.25"/>
    <n v="38.9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7"/>
    <x v="15"/>
    <n v="101.25"/>
    <n v="53.2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x v="11"/>
    <n v="101.25"/>
    <n v="53.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x v="11"/>
    <n v="101.25"/>
    <n v="63.28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1"/>
    <x v="31"/>
    <n v="1.1200000000000001"/>
    <n v="673.3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x v="11"/>
    <n v="101"/>
    <n v="65.16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7"/>
    <x v="15"/>
    <n v="101"/>
    <n v="53.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x v="11"/>
    <n v="101"/>
    <n v="96.1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x v="11"/>
    <n v="101"/>
    <n v="51.79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x v="11"/>
    <n v="101"/>
    <n v="36.0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7"/>
    <x v="22"/>
    <n v="100.75"/>
    <n v="100.75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7"/>
    <x v="12"/>
    <n v="100.75"/>
    <n v="91.5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x v="11"/>
    <n v="100.75"/>
    <n v="95.9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x v="11"/>
    <n v="100.75"/>
    <n v="61.0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x v="11"/>
    <n v="125.94"/>
    <n v="55.9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7"/>
    <x v="22"/>
    <n v="100.67"/>
    <n v="26.15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7"/>
    <x v="15"/>
    <n v="100.5"/>
    <n v="62.8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x v="11"/>
    <n v="100.5"/>
    <n v="60.9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7"/>
    <x v="12"/>
    <n v="100.35"/>
    <n v="52.8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4"/>
    <x v="29"/>
    <n v="1.43"/>
    <n v="501.2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"/>
    <x v="17"/>
    <n v="100.25"/>
    <n v="45.5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x v="11"/>
    <n v="100.25"/>
    <n v="66.8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6"/>
    <x v="19"/>
    <n v="100.25"/>
    <n v="143.21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5"/>
    <x v="16"/>
    <n v="100.2"/>
    <n v="80.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x v="11"/>
    <n v="100.2"/>
    <n v="117.8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x v="11"/>
    <n v="133.47999999999999"/>
    <n v="38.5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7"/>
    <x v="12"/>
    <n v="40.020000000000003"/>
    <n v="83.3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x v="11"/>
    <n v="100.05"/>
    <n v="57.17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7"/>
    <x v="15"/>
    <n v="100.03"/>
    <n v="6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5"/>
    <x v="16"/>
    <n v="100"/>
    <n v="105.2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5"/>
    <x v="16"/>
    <n v="100"/>
    <n v="133.33000000000001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7"/>
    <x v="13"/>
    <n v="100"/>
    <n v="285.7099999999999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7"/>
    <x v="12"/>
    <n v="100"/>
    <n v="42.5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7"/>
    <x v="12"/>
    <n v="100"/>
    <n v="25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x v="11"/>
    <n v="100"/>
    <n v="133.3300000000000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x v="11"/>
    <n v="100"/>
    <n v="117.6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x v="11"/>
    <n v="100"/>
    <n v="95.2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x v="11"/>
    <n v="100"/>
    <n v="64.5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x v="11"/>
    <n v="100"/>
    <n v="68.9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6"/>
    <x v="19"/>
    <n v="100"/>
    <n v="1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7"/>
    <x v="15"/>
    <n v="133.33000000000001"/>
    <n v="86.9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6"/>
    <x v="19"/>
    <n v="133.33000000000001"/>
    <n v="36.3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7"/>
    <x v="13"/>
    <n v="132.87"/>
    <n v="27.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"/>
    <x v="3"/>
    <n v="39.76"/>
    <n v="60.2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7"/>
    <x v="33"/>
    <n v="6.61"/>
    <n v="82.5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0"/>
    <x v="4"/>
    <n v="131.18"/>
    <n v="26.5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7"/>
    <x v="14"/>
    <n v="7.87"/>
    <n v="115.7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x v="11"/>
    <n v="111.71"/>
    <n v="65.17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x v="11"/>
    <n v="130"/>
    <n v="38.2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7"/>
    <x v="15"/>
    <n v="107.83"/>
    <n v="60.66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5"/>
    <x v="16"/>
    <n v="155.19999999999999"/>
    <n v="102.1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7"/>
    <x v="37"/>
    <n v="3.87"/>
    <n v="48.43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7"/>
    <x v="22"/>
    <n v="112.94"/>
    <n v="39.1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6"/>
    <x v="9"/>
    <n v="128"/>
    <n v="51.8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x v="11"/>
    <n v="127.87"/>
    <n v="34.2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7"/>
    <x v="12"/>
    <n v="127.54"/>
    <n v="45.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x v="23"/>
    <n v="9.5500000000000007"/>
    <n v="73.45999999999999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x v="11"/>
    <n v="19.079999999999998"/>
    <n v="381.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0"/>
    <x v="24"/>
    <n v="7.59"/>
    <n v="65.4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0"/>
    <x v="1"/>
    <n v="6.29"/>
    <n v="82.0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0"/>
    <x v="4"/>
    <n v="188.4"/>
    <n v="35.54999999999999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7"/>
    <x v="12"/>
    <n v="156.97"/>
    <n v="37.6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"/>
    <x v="3"/>
    <n v="6.26"/>
    <n v="98.7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1"/>
    <x v="2"/>
    <n v="125.13"/>
    <n v="23.1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x v="23"/>
    <n v="9.3800000000000008"/>
    <n v="170.55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x v="11"/>
    <n v="125.07"/>
    <n v="36.0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0"/>
    <x v="4"/>
    <n v="187.3"/>
    <n v="37.4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x v="11"/>
    <n v="187.1"/>
    <n v="20.1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x v="11"/>
    <n v="110"/>
    <n v="35.96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5"/>
    <x v="21"/>
    <n v="1.87"/>
    <n v="311.1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6"/>
    <x v="9"/>
    <n v="106.69"/>
    <n v="45.5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0"/>
    <x v="1"/>
    <n v="18.64"/>
    <n v="155.3300000000000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x v="11"/>
    <n v="9.31"/>
    <n v="60.0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7"/>
    <x v="15"/>
    <n v="109.41"/>
    <n v="132.8600000000000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x v="11"/>
    <n v="186"/>
    <n v="80.8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x v="11"/>
    <n v="185.5"/>
    <n v="41.2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7"/>
    <x v="15"/>
    <n v="306.83"/>
    <n v="61.3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x v="0"/>
    <n v="117.07"/>
    <n v="44.8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x v="11"/>
    <n v="141.15"/>
    <n v="67.95999999999999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x v="11"/>
    <n v="122.07"/>
    <n v="73.23999999999999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x v="23"/>
    <n v="6.1"/>
    <n v="87.1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x v="11"/>
    <n v="101.67"/>
    <n v="6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6"/>
    <x v="9"/>
    <n v="15.23"/>
    <n v="140.5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x v="11"/>
    <n v="121.73"/>
    <n v="70.2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4"/>
    <x v="29"/>
    <n v="12.17"/>
    <n v="96.05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3"/>
    <x v="18"/>
    <n v="9.11"/>
    <n v="18.57999999999999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x v="11"/>
    <n v="121.33"/>
    <n v="14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1"/>
    <x v="2"/>
    <n v="120.52"/>
    <n v="38.4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x v="11"/>
    <n v="100.28"/>
    <n v="150.41999999999999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3"/>
    <x v="18"/>
    <n v="7.21"/>
    <n v="81.9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6"/>
    <x v="19"/>
    <n v="0.06"/>
    <n v="3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7"/>
    <x v="15"/>
    <n v="100"/>
    <n v="94.7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x v="11"/>
    <n v="120"/>
    <n v="58.0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x v="11"/>
    <n v="119.24"/>
    <n v="48.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x v="11"/>
    <n v="16.25"/>
    <n v="89.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5"/>
    <x v="21"/>
    <n v="5.0999999999999996"/>
    <n v="119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7"/>
    <x v="15"/>
    <n v="119"/>
    <n v="43.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x v="11"/>
    <n v="35.64"/>
    <n v="137.0800000000000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0"/>
    <x v="1"/>
    <n v="14.8"/>
    <n v="59.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0"/>
    <x v="4"/>
    <n v="101.49"/>
    <n v="35.520000000000003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7"/>
    <x v="22"/>
    <n v="118.4"/>
    <n v="36.2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7"/>
    <x v="15"/>
    <n v="118.33"/>
    <n v="443.7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7"/>
    <x v="12"/>
    <n v="147.75"/>
    <n v="50.6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7"/>
    <x v="14"/>
    <n v="44.3"/>
    <n v="253.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"/>
    <x v="40"/>
    <n v="9.82"/>
    <n v="53.55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x v="11"/>
    <n v="117.73"/>
    <n v="67.9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6"/>
    <x v="19"/>
    <n v="35.24"/>
    <n v="56.84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6"/>
    <x v="9"/>
    <n v="3.61"/>
    <n v="65.11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7"/>
    <x v="13"/>
    <n v="292.5"/>
    <n v="73.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1"/>
    <x v="39"/>
    <n v="21.89"/>
    <n v="35.72999999999999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7"/>
    <x v="15"/>
    <n v="250"/>
    <n v="67.3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0"/>
    <x v="1"/>
    <n v="2.33"/>
    <n v="116.5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x v="11"/>
    <n v="24.19"/>
    <n v="45.8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6"/>
    <x v="9"/>
    <n v="10.54"/>
    <n v="217.3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7"/>
    <x v="20"/>
    <n v="144.01"/>
    <n v="22.74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5"/>
    <x v="27"/>
    <n v="114.67"/>
    <n v="50.5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6"/>
    <x v="9"/>
    <n v="17.149999999999999"/>
    <n v="40.8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x v="11"/>
    <n v="114"/>
    <n v="74.34999999999999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"/>
    <x v="3"/>
    <n v="6.57"/>
    <n v="213.38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0"/>
    <x v="24"/>
    <n v="170.7"/>
    <n v="60.9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0"/>
    <x v="1"/>
    <n v="3.55"/>
    <n v="41.5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x v="11"/>
    <n v="100"/>
    <n v="37.78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5"/>
    <x v="27"/>
    <n v="130.77000000000001"/>
    <n v="65.38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4"/>
    <x v="29"/>
    <n v="28.3"/>
    <n v="84.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x v="11"/>
    <n v="16.16"/>
    <n v="188.56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2"/>
    <x v="3"/>
    <n v="48.49"/>
    <n v="94.28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7"/>
    <x v="37"/>
    <n v="14.09"/>
    <n v="44.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6"/>
    <x v="11"/>
    <n v="102.42"/>
    <n v="40.2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x v="11"/>
    <n v="108.7"/>
    <n v="34.40999999999999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0"/>
    <x v="1"/>
    <n v="112.4"/>
    <n v="35.1300000000000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x v="11"/>
    <n v="210.75"/>
    <n v="29.07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0"/>
    <x v="1"/>
    <n v="16.77"/>
    <n v="52.4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"/>
    <x v="3"/>
    <n v="111.4"/>
    <n v="38.8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x v="11"/>
    <n v="101.15"/>
    <n v="45.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6"/>
    <x v="11"/>
    <n v="111.2"/>
    <n v="47.66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5"/>
    <x v="16"/>
    <n v="166.5"/>
    <n v="59.4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7"/>
    <x v="12"/>
    <n v="110.73"/>
    <n v="43.7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x v="11"/>
    <n v="110.73"/>
    <n v="83.0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x v="11"/>
    <n v="100.61"/>
    <n v="55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0"/>
    <x v="24"/>
    <n v="110.67"/>
    <n v="92.22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"/>
    <x v="35"/>
    <n v="41.4"/>
    <n v="31.8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1"/>
    <x v="39"/>
    <n v="7.88"/>
    <n v="45.9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7"/>
    <x v="12"/>
    <n v="110.33"/>
    <n v="31.83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5"/>
    <x v="27"/>
    <n v="127"/>
    <n v="40.27000000000000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x v="11"/>
    <n v="110.05"/>
    <n v="50.0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x v="11"/>
    <n v="110"/>
    <n v="91.6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x v="11"/>
    <n v="102.94"/>
    <n v="23.87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"/>
    <x v="3"/>
    <n v="4.96"/>
    <n v="109.0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x v="11"/>
    <n v="109"/>
    <n v="41.92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3"/>
    <x v="18"/>
    <n v="5.42"/>
    <n v="29.0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x v="11"/>
    <n v="108.33"/>
    <n v="81.2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6"/>
    <x v="11"/>
    <n v="162.5"/>
    <n v="95.5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x v="11"/>
    <n v="162.30000000000001"/>
    <n v="52.35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x v="11"/>
    <n v="134.68"/>
    <n v="89.7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x v="11"/>
    <n v="107.73"/>
    <n v="25.2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7"/>
    <x v="25"/>
    <n v="102.8"/>
    <n v="43.6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7"/>
    <x v="15"/>
    <n v="161.4"/>
    <n v="76.86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7"/>
    <x v="15"/>
    <n v="107.4"/>
    <n v="64.4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x v="11"/>
    <n v="161"/>
    <n v="57.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6"/>
    <x v="9"/>
    <n v="8.0299999999999994"/>
    <n v="200.6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6"/>
    <x v="9"/>
    <n v="118.89"/>
    <n v="80.25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"/>
    <x v="17"/>
    <n v="106.73"/>
    <n v="39.04999999999999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x v="11"/>
    <n v="106.27"/>
    <n v="23.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5"/>
    <x v="27"/>
    <n v="106.02"/>
    <n v="40.78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x v="11"/>
    <n v="105.8"/>
    <n v="36.07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2"/>
    <x v="34"/>
    <n v="79"/>
    <n v="131.6699999999999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6"/>
    <x v="11"/>
    <n v="15.77"/>
    <n v="49.28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7"/>
    <x v="15"/>
    <n v="105.07"/>
    <n v="58.3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1"/>
    <x v="31"/>
    <n v="10.5"/>
    <n v="22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7"/>
    <x v="33"/>
    <n v="10.86"/>
    <n v="56.2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7"/>
    <x v="15"/>
    <n v="105"/>
    <n v="58.33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x v="11"/>
    <n v="315"/>
    <n v="35.799999999999997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5"/>
    <x v="10"/>
    <n v="26.19"/>
    <n v="87.31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0"/>
    <x v="26"/>
    <n v="1.82"/>
    <n v="224.4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6"/>
    <x v="9"/>
    <n v="46.18"/>
    <n v="34.13000000000000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6"/>
    <x v="11"/>
    <n v="104.67"/>
    <n v="54.14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5"/>
    <x v="27"/>
    <n v="392.5"/>
    <n v="60.38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x v="11"/>
    <n v="104.33"/>
    <n v="55.8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6"/>
    <x v="11"/>
    <n v="130.41999999999999"/>
    <n v="86.9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"/>
    <x v="17"/>
    <n v="130.25"/>
    <n v="24.4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7"/>
    <x v="15"/>
    <n v="104.07"/>
    <n v="53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x v="0"/>
    <n v="312"/>
    <n v="91.7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x v="11"/>
    <n v="103.8"/>
    <n v="34.6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4"/>
    <x v="7"/>
    <n v="20.73"/>
    <n v="25.4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7"/>
    <x v="15"/>
    <n v="103.67"/>
    <n v="77.7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7"/>
    <x v="12"/>
    <n v="103.53"/>
    <n v="62.1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6"/>
    <x v="9"/>
    <n v="0.31"/>
    <n v="77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"/>
    <x v="17"/>
    <n v="110.71"/>
    <n v="67.3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6"/>
    <x v="19"/>
    <n v="128.91999999999999"/>
    <n v="64.45999999999999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0"/>
    <x v="1"/>
    <n v="17.16"/>
    <n v="110.29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"/>
    <x v="5"/>
    <n v="153.80000000000001"/>
    <n v="48.0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7"/>
    <x v="12"/>
    <n v="102.47"/>
    <n v="66.8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x v="11"/>
    <n v="102.4"/>
    <n v="69.81999999999999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6"/>
    <x v="19"/>
    <n v="102.33"/>
    <n v="59.0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5"/>
    <x v="8"/>
    <n v="255.83"/>
    <n v="69.7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x v="11"/>
    <n v="153.4"/>
    <n v="109.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"/>
    <x v="3"/>
    <n v="15.33"/>
    <n v="63.8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x v="11"/>
    <n v="153.19999999999999"/>
    <n v="41.4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0"/>
    <x v="1"/>
    <n v="3.06"/>
    <n v="84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x v="11"/>
    <n v="101.83"/>
    <n v="61.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1"/>
    <x v="31"/>
    <n v="20.36"/>
    <n v="109.07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6"/>
    <x v="11"/>
    <n v="101.67"/>
    <n v="152.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7"/>
    <x v="15"/>
    <n v="101.4"/>
    <n v="76.0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x v="11"/>
    <n v="101.4"/>
    <n v="56.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7"/>
    <x v="33"/>
    <n v="30.4"/>
    <n v="50.67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x v="11"/>
    <n v="101.2"/>
    <n v="79.8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7"/>
    <x v="12"/>
    <n v="101.01"/>
    <n v="38.8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5"/>
    <x v="8"/>
    <n v="100.73"/>
    <n v="215.8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5"/>
    <x v="16"/>
    <n v="100.67"/>
    <n v="41.94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x v="11"/>
    <n v="100.67"/>
    <n v="35.95000000000000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x v="11"/>
    <n v="100.67"/>
    <n v="75.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7"/>
    <x v="15"/>
    <n v="116.15"/>
    <n v="48.7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6"/>
    <x v="9"/>
    <n v="15.06"/>
    <n v="30.12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5"/>
    <x v="27"/>
    <n v="125.5"/>
    <n v="71.70999999999999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x v="11"/>
    <n v="100.33"/>
    <n v="38.59000000000000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7"/>
    <x v="15"/>
    <n v="125.25"/>
    <n v="44.2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7"/>
    <x v="15"/>
    <n v="100.17"/>
    <n v="46.9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7"/>
    <x v="15"/>
    <n v="100.07"/>
    <n v="107.21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7"/>
    <x v="12"/>
    <n v="100.05"/>
    <n v="39.4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x v="11"/>
    <n v="100.01"/>
    <n v="40.54999999999999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6"/>
    <x v="19"/>
    <n v="15"/>
    <n v="15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6"/>
    <x v="9"/>
    <n v="100"/>
    <n v="51.72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x v="11"/>
    <n v="100"/>
    <n v="51.7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x v="11"/>
    <n v="100"/>
    <n v="51.7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x v="11"/>
    <n v="100"/>
    <n v="33.3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6"/>
    <x v="19"/>
    <n v="100"/>
    <n v="55.5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7"/>
    <x v="20"/>
    <n v="103.45"/>
    <n v="31.9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x v="11"/>
    <n v="125"/>
    <n v="50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3"/>
    <x v="18"/>
    <n v="2.67"/>
    <n v="17.98999999999999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0"/>
    <x v="1"/>
    <n v="14.86"/>
    <n v="47.9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5"/>
    <x v="27"/>
    <n v="198"/>
    <n v="53.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0"/>
    <x v="1"/>
    <n v="1.47"/>
    <n v="61.2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0"/>
    <x v="4"/>
    <n v="137.01"/>
    <n v="34.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7"/>
    <x v="37"/>
    <n v="29.3"/>
    <n v="61.0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5"/>
    <x v="10"/>
    <n v="41.86"/>
    <n v="77.1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x v="11"/>
    <n v="48.83"/>
    <n v="47.2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0"/>
    <x v="26"/>
    <n v="0.97"/>
    <n v="292.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6"/>
    <x v="19"/>
    <n v="146"/>
    <n v="38.4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3"/>
    <x v="28"/>
    <n v="8.08"/>
    <n v="90.9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5"/>
    <x v="8"/>
    <n v="145.5"/>
    <n v="40.4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7"/>
    <x v="12"/>
    <n v="144.5"/>
    <n v="68.81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3"/>
    <x v="28"/>
    <n v="14.38"/>
    <n v="110.6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x v="11"/>
    <n v="119.75"/>
    <n v="31.93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7"/>
    <x v="15"/>
    <n v="179.5"/>
    <n v="43.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0"/>
    <x v="4"/>
    <n v="956"/>
    <n v="27.5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3"/>
    <x v="18"/>
    <n v="0.16"/>
    <n v="71.5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5"/>
    <x v="8"/>
    <n v="102.15"/>
    <n v="68.09999999999999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2"/>
    <x v="36"/>
    <n v="4.3"/>
    <n v="88.6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"/>
    <x v="3"/>
    <n v="25.76"/>
    <n v="59.0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0"/>
    <x v="26"/>
    <n v="36.590000000000003"/>
    <n v="64.3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7"/>
    <x v="25"/>
    <n v="156.44"/>
    <n v="54.1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7"/>
    <x v="14"/>
    <n v="11.71"/>
    <n v="61.0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1"/>
    <x v="39"/>
    <n v="25.55"/>
    <n v="93.67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0"/>
    <x v="1"/>
    <n v="28.04"/>
    <n v="58.4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6"/>
    <x v="11"/>
    <n v="116.67"/>
    <n v="7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0"/>
    <x v="6"/>
    <n v="46.6"/>
    <n v="34.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7"/>
    <x v="14"/>
    <n v="42.73"/>
    <n v="34.02000000000000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x v="11"/>
    <n v="100"/>
    <n v="41.0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7"/>
    <x v="15"/>
    <n v="107"/>
    <n v="36.6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7"/>
    <x v="15"/>
    <n v="185.33"/>
    <n v="115.8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0"/>
    <x v="1"/>
    <n v="5.05"/>
    <n v="115.7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5"/>
    <x v="21"/>
    <n v="5.55"/>
    <n v="106.6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x v="11"/>
    <n v="12.03"/>
    <n v="81.4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x v="11"/>
    <n v="138.19999999999999"/>
    <n v="81.290000000000006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7"/>
    <x v="33"/>
    <n v="14.54"/>
    <n v="46.0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7"/>
    <x v="22"/>
    <n v="137.41999999999999"/>
    <n v="40.4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6"/>
    <x v="9"/>
    <n v="457.75"/>
    <n v="23.28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7"/>
    <x v="15"/>
    <n v="114.17"/>
    <n v="80.59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5"/>
    <x v="27"/>
    <n v="105.15"/>
    <n v="27.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0"/>
    <x v="26"/>
    <n v="0.91"/>
    <n v="68.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7"/>
    <x v="13"/>
    <n v="102.86"/>
    <n v="50.5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x v="11"/>
    <n v="170.63"/>
    <n v="68.2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7"/>
    <x v="12"/>
    <n v="113.67"/>
    <n v="29.0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x v="11"/>
    <n v="27.24"/>
    <n v="68.099999999999994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7"/>
    <x v="25"/>
    <n v="108.88"/>
    <n v="75.6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7"/>
    <x v="12"/>
    <n v="136"/>
    <n v="35.7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x v="11"/>
    <n v="170"/>
    <n v="64.760000000000005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7"/>
    <x v="33"/>
    <n v="67.55"/>
    <n v="46.5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7"/>
    <x v="12"/>
    <n v="135.1"/>
    <n v="51.9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5"/>
    <x v="27"/>
    <n v="2702"/>
    <n v="38.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7"/>
    <x v="12"/>
    <n v="134.61000000000001"/>
    <n v="79.18000000000000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4"/>
    <x v="29"/>
    <n v="41.38"/>
    <n v="84.0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7"/>
    <x v="20"/>
    <n v="122"/>
    <n v="28.5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"/>
    <x v="17"/>
    <n v="133.6"/>
    <n v="31.8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x v="11"/>
    <n v="8.9"/>
    <n v="222.5"/>
  </r>
  <r>
    <n v="2659"/>
    <s v="test (Canceled)"/>
    <s v="test"/>
    <n v="49000"/>
    <n v="1333"/>
    <x v="1"/>
    <x v="0"/>
    <s v="USD"/>
    <n v="1429321210"/>
    <n v="1426729210"/>
    <b v="0"/>
    <n v="10"/>
    <b v="0"/>
    <x v="0"/>
    <x v="4"/>
    <n v="2.72"/>
    <n v="133.3000000000000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0"/>
    <x v="1"/>
    <n v="8.8800000000000008"/>
    <n v="30.27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"/>
    <x v="3"/>
    <n v="110.83"/>
    <n v="25.58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x v="11"/>
    <n v="115.65"/>
    <n v="44.3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x v="11"/>
    <n v="133"/>
    <n v="42.9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6"/>
    <x v="19"/>
    <n v="106.24"/>
    <n v="47.43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6"/>
    <x v="19"/>
    <n v="132.6"/>
    <n v="120.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6"/>
    <x v="9"/>
    <n v="16.73"/>
    <n v="66.09999999999999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7"/>
    <x v="22"/>
    <n v="119.91"/>
    <n v="38.7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x v="11"/>
    <n v="105.28"/>
    <n v="4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x v="11"/>
    <n v="43.83"/>
    <n v="57.1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x v="11"/>
    <n v="131.19999999999999"/>
    <n v="50.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0"/>
    <x v="1"/>
    <n v="6.53"/>
    <n v="6.5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x v="11"/>
    <n v="1.45"/>
    <n v="217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7"/>
    <x v="14"/>
    <n v="65.099999999999994"/>
    <n v="118.3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7"/>
    <x v="15"/>
    <n v="100.08"/>
    <n v="50.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5"/>
    <x v="10"/>
    <n v="16.25"/>
    <n v="76.47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x v="11"/>
    <n v="104"/>
    <n v="5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5"/>
    <x v="10"/>
    <n v="6.49"/>
    <n v="49.8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6"/>
    <x v="9"/>
    <n v="8.64"/>
    <n v="64.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x v="11"/>
    <n v="123.43"/>
    <n v="43.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5"/>
    <x v="21"/>
    <n v="10.78"/>
    <n v="46.1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6"/>
    <x v="9"/>
    <n v="143.33000000000001"/>
    <n v="51.6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7"/>
    <x v="33"/>
    <n v="40.799999999999997"/>
    <n v="28.58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7"/>
    <x v="12"/>
    <n v="171.33"/>
    <n v="31.3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5"/>
    <x v="8"/>
    <n v="128.30000000000001"/>
    <n v="183.2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6"/>
    <x v="19"/>
    <n v="128"/>
    <n v="37.6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x v="11"/>
    <n v="128"/>
    <n v="49.23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6"/>
    <x v="19"/>
    <n v="36.46"/>
    <n v="127.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x v="11"/>
    <n v="127.5"/>
    <n v="47.2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7"/>
    <x v="15"/>
    <n v="127.3"/>
    <n v="45.4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4"/>
    <x v="7"/>
    <n v="212.17"/>
    <n v="13.54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6"/>
    <x v="9"/>
    <n v="127.2"/>
    <n v="50.8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7"/>
    <x v="12"/>
    <n v="127"/>
    <n v="48.8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7"/>
    <x v="12"/>
    <n v="180.14"/>
    <n v="26.2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x v="11"/>
    <n v="105"/>
    <n v="39.380000000000003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x v="11"/>
    <n v="126"/>
    <n v="74.1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x v="11"/>
    <n v="125.9"/>
    <n v="25.6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x v="11"/>
    <n v="104.67"/>
    <n v="139.5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7"/>
    <x v="12"/>
    <n v="113.73"/>
    <n v="65.84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x v="23"/>
    <n v="2.27"/>
    <n v="113.6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x v="11"/>
    <n v="100"/>
    <n v="62.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x v="11"/>
    <n v="104.17"/>
    <n v="59.5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x v="11"/>
    <n v="155.75"/>
    <n v="51.9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0"/>
    <x v="26"/>
    <n v="12.45"/>
    <n v="49.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x v="11"/>
    <n v="103.75"/>
    <n v="27.0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6"/>
    <x v="19"/>
    <n v="4.96"/>
    <n v="88.64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5"/>
    <x v="16"/>
    <n v="145.29"/>
    <n v="56.14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x v="11"/>
    <n v="4.08"/>
    <n v="17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7"/>
    <x v="12"/>
    <n v="102.08"/>
    <n v="42.2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x v="11"/>
    <n v="175"/>
    <n v="68.0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4"/>
    <x v="29"/>
    <n v="0.49"/>
    <n v="30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x v="11"/>
    <n v="162.66999999999999"/>
    <n v="58.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x v="11"/>
    <n v="121.8"/>
    <n v="60.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6"/>
    <x v="11"/>
    <n v="180.44"/>
    <n v="43.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4"/>
    <x v="29"/>
    <n v="2.4300000000000002"/>
    <n v="202.8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3"/>
    <x v="28"/>
    <n v="4.87"/>
    <n v="71.5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x v="11"/>
    <n v="124.34"/>
    <n v="45.0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7"/>
    <x v="15"/>
    <n v="101.25"/>
    <n v="52.8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5"/>
    <x v="8"/>
    <n v="120.22"/>
    <n v="48.0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7"/>
    <x v="33"/>
    <n v="24.02"/>
    <n v="109.18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7"/>
    <x v="20"/>
    <n v="100"/>
    <n v="5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7"/>
    <x v="22"/>
    <n v="100"/>
    <n v="42.8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x v="11"/>
    <n v="100"/>
    <n v="31.58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x v="11"/>
    <n v="120"/>
    <n v="66.6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7"/>
    <x v="12"/>
    <n v="133.33000000000001"/>
    <n v="28.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x v="11"/>
    <n v="141.18"/>
    <n v="52.17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x v="11"/>
    <n v="171.43"/>
    <n v="52.1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x v="11"/>
    <n v="119.7"/>
    <n v="31.5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x v="11"/>
    <n v="239.4"/>
    <n v="26.0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6"/>
    <x v="9"/>
    <n v="29.63"/>
    <n v="237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6"/>
    <x v="11"/>
    <n v="107.73"/>
    <n v="79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7"/>
    <x v="12"/>
    <n v="118.5"/>
    <n v="27.5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6"/>
    <x v="9"/>
    <n v="1.18"/>
    <n v="56.3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7"/>
    <x v="15"/>
    <n v="118"/>
    <n v="47.2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7"/>
    <x v="22"/>
    <n v="117.5"/>
    <n v="4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x v="11"/>
    <n v="130.56"/>
    <n v="97.92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3"/>
    <x v="18"/>
    <n v="7.83"/>
    <n v="23.96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4"/>
    <x v="29"/>
    <n v="39"/>
    <n v="83.5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x v="11"/>
    <n v="116.8"/>
    <n v="44.9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"/>
    <x v="5"/>
    <n v="1165"/>
    <n v="41.6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0"/>
    <x v="1"/>
    <n v="2.3199999999999998"/>
    <n v="37.45000000000000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x v="11"/>
    <n v="16.510000000000002"/>
    <n v="82.5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4"/>
    <x v="29"/>
    <n v="3.85"/>
    <n v="60.7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x v="11"/>
    <n v="115"/>
    <n v="5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6"/>
    <x v="19"/>
    <n v="115"/>
    <n v="11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"/>
    <x v="3"/>
    <n v="45.92"/>
    <n v="88.3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"/>
    <x v="3"/>
    <n v="114.7"/>
    <n v="42.4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6"/>
    <x v="9"/>
    <n v="6.03"/>
    <n v="163.57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6"/>
    <x v="19"/>
    <n v="11.45"/>
    <n v="286.2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7"/>
    <x v="12"/>
    <n v="114.5"/>
    <n v="57.2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x v="11"/>
    <n v="114.5"/>
    <n v="18.77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x v="11"/>
    <n v="38.07"/>
    <n v="81.56999999999999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x v="11"/>
    <n v="118.96"/>
    <n v="42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7"/>
    <x v="13"/>
    <n v="152"/>
    <n v="42.2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0"/>
    <x v="1"/>
    <n v="11.36"/>
    <n v="29.8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0"/>
    <x v="1"/>
    <n v="1.1299999999999999"/>
    <n v="102.73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7"/>
    <x v="13"/>
    <n v="102.73"/>
    <n v="33.2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7"/>
    <x v="15"/>
    <n v="113"/>
    <n v="66.4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x v="11"/>
    <n v="113"/>
    <n v="66.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4"/>
    <x v="29"/>
    <n v="22.52"/>
    <n v="56.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x v="11"/>
    <n v="37.53"/>
    <n v="86.6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x v="11"/>
    <n v="102.27"/>
    <n v="59.2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7"/>
    <x v="12"/>
    <n v="187.25"/>
    <n v="38.7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x v="11"/>
    <n v="112"/>
    <n v="58.9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x v="11"/>
    <n v="111.9"/>
    <n v="62.17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x v="11"/>
    <n v="106.19"/>
    <n v="61.9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x v="11"/>
    <n v="223"/>
    <n v="61.9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7"/>
    <x v="12"/>
    <n v="170.92"/>
    <n v="35.84000000000000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x v="11"/>
    <n v="111"/>
    <n v="58.4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0"/>
    <x v="1"/>
    <n v="3.82"/>
    <n v="65.18000000000000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5"/>
    <x v="27"/>
    <n v="110.6"/>
    <n v="73.7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x v="11"/>
    <n v="221"/>
    <n v="61.3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x v="11"/>
    <n v="15.74"/>
    <n v="91.8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0"/>
    <x v="26"/>
    <n v="14.68"/>
    <n v="36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x v="11"/>
    <n v="110.1"/>
    <n v="40.7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0"/>
    <x v="24"/>
    <n v="0.01"/>
    <n v="55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6"/>
    <x v="19"/>
    <n v="100"/>
    <n v="73.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7"/>
    <x v="25"/>
    <n v="110"/>
    <n v="1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x v="11"/>
    <n v="21.94"/>
    <n v="47.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6"/>
    <x v="9"/>
    <n v="2.19"/>
    <n v="18.89999999999999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"/>
    <x v="17"/>
    <n v="109.1"/>
    <n v="43.6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x v="11"/>
    <n v="218"/>
    <n v="54.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x v="11"/>
    <n v="108.8"/>
    <n v="26.5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x v="11"/>
    <n v="108.25"/>
    <n v="30.9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x v="11"/>
    <n v="108.2"/>
    <n v="43.28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7"/>
    <x v="15"/>
    <n v="166.46"/>
    <n v="31.82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"/>
    <x v="3"/>
    <n v="2.7"/>
    <n v="49.1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7"/>
    <x v="22"/>
    <n v="108"/>
    <n v="33.75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6"/>
    <x v="9"/>
    <n v="180"/>
    <n v="5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x v="11"/>
    <n v="107.8"/>
    <n v="7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x v="11"/>
    <n v="214.6"/>
    <n v="35.77000000000000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6"/>
    <x v="9"/>
    <n v="4.29"/>
    <n v="82.4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"/>
    <x v="5"/>
    <n v="222.71"/>
    <n v="21.3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x v="11"/>
    <n v="106.68"/>
    <n v="53.3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7"/>
    <x v="25"/>
    <n v="118.44"/>
    <n v="29.6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6"/>
    <x v="9"/>
    <n v="213.2"/>
    <n v="33.3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7"/>
    <x v="15"/>
    <n v="133.15"/>
    <n v="42.6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x v="11"/>
    <n v="21.3"/>
    <n v="56.0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x v="11"/>
    <n v="106.4"/>
    <n v="40.9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x v="11"/>
    <n v="106.3"/>
    <n v="25.3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7"/>
    <x v="37"/>
    <n v="7.07"/>
    <n v="58.8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x v="11"/>
    <n v="17.670000000000002"/>
    <n v="81.540000000000006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0"/>
    <x v="24"/>
    <n v="50.38"/>
    <n v="117.5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7"/>
    <x v="12"/>
    <n v="105.6"/>
    <n v="52.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0"/>
    <x v="1"/>
    <n v="131.88"/>
    <n v="39.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x v="11"/>
    <n v="211"/>
    <n v="58.6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7"/>
    <x v="15"/>
    <n v="350.17"/>
    <n v="75.04000000000000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7"/>
    <x v="14"/>
    <n v="10.5"/>
    <n v="52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7"/>
    <x v="15"/>
    <n v="105"/>
    <n v="38.89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7"/>
    <x v="15"/>
    <n v="262.5"/>
    <n v="42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1"/>
    <x v="39"/>
    <n v="10.48"/>
    <n v="31.7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7"/>
    <x v="12"/>
    <n v="104.8"/>
    <n v="32.7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x v="11"/>
    <n v="104.6"/>
    <n v="45.48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x v="11"/>
    <n v="139.07"/>
    <n v="45.3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5"/>
    <x v="8"/>
    <n v="104.13"/>
    <n v="28.9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6"/>
    <x v="9"/>
    <n v="4.16"/>
    <n v="61.1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7"/>
    <x v="33"/>
    <n v="11.82"/>
    <n v="34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7"/>
    <x v="15"/>
    <n v="104"/>
    <n v="38.52000000000000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7"/>
    <x v="15"/>
    <n v="104"/>
    <n v="86.6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7"/>
    <x v="12"/>
    <n v="129.5"/>
    <n v="2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x v="11"/>
    <n v="103.5"/>
    <n v="38.3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6"/>
    <x v="11"/>
    <n v="103.5"/>
    <n v="43.1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x v="11"/>
    <n v="103.5"/>
    <n v="36.9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2"/>
    <x v="3"/>
    <n v="115"/>
    <n v="32.34000000000000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7"/>
    <x v="12"/>
    <n v="103.16"/>
    <n v="28.66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7"/>
    <x v="15"/>
    <n v="103"/>
    <n v="73.56999999999999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x v="11"/>
    <n v="128.75"/>
    <n v="64.3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0"/>
    <x v="26"/>
    <n v="0.68"/>
    <n v="342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3"/>
    <x v="18"/>
    <n v="3.42"/>
    <n v="11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7"/>
    <x v="22"/>
    <n v="102.6"/>
    <n v="44.6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6"/>
    <x v="19"/>
    <n v="1.46"/>
    <n v="20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7"/>
    <x v="15"/>
    <n v="102.5"/>
    <n v="102.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x v="11"/>
    <n v="113.89"/>
    <n v="37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7"/>
    <x v="13"/>
    <n v="102.1"/>
    <n v="48.62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2"/>
    <x v="34"/>
    <n v="1.7"/>
    <n v="51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4"/>
    <x v="29"/>
    <n v="5.67"/>
    <n v="34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x v="11"/>
    <n v="102"/>
    <n v="24.2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7"/>
    <x v="13"/>
    <n v="101.6"/>
    <n v="42.3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7"/>
    <x v="15"/>
    <n v="101.5"/>
    <n v="39.0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7"/>
    <x v="13"/>
    <n v="101.5"/>
    <n v="53.42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2"/>
    <x v="3"/>
    <n v="101.1"/>
    <n v="168.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x v="11"/>
    <n v="67.33"/>
    <n v="63.1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x v="11"/>
    <n v="202"/>
    <n v="59.4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7"/>
    <x v="15"/>
    <n v="100.6"/>
    <n v="52.9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6"/>
    <x v="9"/>
    <n v="100.5"/>
    <n v="37.2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x v="11"/>
    <n v="100.5"/>
    <n v="59.1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3"/>
    <x v="28"/>
    <n v="20.079999999999998"/>
    <n v="41.83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6"/>
    <x v="9"/>
    <n v="100.3"/>
    <n v="45.5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7"/>
    <x v="22"/>
    <n v="1253.75"/>
    <n v="27.8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1"/>
    <x v="39"/>
    <n v="14.31"/>
    <n v="29.4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7"/>
    <x v="15"/>
    <n v="100.15"/>
    <n v="35.77000000000000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7"/>
    <x v="15"/>
    <n v="100.1"/>
    <n v="40.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7"/>
    <x v="12"/>
    <n v="100.1"/>
    <n v="40.0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7"/>
    <x v="15"/>
    <n v="125.13"/>
    <n v="37.0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0"/>
    <x v="24"/>
    <n v="125.13"/>
    <n v="9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7"/>
    <x v="15"/>
    <n v="133.47"/>
    <n v="52.68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x v="11"/>
    <n v="100.1"/>
    <n v="47.67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x v="11"/>
    <n v="100"/>
    <n v="5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"/>
    <x v="40"/>
    <n v="1.05"/>
    <n v="35.7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x v="11"/>
    <n v="10"/>
    <n v="142.8600000000000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5"/>
    <x v="8"/>
    <n v="100"/>
    <n v="71.43000000000000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7"/>
    <x v="15"/>
    <n v="100"/>
    <n v="52.63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7"/>
    <x v="15"/>
    <n v="100"/>
    <n v="76.9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x v="11"/>
    <n v="100"/>
    <n v="28.5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6"/>
    <x v="19"/>
    <n v="100"/>
    <n v="41.6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6"/>
    <x v="9"/>
    <n v="100"/>
    <n v="35.7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x v="11"/>
    <n v="100"/>
    <n v="41.67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x v="11"/>
    <n v="100"/>
    <n v="12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x v="11"/>
    <n v="100"/>
    <n v="58.8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x v="11"/>
    <n v="100"/>
    <n v="41.67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"/>
    <x v="3"/>
    <n v="11.08"/>
    <n v="55.3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"/>
    <x v="3"/>
    <n v="1.99"/>
    <n v="66.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0"/>
    <x v="1"/>
    <n v="3.3"/>
    <n v="66.06999999999999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0"/>
    <x v="4"/>
    <n v="106.02"/>
    <n v="39.4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6"/>
    <x v="19"/>
    <n v="13.07"/>
    <n v="57.65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7"/>
    <x v="15"/>
    <n v="108.89"/>
    <n v="75.3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4"/>
    <x v="29"/>
    <n v="1.63"/>
    <n v="61.1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0"/>
    <x v="1"/>
    <n v="0.98"/>
    <n v="195.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x v="11"/>
    <n v="129.47"/>
    <n v="60.6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0"/>
    <x v="4"/>
    <n v="646.66999999999996"/>
    <n v="21.5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x v="11"/>
    <n v="138"/>
    <n v="28.4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x v="11"/>
    <n v="38.119999999999997"/>
    <n v="119.1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x v="11"/>
    <n v="190"/>
    <n v="5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"/>
    <x v="40"/>
    <n v="18.600000000000001"/>
    <n v="77.5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6"/>
    <x v="19"/>
    <n v="30.87"/>
    <n v="66.1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0"/>
    <x v="4"/>
    <n v="110.37"/>
    <n v="44.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x v="11"/>
    <n v="115.5"/>
    <n v="4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7"/>
    <x v="15"/>
    <n v="108.24"/>
    <n v="34.07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x v="11"/>
    <n v="184"/>
    <n v="24.2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7"/>
    <x v="15"/>
    <n v="122.13"/>
    <n v="53.88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4"/>
    <x v="29"/>
    <n v="5.69"/>
    <n v="60.7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7"/>
    <x v="15"/>
    <n v="151.83000000000001"/>
    <n v="27.6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6"/>
    <x v="9"/>
    <n v="22.75"/>
    <n v="53.5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0"/>
    <x v="1"/>
    <n v="33.67"/>
    <n v="75.7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x v="11"/>
    <n v="36.36"/>
    <n v="33.67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2"/>
    <x v="3"/>
    <n v="47.63"/>
    <n v="31.2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x v="11"/>
    <n v="100.56"/>
    <n v="60.3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0"/>
    <x v="1"/>
    <n v="7.53"/>
    <n v="31.17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7"/>
    <x v="15"/>
    <n v="180.63"/>
    <n v="31.1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5"/>
    <x v="27"/>
    <n v="100"/>
    <n v="5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x v="11"/>
    <n v="112.5"/>
    <n v="64.29000000000000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"/>
    <x v="5"/>
    <n v="119.73"/>
    <n v="35.92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"/>
    <x v="3"/>
    <n v="21.31"/>
    <n v="35.79999999999999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"/>
    <x v="35"/>
    <n v="30.86"/>
    <n v="47.1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0"/>
    <x v="1"/>
    <n v="14.85"/>
    <n v="34.270000000000003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7"/>
    <x v="25"/>
    <n v="111.25"/>
    <n v="35.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x v="11"/>
    <n v="118.67"/>
    <n v="29.6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4"/>
    <x v="29"/>
    <n v="5.91"/>
    <n v="46.6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1"/>
    <x v="2"/>
    <n v="147.66999999999999"/>
    <n v="35.4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0"/>
    <x v="4"/>
    <n v="0.89"/>
    <n v="80.45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"/>
    <x v="3"/>
    <n v="885"/>
    <n v="35.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6"/>
    <x v="19"/>
    <n v="4"/>
    <n v="55.0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0"/>
    <x v="1"/>
    <n v="11.33"/>
    <n v="51.8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x v="11"/>
    <n v="17.62"/>
    <n v="41.9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x v="11"/>
    <n v="118.92"/>
    <n v="17.2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0"/>
    <x v="1"/>
    <n v="0.8"/>
    <n v="30.3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0"/>
    <x v="1"/>
    <n v="15.1"/>
    <n v="97.3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x v="11"/>
    <n v="109.38"/>
    <n v="46.0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7"/>
    <x v="15"/>
    <n v="218.75"/>
    <n v="62.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x v="11"/>
    <n v="8.7200000000000006"/>
    <n v="25.6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6"/>
    <x v="11"/>
    <n v="289"/>
    <n v="43.3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"/>
    <x v="3"/>
    <n v="13.31"/>
    <n v="37.61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0"/>
    <x v="1"/>
    <n v="1.72"/>
    <n v="50.6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x v="23"/>
    <n v="2.87"/>
    <n v="61.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7"/>
    <x v="13"/>
    <n v="156.36000000000001"/>
    <n v="26.06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"/>
    <x v="3"/>
    <n v="15.6"/>
    <n v="45.1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7"/>
    <x v="14"/>
    <n v="68.400000000000006"/>
    <n v="122.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3"/>
    <x v="18"/>
    <n v="1.42"/>
    <n v="31.5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x v="11"/>
    <n v="34.08"/>
    <n v="35.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7"/>
    <x v="14"/>
    <n v="21.25"/>
    <n v="56.6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0"/>
    <x v="26"/>
    <n v="34"/>
    <n v="121.43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3"/>
    <x v="18"/>
    <n v="38.64"/>
    <n v="40.47999999999999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6"/>
    <x v="11"/>
    <n v="100"/>
    <n v="40.479999999999997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7"/>
    <x v="12"/>
    <n v="113.33"/>
    <n v="3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x v="11"/>
    <n v="2.11"/>
    <n v="70.1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x v="11"/>
    <n v="104.75"/>
    <n v="17.82999999999999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0"/>
    <x v="1"/>
    <n v="5.58"/>
    <n v="119.5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1"/>
    <x v="39"/>
    <n v="5.22"/>
    <n v="37.95000000000000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0"/>
    <x v="4"/>
    <n v="166.2"/>
    <n v="31.9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6"/>
    <x v="9"/>
    <n v="23.63"/>
    <n v="23.6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x v="11"/>
    <n v="330"/>
    <n v="43.4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"/>
    <x v="17"/>
    <n v="117.71"/>
    <n v="37.45000000000000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x v="23"/>
    <n v="8.2100000000000009"/>
    <n v="16.760000000000002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6"/>
    <x v="19"/>
    <n v="16.420000000000002"/>
    <n v="68.4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7"/>
    <x v="12"/>
    <n v="136.66999999999999"/>
    <n v="30.3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7"/>
    <x v="15"/>
    <n v="101.88"/>
    <n v="58.2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x v="11"/>
    <n v="32.56"/>
    <n v="50.8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"/>
    <x v="17"/>
    <n v="148"/>
    <n v="54.2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"/>
    <x v="5"/>
    <n v="162.6"/>
    <n v="27.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7"/>
    <x v="15"/>
    <n v="115.86"/>
    <n v="24.5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7"/>
    <x v="15"/>
    <n v="101.25"/>
    <n v="115.7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x v="11"/>
    <n v="101.25"/>
    <n v="24.5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1"/>
    <x v="31"/>
    <n v="26.9"/>
    <n v="36.6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x v="0"/>
    <n v="100.63"/>
    <n v="3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1"/>
    <x v="31"/>
    <n v="6.71"/>
    <n v="80.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x v="11"/>
    <n v="20.13"/>
    <n v="100.6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1"/>
    <x v="39"/>
    <n v="26.7"/>
    <n v="42.1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4"/>
    <x v="7"/>
    <n v="133.5"/>
    <n v="53.4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4"/>
    <x v="29"/>
    <n v="1.1399999999999999"/>
    <n v="2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x v="11"/>
    <n v="2.67"/>
    <n v="8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5"/>
    <x v="10"/>
    <n v="16"/>
    <n v="16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1"/>
    <x v="31"/>
    <n v="18.18"/>
    <n v="88.8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x v="11"/>
    <n v="100"/>
    <n v="29.6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5"/>
    <x v="16"/>
    <n v="133.33000000000001"/>
    <n v="57.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7"/>
    <x v="12"/>
    <n v="265.67"/>
    <n v="26.57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6"/>
    <x v="9"/>
    <n v="15.92"/>
    <n v="88.4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6"/>
    <x v="9"/>
    <n v="3.98"/>
    <n v="56.7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x v="11"/>
    <n v="53"/>
    <n v="88.3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6"/>
    <x v="19"/>
    <n v="106"/>
    <n v="88.3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x v="11"/>
    <n v="158.19999999999999"/>
    <n v="79.09999999999999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0"/>
    <x v="26"/>
    <n v="1.21"/>
    <n v="112.5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7"/>
    <x v="25"/>
    <n v="105.5"/>
    <n v="23.12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x v="11"/>
    <n v="142.36000000000001"/>
    <n v="2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6"/>
    <x v="11"/>
    <n v="104"/>
    <n v="97.5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x v="11"/>
    <n v="130"/>
    <n v="23.6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x v="11"/>
    <n v="130"/>
    <n v="28.8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x v="11"/>
    <n v="22.14"/>
    <n v="129.1699999999999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x v="11"/>
    <n v="100"/>
    <n v="38.6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x v="23"/>
    <n v="7.3"/>
    <n v="47.8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"/>
    <x v="17"/>
    <n v="115.76"/>
    <n v="40.2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5"/>
    <x v="27"/>
    <n v="127.17"/>
    <n v="21.19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7"/>
    <x v="14"/>
    <n v="21.71"/>
    <n v="7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x v="11"/>
    <n v="116.92"/>
    <n v="50.6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x v="11"/>
    <n v="152"/>
    <n v="19.48999999999999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x v="11"/>
    <n v="21.69"/>
    <n v="126.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7"/>
    <x v="15"/>
    <n v="101.07"/>
    <n v="42.11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7"/>
    <x v="13"/>
    <n v="150.80000000000001"/>
    <n v="50.2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6"/>
    <x v="11"/>
    <n v="250.67"/>
    <n v="44.2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x v="11"/>
    <n v="15"/>
    <n v="83.33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7"/>
    <x v="12"/>
    <n v="75"/>
    <n v="35.7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7"/>
    <x v="12"/>
    <n v="125"/>
    <n v="27.78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5"/>
    <x v="10"/>
    <n v="29.84"/>
    <n v="93.2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6"/>
    <x v="9"/>
    <n v="149"/>
    <n v="37.2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x v="11"/>
    <n v="26.73"/>
    <n v="3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3"/>
    <x v="18"/>
    <n v="2.93"/>
    <n v="34.88000000000000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1"/>
    <x v="39"/>
    <n v="29.24"/>
    <n v="40.6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7"/>
    <x v="33"/>
    <n v="24.33"/>
    <n v="34.7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x v="11"/>
    <n v="36.5"/>
    <n v="91.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x v="11"/>
    <n v="104.29"/>
    <n v="36.5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7"/>
    <x v="15"/>
    <n v="145.4"/>
    <n v="21.3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0"/>
    <x v="1"/>
    <n v="7.26"/>
    <n v="80.67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7"/>
    <x v="25"/>
    <n v="103.57"/>
    <n v="55.7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5"/>
    <x v="10"/>
    <n v="21.09"/>
    <n v="180.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6"/>
    <x v="9"/>
    <n v="103"/>
    <n v="120.17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x v="11"/>
    <n v="102.86"/>
    <n v="26.67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x v="11"/>
    <n v="119.67"/>
    <n v="55.23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0"/>
    <x v="1"/>
    <n v="10.210000000000001"/>
    <n v="44.69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x v="11"/>
    <n v="57.2"/>
    <n v="59.5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6"/>
    <x v="9"/>
    <n v="59.58"/>
    <n v="6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x v="11"/>
    <n v="119.17"/>
    <n v="27.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6"/>
    <x v="11"/>
    <n v="115.16"/>
    <n v="5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6"/>
    <x v="19"/>
    <n v="129.63999999999999"/>
    <n v="25.4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0"/>
    <x v="1"/>
    <n v="28.48"/>
    <n v="19.239999999999998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x v="11"/>
    <n v="118.33"/>
    <n v="29.5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x v="11"/>
    <n v="100.71"/>
    <n v="33.5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"/>
    <x v="35"/>
    <n v="25.04"/>
    <n v="46.7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0"/>
    <x v="1"/>
    <n v="0.35"/>
    <n v="10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7"/>
    <x v="15"/>
    <n v="10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x v="11"/>
    <n v="139"/>
    <n v="57.92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0"/>
    <x v="26"/>
    <n v="1.38"/>
    <n v="76.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0"/>
    <x v="1"/>
    <n v="4.5599999999999996"/>
    <n v="27.3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5"/>
    <x v="8"/>
    <n v="136.80000000000001"/>
    <n v="45.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7"/>
    <x v="12"/>
    <n v="136.6"/>
    <n v="26.2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7"/>
    <x v="12"/>
    <n v="113.33"/>
    <n v="23.4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7"/>
    <x v="15"/>
    <n v="169.86"/>
    <n v="39.9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3"/>
    <x v="18"/>
    <n v="2.61"/>
    <n v="37.67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2"/>
    <x v="38"/>
    <n v="45.13"/>
    <n v="56.42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x v="23"/>
    <n v="5.63"/>
    <n v="5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"/>
    <x v="3"/>
    <n v="135"/>
    <n v="51.9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6"/>
    <x v="11"/>
    <n v="26.84"/>
    <n v="51.6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0"/>
    <x v="26"/>
    <n v="1.34"/>
    <n v="47.8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0"/>
    <x v="1"/>
    <n v="8.91"/>
    <n v="41.75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6"/>
    <x v="11"/>
    <n v="133.19999999999999"/>
    <n v="51.2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x v="11"/>
    <n v="133.04"/>
    <n v="26.6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x v="11"/>
    <n v="132"/>
    <n v="36.67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x v="11"/>
    <n v="101.23"/>
    <n v="41.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x v="11"/>
    <n v="36.5"/>
    <n v="46.9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2"/>
    <x v="36"/>
    <n v="26.2"/>
    <n v="218.3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x v="11"/>
    <n v="13.02"/>
    <n v="9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2"/>
    <x v="3"/>
    <n v="13.56"/>
    <n v="65.09999999999999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7"/>
    <x v="14"/>
    <n v="6.5"/>
    <n v="216.6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x v="11"/>
    <n v="10.83"/>
    <n v="108.3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1"/>
    <x v="32"/>
    <n v="13"/>
    <n v="65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6"/>
    <x v="11"/>
    <n v="26.94"/>
    <n v="46.4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x v="11"/>
    <n v="130"/>
    <n v="5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x v="11"/>
    <n v="130"/>
    <n v="46.43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6"/>
    <x v="9"/>
    <n v="0.02"/>
    <n v="92.1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x v="11"/>
    <n v="15.73"/>
    <n v="53.7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7"/>
    <x v="33"/>
    <n v="30.67"/>
    <n v="21.47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6"/>
    <x v="11"/>
    <n v="21.37"/>
    <n v="45.7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x v="11"/>
    <n v="32.049999999999997"/>
    <n v="40.0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x v="11"/>
    <n v="32.049999999999997"/>
    <n v="33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7"/>
    <x v="13"/>
    <n v="128.19999999999999"/>
    <n v="21.37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5"/>
    <x v="10"/>
    <n v="0.53"/>
    <n v="91.4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x v="23"/>
    <n v="3.2"/>
    <n v="6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7"/>
    <x v="33"/>
    <n v="18.29"/>
    <n v="58.1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7"/>
    <x v="12"/>
    <n v="128"/>
    <n v="37.6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x v="11"/>
    <n v="127.8"/>
    <n v="29.05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0"/>
    <x v="6"/>
    <n v="1.33"/>
    <n v="24.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0"/>
    <x v="1"/>
    <n v="1.06"/>
    <n v="90.86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6"/>
    <x v="9"/>
    <n v="106"/>
    <n v="70.67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5"/>
    <x v="27"/>
    <n v="127.2"/>
    <n v="37.40999999999999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7"/>
    <x v="14"/>
    <n v="25.4"/>
    <n v="57.73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x v="11"/>
    <n v="126.6"/>
    <n v="22.6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7"/>
    <x v="15"/>
    <n v="180.86"/>
    <n v="33.32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5"/>
    <x v="27"/>
    <n v="140.44"/>
    <n v="28.7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x v="11"/>
    <n v="126.2"/>
    <n v="17.5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x v="11"/>
    <n v="126.2"/>
    <n v="78.8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5"/>
    <x v="16"/>
    <n v="126"/>
    <n v="31.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x v="0"/>
    <n v="126.87"/>
    <n v="62.8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2"/>
    <x v="36"/>
    <n v="12.5"/>
    <n v="2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x v="11"/>
    <n v="20.83"/>
    <n v="52.08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x v="11"/>
    <n v="17.77"/>
    <n v="36.59000000000000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0"/>
    <x v="1"/>
    <n v="3.11"/>
    <n v="88.7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x v="11"/>
    <n v="11.27"/>
    <n v="51.6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x v="11"/>
    <n v="47.69"/>
    <n v="6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7"/>
    <x v="12"/>
    <n v="103.33"/>
    <n v="56.36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7"/>
    <x v="15"/>
    <n v="124"/>
    <n v="38.7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x v="11"/>
    <n v="123.6"/>
    <n v="29.4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x v="0"/>
    <n v="102.5"/>
    <n v="205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x v="11"/>
    <n v="61.1"/>
    <n v="203.6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6"/>
    <x v="9"/>
    <n v="2.44"/>
    <n v="67.78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7"/>
    <x v="12"/>
    <n v="101.67"/>
    <n v="43.5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x v="11"/>
    <n v="122"/>
    <n v="27.7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x v="11"/>
    <n v="122"/>
    <n v="203.3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3"/>
    <x v="18"/>
    <n v="1.71"/>
    <n v="25.2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7"/>
    <x v="12"/>
    <n v="121.4"/>
    <n v="37.9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x v="11"/>
    <n v="121.2"/>
    <n v="33.67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6"/>
    <x v="9"/>
    <n v="0.15"/>
    <n v="201.6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x v="11"/>
    <n v="242"/>
    <n v="24.2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6"/>
    <x v="11"/>
    <n v="242"/>
    <n v="43.2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3"/>
    <x v="18"/>
    <n v="5.72"/>
    <n v="50.0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5"/>
    <x v="8"/>
    <n v="100.17"/>
    <n v="46.2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1"/>
    <x v="31"/>
    <n v="3"/>
    <n v="7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5"/>
    <x v="16"/>
    <n v="100"/>
    <n v="27.27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5"/>
    <x v="27"/>
    <n v="120"/>
    <n v="6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5"/>
    <x v="8"/>
    <n v="120"/>
    <n v="42.8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"/>
    <x v="5"/>
    <n v="298.5"/>
    <n v="35.11999999999999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"/>
    <x v="17"/>
    <n v="238"/>
    <n v="33.0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x v="11"/>
    <n v="169.43"/>
    <n v="45.6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x v="11"/>
    <n v="107.64"/>
    <n v="28.19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"/>
    <x v="3"/>
    <n v="2.96"/>
    <n v="73.8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0"/>
    <x v="26"/>
    <n v="3.93"/>
    <n v="45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0"/>
    <x v="1"/>
    <n v="0.39"/>
    <n v="84.2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6"/>
    <x v="19"/>
    <n v="11.74"/>
    <n v="24.4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6"/>
    <x v="9"/>
    <n v="19.57"/>
    <n v="25.5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7"/>
    <x v="15"/>
    <n v="167.43"/>
    <n v="17.23999999999999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3"/>
    <x v="28"/>
    <n v="1.67"/>
    <n v="25.4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4"/>
    <x v="29"/>
    <n v="2.93"/>
    <n v="6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x v="11"/>
    <n v="105.45"/>
    <n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x v="11"/>
    <n v="28.8"/>
    <n v="44.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x v="23"/>
    <n v="9.5"/>
    <n v="71.2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1"/>
    <x v="39"/>
    <n v="14.25"/>
    <n v="43.8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x v="11"/>
    <n v="114"/>
    <n v="40.7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x v="11"/>
    <n v="114"/>
    <n v="27.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x v="11"/>
    <n v="228"/>
    <n v="57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x v="11"/>
    <n v="9.42"/>
    <n v="80.70999999999999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6"/>
    <x v="19"/>
    <n v="113"/>
    <n v="37.6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5"/>
    <x v="27"/>
    <n v="112.93"/>
    <n v="19.4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7"/>
    <x v="22"/>
    <n v="112.8"/>
    <n v="12.5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x v="11"/>
    <n v="28.05"/>
    <n v="5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3"/>
    <x v="18"/>
    <n v="0.11"/>
    <n v="50.91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7"/>
    <x v="14"/>
    <n v="10.18"/>
    <n v="62.22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5"/>
    <x v="10"/>
    <n v="22.4"/>
    <n v="56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7"/>
    <x v="12"/>
    <n v="123.95"/>
    <n v="43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x v="11"/>
    <n v="159.43"/>
    <n v="1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7"/>
    <x v="15"/>
    <n v="185"/>
    <n v="50.4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"/>
    <x v="3"/>
    <n v="11.06"/>
    <n v="69.1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0"/>
    <x v="1"/>
    <n v="27.65"/>
    <n v="55.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7"/>
    <x v="15"/>
    <n v="110.2"/>
    <n v="42.3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x v="11"/>
    <n v="4.58"/>
    <n v="183.3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x v="11"/>
    <n v="11"/>
    <n v="45.8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1"/>
    <x v="39"/>
    <n v="11.46"/>
    <n v="39.2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7"/>
    <x v="15"/>
    <n v="110"/>
    <n v="5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x v="11"/>
    <n v="110"/>
    <n v="5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4"/>
    <x v="7"/>
    <n v="182"/>
    <n v="34.13000000000000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x v="11"/>
    <n v="109"/>
    <n v="36.3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7"/>
    <x v="15"/>
    <n v="155.71"/>
    <n v="28.6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7"/>
    <x v="20"/>
    <n v="218"/>
    <n v="19.4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x v="11"/>
    <n v="27.1"/>
    <n v="38.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x v="11"/>
    <n v="5.41"/>
    <n v="60.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x v="11"/>
    <n v="108"/>
    <n v="33.7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x v="11"/>
    <n v="108"/>
    <n v="33.7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x v="11"/>
    <n v="107.4"/>
    <n v="35.79999999999999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x v="11"/>
    <n v="106.02"/>
    <n v="58.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4"/>
    <x v="29"/>
    <n v="8.83"/>
    <n v="44.1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4"/>
    <x v="29"/>
    <n v="10.6"/>
    <n v="48.1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x v="11"/>
    <n v="106"/>
    <n v="75.70999999999999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x v="11"/>
    <n v="105.49"/>
    <n v="21.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x v="11"/>
    <n v="10.54"/>
    <n v="47.9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5"/>
    <x v="16"/>
    <n v="105"/>
    <n v="15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6"/>
    <x v="19"/>
    <n v="105"/>
    <n v="7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x v="11"/>
    <n v="175"/>
    <n v="29.17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6"/>
    <x v="9"/>
    <n v="4.74"/>
    <n v="57.8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7"/>
    <x v="33"/>
    <n v="3.25"/>
    <n v="6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x v="11"/>
    <n v="3.47"/>
    <n v="47.27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7"/>
    <x v="15"/>
    <n v="104"/>
    <n v="32.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7"/>
    <x v="15"/>
    <n v="104"/>
    <n v="47.2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x v="11"/>
    <n v="104"/>
    <n v="57.7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7"/>
    <x v="15"/>
    <n v="103.8"/>
    <n v="34.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7"/>
    <x v="12"/>
    <n v="103.2"/>
    <n v="51.6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2"/>
    <x v="3"/>
    <n v="2.04"/>
    <n v="84.8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2"/>
    <x v="36"/>
    <n v="16.97"/>
    <n v="101.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1"/>
    <x v="32"/>
    <n v="5.0599999999999996"/>
    <n v="84.33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x v="11"/>
    <n v="202"/>
    <n v="29.7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x v="11"/>
    <n v="20.16"/>
    <n v="50.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x v="11"/>
    <n v="144"/>
    <n v="22.9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x v="11"/>
    <n v="100.64"/>
    <n v="25.1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0"/>
    <x v="1"/>
    <n v="0.5"/>
    <n v="167.67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5"/>
    <x v="27"/>
    <n v="100.4"/>
    <n v="31.3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x v="11"/>
    <n v="100.2"/>
    <n v="62.6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6"/>
    <x v="19"/>
    <n v="0.67"/>
    <n v="500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x v="11"/>
    <n v="9.09"/>
    <n v="29.4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5"/>
    <x v="27"/>
    <n v="100"/>
    <n v="71.43000000000000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5"/>
    <x v="21"/>
    <n v="100"/>
    <n v="5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6"/>
    <x v="19"/>
    <n v="100"/>
    <n v="83.33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6"/>
    <x v="9"/>
    <n v="100"/>
    <n v="62.5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x v="11"/>
    <n v="100"/>
    <n v="41.6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x v="11"/>
    <n v="100"/>
    <n v="55.5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x v="11"/>
    <n v="100"/>
    <n v="35.7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x v="11"/>
    <n v="100"/>
    <n v="29.4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6"/>
    <x v="19"/>
    <n v="100"/>
    <n v="166.6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7"/>
    <x v="15"/>
    <n v="142.86000000000001"/>
    <n v="2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x v="11"/>
    <n v="16.57"/>
    <n v="29.24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0"/>
    <x v="4"/>
    <n v="164"/>
    <n v="10.03999999999999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x v="11"/>
    <n v="2.4500000000000002"/>
    <n v="163.3300000000000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x v="11"/>
    <n v="9.76"/>
    <n v="37.5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7"/>
    <x v="14"/>
    <n v="9.74"/>
    <n v="54.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0"/>
    <x v="1"/>
    <n v="2.4300000000000002"/>
    <n v="60.7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x v="11"/>
    <n v="107.78"/>
    <n v="44.0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x v="11"/>
    <n v="137.57"/>
    <n v="28.32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0"/>
    <x v="1"/>
    <n v="0.87"/>
    <n v="120.2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6"/>
    <x v="19"/>
    <n v="4.8099999999999996"/>
    <n v="60.1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0"/>
    <x v="1"/>
    <n v="12"/>
    <n v="6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x v="23"/>
    <n v="64"/>
    <n v="4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3"/>
    <x v="18"/>
    <n v="9.56"/>
    <n v="21.7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6"/>
    <x v="9"/>
    <n v="11.58"/>
    <n v="78.3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x v="11"/>
    <n v="148.88999999999999"/>
    <n v="15.13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0"/>
    <x v="1"/>
    <n v="0.47"/>
    <n v="116.7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x v="11"/>
    <n v="4.67"/>
    <n v="35.9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0"/>
    <x v="26"/>
    <n v="1.25"/>
    <n v="57.88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7"/>
    <x v="15"/>
    <n v="115.75"/>
    <n v="35.61999999999999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4"/>
    <x v="29"/>
    <n v="1.84"/>
    <n v="76.6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4"/>
    <x v="29"/>
    <n v="3.07"/>
    <n v="35.38000000000000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x v="11"/>
    <n v="8.2100000000000009"/>
    <n v="38.3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5"/>
    <x v="27"/>
    <n v="131.43"/>
    <n v="21.9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5"/>
    <x v="27"/>
    <n v="153.33000000000001"/>
    <n v="30.6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x v="11"/>
    <n v="184"/>
    <n v="30.6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6"/>
    <x v="19"/>
    <n v="30.33"/>
    <n v="50.5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x v="11"/>
    <n v="2.27"/>
    <n v="32.3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x v="11"/>
    <n v="37.75"/>
    <n v="32.36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6"/>
    <x v="19"/>
    <n v="3.45"/>
    <n v="30.1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6"/>
    <x v="9"/>
    <n v="3.01"/>
    <n v="4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x v="11"/>
    <n v="18"/>
    <n v="64.29000000000000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x v="11"/>
    <n v="112.5"/>
    <n v="3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1"/>
    <x v="31"/>
    <n v="7.06"/>
    <n v="44.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"/>
    <x v="35"/>
    <n v="8.9"/>
    <n v="40.45000000000000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6"/>
    <x v="11"/>
    <n v="17.600000000000001"/>
    <n v="4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x v="11"/>
    <n v="110"/>
    <n v="24.44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x v="11"/>
    <n v="21.85"/>
    <n v="48.5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0"/>
    <x v="26"/>
    <n v="4.3499999999999996"/>
    <n v="14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5"/>
    <x v="10"/>
    <n v="15.54"/>
    <n v="43.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7"/>
    <x v="15"/>
    <n v="108.75"/>
    <n v="31.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0"/>
    <x v="6"/>
    <n v="1.73"/>
    <n v="108.2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x v="23"/>
    <n v="1.08"/>
    <n v="35.8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x v="11"/>
    <n v="34.4"/>
    <n v="33.0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6"/>
    <x v="9"/>
    <n v="57.33"/>
    <n v="4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4"/>
    <x v="7"/>
    <n v="107.5"/>
    <n v="47.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x v="11"/>
    <n v="129.13"/>
    <n v="30.7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x v="11"/>
    <n v="143.33000000000001"/>
    <n v="21.5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x v="11"/>
    <n v="28.47"/>
    <n v="6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0"/>
    <x v="26"/>
    <n v="0.43"/>
    <n v="53.25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6"/>
    <x v="19"/>
    <n v="8.52"/>
    <n v="47.3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3"/>
    <x v="28"/>
    <n v="0.47"/>
    <n v="60.7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3"/>
    <x v="18"/>
    <n v="5.31"/>
    <n v="17.7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x v="11"/>
    <n v="24.29"/>
    <n v="53.1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7"/>
    <x v="13"/>
    <n v="101.19"/>
    <n v="47.2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5"/>
    <x v="27"/>
    <n v="106.25"/>
    <n v="53.1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7"/>
    <x v="13"/>
    <n v="382.72"/>
    <n v="15.0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x v="11"/>
    <n v="210"/>
    <n v="105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1"/>
    <x v="31"/>
    <n v="8.3800000000000008"/>
    <n v="104.75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x v="11"/>
    <n v="41.7"/>
    <n v="29.7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7"/>
    <x v="12"/>
    <n v="104"/>
    <n v="18.91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x v="23"/>
    <n v="13.83"/>
    <n v="51.8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x v="11"/>
    <n v="6.83"/>
    <n v="5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0"/>
    <x v="1"/>
    <n v="2.06"/>
    <n v="51.3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3"/>
    <x v="18"/>
    <n v="0.82"/>
    <n v="41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x v="11"/>
    <n v="24.12"/>
    <n v="4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5"/>
    <x v="16"/>
    <n v="117.14"/>
    <n v="51.2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x v="11"/>
    <n v="136.34"/>
    <n v="15.1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0"/>
    <x v="1"/>
    <n v="0.82"/>
    <n v="45.33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3"/>
    <x v="18"/>
    <n v="0.81"/>
    <n v="101.2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0"/>
    <x v="1"/>
    <n v="2.69"/>
    <n v="1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1"/>
    <x v="31"/>
    <n v="8.06"/>
    <n v="80.59999999999999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5"/>
    <x v="21"/>
    <n v="13.43"/>
    <n v="80.599999999999994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6"/>
    <x v="19"/>
    <n v="4.0199999999999996"/>
    <n v="100.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5"/>
    <x v="10"/>
    <n v="33.42"/>
    <n v="30.85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5"/>
    <x v="10"/>
    <n v="40.1"/>
    <n v="80.2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7"/>
    <x v="12"/>
    <n v="133.44"/>
    <n v="25.0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x v="23"/>
    <n v="0.8"/>
    <n v="133.3300000000000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"/>
    <x v="35"/>
    <n v="2.67"/>
    <n v="66.6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x v="11"/>
    <n v="11.43"/>
    <n v="8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x v="11"/>
    <n v="16"/>
    <n v="66.67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x v="11"/>
    <n v="100"/>
    <n v="30.7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x v="11"/>
    <n v="12.2"/>
    <n v="79.400000000000006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x v="23"/>
    <n v="0.79"/>
    <n v="56.5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7"/>
    <x v="25"/>
    <n v="156.4"/>
    <n v="30.0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6"/>
    <x v="11"/>
    <n v="19.25"/>
    <n v="64.17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x v="11"/>
    <n v="128.33000000000001"/>
    <n v="27.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2"/>
    <x v="36"/>
    <n v="5.08"/>
    <n v="31.7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x v="11"/>
    <n v="127"/>
    <n v="25.4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2"/>
    <x v="3"/>
    <n v="10.86"/>
    <n v="42.2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1"/>
    <x v="39"/>
    <n v="19"/>
    <n v="47.5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5"/>
    <x v="10"/>
    <n v="58.46"/>
    <n v="54.2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0"/>
    <x v="1"/>
    <n v="1.08"/>
    <n v="41.8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6"/>
    <x v="9"/>
    <n v="0.02"/>
    <n v="53.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5"/>
    <x v="8"/>
    <n v="125.33"/>
    <n v="41.78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x v="11"/>
    <n v="3.75"/>
    <n v="93.7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7"/>
    <x v="33"/>
    <n v="5.77"/>
    <n v="41.6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"/>
    <x v="17"/>
    <n v="125"/>
    <n v="53.5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x v="11"/>
    <n v="150"/>
    <n v="41.67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6"/>
    <x v="9"/>
    <n v="123.67"/>
    <n v="14.8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x v="11"/>
    <n v="123"/>
    <n v="46.13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"/>
    <x v="34"/>
    <n v="7.34"/>
    <n v="40.7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x v="11"/>
    <n v="7.24"/>
    <n v="72.40000000000000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3"/>
    <x v="28"/>
    <n v="10.31"/>
    <n v="32.8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5"/>
    <x v="10"/>
    <n v="0.72"/>
    <n v="12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1"/>
    <x v="35"/>
    <n v="2.4"/>
    <n v="6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7"/>
    <x v="14"/>
    <n v="102.86"/>
    <n v="2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5"/>
    <x v="21"/>
    <n v="0.72"/>
    <n v="35.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0"/>
    <x v="4"/>
    <n v="0.6"/>
    <n v="71.59999999999999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x v="11"/>
    <n v="17.899999999999999"/>
    <n v="25.57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x v="11"/>
    <n v="101.43"/>
    <n v="59.1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0"/>
    <x v="4"/>
    <n v="101.73"/>
    <n v="25.2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"/>
    <x v="35"/>
    <n v="70.2"/>
    <n v="39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6"/>
    <x v="19"/>
    <n v="100.29"/>
    <n v="35.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0"/>
    <x v="26"/>
    <n v="0.18"/>
    <n v="116.6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1"/>
    <x v="32"/>
    <n v="4.12"/>
    <n v="26.9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x v="11"/>
    <n v="15.74"/>
    <n v="29.17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x v="11"/>
    <n v="140"/>
    <n v="3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0"/>
    <x v="26"/>
    <n v="0.39"/>
    <n v="38.44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5"/>
    <x v="10"/>
    <n v="7.0000000000000007E-2"/>
    <n v="6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7"/>
    <x v="33"/>
    <n v="38.33"/>
    <n v="6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0"/>
    <x v="26"/>
    <n v="5.68"/>
    <n v="37.8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x v="11"/>
    <n v="113.33"/>
    <n v="2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5"/>
    <x v="21"/>
    <n v="7.51"/>
    <n v="37.5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6"/>
    <x v="9"/>
    <n v="0.15"/>
    <n v="55.8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4"/>
    <x v="29"/>
    <n v="0.56000000000000005"/>
    <n v="55.8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x v="23"/>
    <n v="1.37"/>
    <n v="6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"/>
    <x v="3"/>
    <n v="6.7"/>
    <n v="83.75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6"/>
    <x v="9"/>
    <n v="3.34"/>
    <n v="20.8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7"/>
    <x v="33"/>
    <n v="2.200000000000000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7"/>
    <x v="33"/>
    <n v="10.9"/>
    <n v="21.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0"/>
    <x v="26"/>
    <n v="10.88"/>
    <n v="81.58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5"/>
    <x v="10"/>
    <n v="3.25"/>
    <n v="32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5"/>
    <x v="10"/>
    <n v="4.0599999999999996"/>
    <n v="108.3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7"/>
    <x v="33"/>
    <n v="5.42"/>
    <n v="27.08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4"/>
    <x v="29"/>
    <n v="6.5"/>
    <n v="108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1"/>
    <x v="31"/>
    <n v="4.57"/>
    <n v="24.6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x v="11"/>
    <n v="32"/>
    <n v="29.0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x v="11"/>
    <n v="160"/>
    <n v="4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7"/>
    <x v="13"/>
    <n v="105.67"/>
    <n v="22.64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x v="11"/>
    <n v="4.21"/>
    <n v="26.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x v="11"/>
    <n v="104"/>
    <n v="5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x v="11"/>
    <n v="3.89"/>
    <n v="23.9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3"/>
    <x v="18"/>
    <n v="0.39"/>
    <n v="103.3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4"/>
    <x v="29"/>
    <n v="1.24"/>
    <n v="34.4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7"/>
    <x v="15"/>
    <n v="103.33"/>
    <n v="28.18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x v="0"/>
    <n v="103.33"/>
    <n v="18.23999999999999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0"/>
    <x v="1"/>
    <n v="0.31"/>
    <n v="76.2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7"/>
    <x v="12"/>
    <n v="20.13"/>
    <n v="21.57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x v="23"/>
    <n v="2.0099999999999998"/>
    <n v="50.1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0"/>
    <x v="26"/>
    <n v="3.34"/>
    <n v="150.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x v="11"/>
    <n v="12.04"/>
    <n v="75.25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7"/>
    <x v="15"/>
    <n v="100.33"/>
    <n v="37.630000000000003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7"/>
    <x v="12"/>
    <n v="240.8"/>
    <n v="23.15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0"/>
    <x v="26"/>
    <n v="1"/>
    <n v="3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0"/>
    <x v="26"/>
    <n v="3"/>
    <n v="300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6"/>
    <x v="9"/>
    <n v="3"/>
    <n v="3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6"/>
    <x v="9"/>
    <n v="12"/>
    <n v="25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x v="11"/>
    <n v="50"/>
    <n v="6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x v="11"/>
    <n v="60"/>
    <n v="6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7"/>
    <x v="20"/>
    <n v="100"/>
    <n v="18.7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7"/>
    <x v="20"/>
    <n v="100"/>
    <n v="3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7"/>
    <x v="15"/>
    <n v="100"/>
    <n v="27.27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7"/>
    <x v="12"/>
    <n v="100"/>
    <n v="27.2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6"/>
    <x v="19"/>
    <n v="100"/>
    <n v="3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0"/>
    <x v="1"/>
    <n v="0.85"/>
    <n v="99.3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0"/>
    <x v="1"/>
    <n v="1.19"/>
    <n v="49.6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x v="11"/>
    <n v="24.33"/>
    <n v="24.33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"/>
    <x v="3"/>
    <n v="290"/>
    <n v="19.32999999999999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0"/>
    <x v="1"/>
    <n v="9.6300000000000008"/>
    <n v="24.0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"/>
    <x v="38"/>
    <n v="28.9"/>
    <n v="26.27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x v="11"/>
    <n v="286.14"/>
    <n v="19.27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0"/>
    <x v="1"/>
    <n v="1.91"/>
    <n v="57.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6"/>
    <x v="11"/>
    <n v="2.85"/>
    <n v="5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x v="11"/>
    <n v="14.25"/>
    <n v="71.25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3"/>
    <x v="18"/>
    <n v="0.56999999999999995"/>
    <n v="28.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"/>
    <x v="40"/>
    <n v="2.5499999999999998"/>
    <n v="40.1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"/>
    <x v="34"/>
    <n v="0.28000000000000003"/>
    <n v="4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0"/>
    <x v="1"/>
    <n v="0.56000000000000005"/>
    <n v="93.33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6"/>
    <x v="9"/>
    <n v="1.87"/>
    <n v="93.3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7"/>
    <x v="14"/>
    <n v="9.3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7"/>
    <x v="12"/>
    <n v="37.33"/>
    <n v="3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x v="11"/>
    <n v="112"/>
    <n v="11.6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5"/>
    <x v="10"/>
    <n v="1.1200000000000001"/>
    <n v="46.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6"/>
    <x v="9"/>
    <n v="13.9"/>
    <n v="55.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4"/>
    <x v="29"/>
    <n v="0.14000000000000001"/>
    <n v="23.08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x v="11"/>
    <n v="138.5"/>
    <n v="30.78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0"/>
    <x v="24"/>
    <n v="0.86"/>
    <n v="69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0"/>
    <x v="1"/>
    <n v="1.37"/>
    <n v="39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x v="11"/>
    <n v="2.73"/>
    <n v="27.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6"/>
    <x v="19"/>
    <n v="3.41"/>
    <n v="22.7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x v="11"/>
    <n v="136"/>
    <n v="13.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x v="11"/>
    <n v="5.42"/>
    <n v="90.3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0"/>
    <x v="26"/>
    <n v="0.39"/>
    <n v="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3"/>
    <x v="28"/>
    <n v="6.44"/>
    <n v="4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x v="11"/>
    <n v="18"/>
    <n v="4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x v="11"/>
    <n v="108"/>
    <n v="38.57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8"/>
    <x v="30"/>
    <n v="2.66"/>
    <n v="33.2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x v="11"/>
    <n v="6.65"/>
    <n v="29.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x v="11"/>
    <n v="2.75"/>
    <n v="52.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5"/>
    <x v="10"/>
    <n v="10.48"/>
    <n v="32.7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0"/>
    <x v="26"/>
    <n v="1.04"/>
    <n v="8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0"/>
    <x v="1"/>
    <n v="0.52"/>
    <n v="2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0"/>
    <x v="6"/>
    <n v="1.04"/>
    <n v="28.8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7"/>
    <x v="12"/>
    <n v="3.25"/>
    <n v="28.8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x v="11"/>
    <n v="5.2"/>
    <n v="6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x v="11"/>
    <n v="32.5"/>
    <n v="37.1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1"/>
    <x v="39"/>
    <n v="52"/>
    <n v="17.32999999999999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5"/>
    <x v="27"/>
    <n v="104"/>
    <n v="21.6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0"/>
    <x v="26"/>
    <n v="0.43"/>
    <n v="64.75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6"/>
    <x v="11"/>
    <n v="51.6"/>
    <n v="32.2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3"/>
    <x v="18"/>
    <n v="0.51"/>
    <n v="23.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4"/>
    <x v="29"/>
    <n v="10.08"/>
    <n v="4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x v="11"/>
    <n v="33.6"/>
    <n v="63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x v="11"/>
    <n v="12.55"/>
    <n v="50.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x v="11"/>
    <n v="100.4"/>
    <n v="31.38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x v="23"/>
    <n v="0.13"/>
    <n v="25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4"/>
    <x v="29"/>
    <n v="0.25"/>
    <n v="62.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0"/>
    <x v="1"/>
    <n v="0.27"/>
    <n v="25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8"/>
    <x v="30"/>
    <n v="0.28999999999999998"/>
    <n v="25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5"/>
    <x v="10"/>
    <n v="0.86"/>
    <n v="125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6"/>
    <x v="11"/>
    <n v="2.5"/>
    <n v="35.7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0"/>
    <x v="26"/>
    <n v="3.33"/>
    <n v="250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5"/>
    <x v="10"/>
    <n v="5"/>
    <n v="83.3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6"/>
    <x v="11"/>
    <n v="5"/>
    <n v="62.5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5"/>
    <x v="10"/>
    <n v="25"/>
    <n v="5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6"/>
    <x v="19"/>
    <n v="25"/>
    <n v="41.6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x v="11"/>
    <n v="100"/>
    <n v="27.78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x v="11"/>
    <n v="100"/>
    <n v="31.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x v="11"/>
    <n v="100"/>
    <n v="11.36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0"/>
    <x v="26"/>
    <n v="1"/>
    <n v="49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3"/>
    <x v="18"/>
    <n v="1.62"/>
    <n v="16.2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1"/>
    <x v="31"/>
    <n v="1.66"/>
    <n v="48.2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7"/>
    <x v="37"/>
    <n v="3.01"/>
    <n v="30.1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x v="11"/>
    <n v="109.55"/>
    <n v="20.079999999999998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0"/>
    <x v="1"/>
    <n v="2.67"/>
    <n v="4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x v="11"/>
    <n v="4.8"/>
    <n v="3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0"/>
    <x v="6"/>
    <n v="47.4"/>
    <n v="29.6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2"/>
    <x v="36"/>
    <n v="0.76"/>
    <n v="33.71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3"/>
    <x v="18"/>
    <n v="11.8"/>
    <n v="19.67000000000000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"/>
    <x v="35"/>
    <n v="4.7"/>
    <n v="39.1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0"/>
    <x v="1"/>
    <n v="5.85"/>
    <n v="29.2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1"/>
    <x v="39"/>
    <n v="11.7"/>
    <n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x v="11"/>
    <n v="104"/>
    <n v="2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0"/>
    <x v="1"/>
    <n v="1.94"/>
    <n v="33.2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4"/>
    <x v="29"/>
    <n v="3.88"/>
    <n v="29.13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x v="23"/>
    <n v="1.1499999999999999"/>
    <n v="57.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x v="11"/>
    <n v="153.33000000000001"/>
    <n v="13.5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0"/>
    <x v="1"/>
    <n v="0.23"/>
    <n v="45.2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7"/>
    <x v="14"/>
    <n v="5.63"/>
    <n v="28.1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3"/>
    <x v="18"/>
    <n v="11.25"/>
    <n v="4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x v="11"/>
    <n v="22.5"/>
    <n v="18.7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x v="11"/>
    <n v="37.5"/>
    <n v="56.25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x v="11"/>
    <n v="225"/>
    <n v="7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1"/>
    <x v="32"/>
    <n v="2.48"/>
    <n v="74.3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0"/>
    <x v="26"/>
    <n v="4.46"/>
    <n v="24.7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0"/>
    <x v="1"/>
    <n v="0.19"/>
    <n v="55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7"/>
    <x v="14"/>
    <n v="4.2300000000000004"/>
    <n v="5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6"/>
    <x v="19"/>
    <n v="6.55"/>
    <n v="108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x v="11"/>
    <n v="10.8"/>
    <n v="7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x v="23"/>
    <n v="0.28999999999999998"/>
    <n v="71.6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x v="23"/>
    <n v="3.31"/>
    <n v="53.7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x v="11"/>
    <n v="7.17"/>
    <n v="30.7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x v="11"/>
    <n v="10.7"/>
    <n v="26.75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3"/>
    <x v="28"/>
    <n v="1.06"/>
    <n v="16.30999999999999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8"/>
    <x v="30"/>
    <n v="1.41"/>
    <n v="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0"/>
    <x v="1"/>
    <n v="4.24"/>
    <n v="30.2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x v="11"/>
    <n v="7.47"/>
    <n v="35.1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x v="11"/>
    <n v="21.1"/>
    <n v="26.38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"/>
    <x v="40"/>
    <n v="1.75"/>
    <n v="52.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7"/>
    <x v="37"/>
    <n v="2.79"/>
    <n v="3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0"/>
    <x v="1"/>
    <n v="0.21"/>
    <n v="68.3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x v="23"/>
    <n v="1.37"/>
    <n v="68.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1"/>
    <x v="32"/>
    <n v="10.81"/>
    <n v="51.2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"/>
    <x v="34"/>
    <n v="20.5"/>
    <n v="20.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7"/>
    <x v="12"/>
    <n v="41"/>
    <n v="29.29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5"/>
    <x v="27"/>
    <n v="102.5"/>
    <n v="15.7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x v="11"/>
    <n v="12.75"/>
    <n v="25.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x v="23"/>
    <n v="6.8"/>
    <n v="40.78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x v="11"/>
    <n v="2.38"/>
    <n v="2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4"/>
    <x v="29"/>
    <n v="16.829999999999998"/>
    <n v="16.8299999999999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4"/>
    <x v="29"/>
    <n v="0.72"/>
    <n v="22.3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x v="11"/>
    <n v="10.050000000000001"/>
    <n v="100.5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x v="11"/>
    <n v="100.5"/>
    <n v="18.2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1"/>
    <x v="31"/>
    <n v="0.1"/>
    <n v="1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x v="11"/>
    <n v="1.48"/>
    <n v="10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0"/>
    <x v="26"/>
    <n v="2.5"/>
    <n v="2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6"/>
    <x v="9"/>
    <n v="2.5"/>
    <n v="2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7"/>
    <x v="12"/>
    <n v="10"/>
    <n v="4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5"/>
    <x v="10"/>
    <n v="20"/>
    <n v="10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"/>
    <x v="17"/>
    <n v="100"/>
    <n v="4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x v="11"/>
    <n v="100"/>
    <n v="22.2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0"/>
    <x v="1"/>
    <n v="0.8"/>
    <n v="199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7"/>
    <x v="33"/>
    <n v="3.02"/>
    <n v="32.6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7"/>
    <x v="33"/>
    <n v="5.03"/>
    <n v="19.60000000000000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7"/>
    <x v="12"/>
    <n v="2.44"/>
    <n v="27.8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x v="11"/>
    <n v="3.25"/>
    <n v="3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x v="11"/>
    <n v="130"/>
    <n v="16.2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0"/>
    <x v="1"/>
    <n v="1.29"/>
    <n v="19.39999999999999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5"/>
    <x v="21"/>
    <n v="2.38"/>
    <n v="47.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8"/>
    <x v="30"/>
    <n v="95.48"/>
    <n v="47.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x v="11"/>
    <n v="2.7"/>
    <n v="23.6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4"/>
    <x v="29"/>
    <n v="0.75"/>
    <n v="23.5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"/>
    <x v="3"/>
    <n v="3.74"/>
    <n v="12.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3"/>
    <x v="28"/>
    <n v="0.41"/>
    <n v="23.25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x v="11"/>
    <n v="0.41"/>
    <n v="46.2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x v="11"/>
    <n v="3.08"/>
    <n v="61.6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0"/>
    <x v="26"/>
    <n v="3.27"/>
    <n v="3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1"/>
    <x v="31"/>
    <n v="6.61"/>
    <n v="3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5"/>
    <x v="10"/>
    <n v="40"/>
    <n v="25.7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7"/>
    <x v="15"/>
    <n v="120"/>
    <n v="22.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x v="11"/>
    <n v="180"/>
    <n v="1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3"/>
    <x v="18"/>
    <n v="0.04"/>
    <n v="17.85000000000000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7"/>
    <x v="37"/>
    <n v="17.8"/>
    <n v="59.3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x v="11"/>
    <n v="0.89"/>
    <n v="35.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"/>
    <x v="35"/>
    <n v="3.54"/>
    <n v="5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6"/>
    <x v="9"/>
    <n v="7.0000000000000007E-2"/>
    <n v="87.5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0"/>
    <x v="26"/>
    <n v="1.46"/>
    <n v="3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x v="11"/>
    <n v="11.53"/>
    <n v="24.7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7"/>
    <x v="33"/>
    <n v="0.34"/>
    <n v="42.5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"/>
    <x v="35"/>
    <n v="1.7"/>
    <n v="34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x v="11"/>
    <n v="10.63"/>
    <n v="42.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x v="11"/>
    <n v="20"/>
    <n v="3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"/>
    <x v="38"/>
    <n v="34"/>
    <n v="28.33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x v="11"/>
    <n v="16.5"/>
    <n v="27.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3"/>
    <x v="18"/>
    <n v="41.25"/>
    <n v="23.5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x v="11"/>
    <n v="20.85"/>
    <n v="23.1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7"/>
    <x v="33"/>
    <n v="2.67"/>
    <n v="3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7"/>
    <x v="33"/>
    <n v="3.2"/>
    <n v="4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0"/>
    <x v="1"/>
    <n v="0.4"/>
    <n v="3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"/>
    <x v="3"/>
    <n v="155"/>
    <n v="51.6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x v="23"/>
    <n v="0.77"/>
    <n v="11.7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x v="11"/>
    <n v="15.3"/>
    <n v="38.2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7"/>
    <x v="15"/>
    <n v="100"/>
    <n v="21.86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5"/>
    <x v="21"/>
    <n v="0.27"/>
    <n v="25.17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7"/>
    <x v="33"/>
    <n v="0.3"/>
    <n v="50.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4"/>
    <x v="29"/>
    <n v="0.6"/>
    <n v="50.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4"/>
    <x v="29"/>
    <n v="1.51"/>
    <n v="50.3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6"/>
    <x v="19"/>
    <n v="4.03"/>
    <n v="37.75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x v="11"/>
    <n v="37.75"/>
    <n v="11.62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"/>
    <x v="35"/>
    <n v="2.2400000000000002"/>
    <n v="5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x v="23"/>
    <n v="3"/>
    <n v="3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1"/>
    <x v="39"/>
    <n v="3"/>
    <n v="7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7"/>
    <x v="14"/>
    <n v="7.5"/>
    <n v="5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x v="11"/>
    <n v="21.43"/>
    <n v="37.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x v="23"/>
    <n v="0.19"/>
    <n v="13.5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x v="11"/>
    <n v="4.87"/>
    <n v="24.33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4"/>
    <x v="29"/>
    <n v="2.23"/>
    <n v="72.5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1"/>
    <x v="31"/>
    <n v="2.9"/>
    <n v="48.33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x v="11"/>
    <n v="7.84"/>
    <n v="20.7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0"/>
    <x v="26"/>
    <n v="0.17"/>
    <n v="14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6"/>
    <x v="9"/>
    <n v="14.1"/>
    <n v="20.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x v="23"/>
    <n v="17.63"/>
    <n v="28.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5"/>
    <x v="21"/>
    <n v="0.06"/>
    <n v="2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0"/>
    <x v="26"/>
    <n v="1.4"/>
    <n v="23.33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2"/>
    <x v="36"/>
    <n v="7"/>
    <n v="46.6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1"/>
    <x v="39"/>
    <n v="28"/>
    <n v="3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x v="23"/>
    <n v="26.95"/>
    <n v="17.25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x v="11"/>
    <n v="27.4"/>
    <n v="22.8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x v="11"/>
    <n v="0.97"/>
    <n v="22.67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x v="11"/>
    <n v="0.23"/>
    <n v="33.75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x v="11"/>
    <n v="1.42"/>
    <n v="1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x v="11"/>
    <n v="5.4"/>
    <n v="27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x v="11"/>
    <n v="5.4"/>
    <n v="4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x v="23"/>
    <n v="1.33"/>
    <n v="16.6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0"/>
    <x v="24"/>
    <n v="0.33"/>
    <n v="4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7"/>
    <x v="37"/>
    <n v="4.4000000000000004"/>
    <n v="4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0"/>
    <x v="26"/>
    <n v="2.62"/>
    <n v="16.3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7"/>
    <x v="33"/>
    <n v="6.55"/>
    <n v="18.71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6"/>
    <x v="11"/>
    <n v="15.41"/>
    <n v="32.7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x v="11"/>
    <n v="8.67"/>
    <n v="32.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5"/>
    <x v="10"/>
    <n v="13"/>
    <n v="6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3"/>
    <x v="18"/>
    <n v="26"/>
    <n v="1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x v="11"/>
    <n v="32.5"/>
    <n v="2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6"/>
    <x v="19"/>
    <n v="65"/>
    <n v="14.44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6"/>
    <x v="19"/>
    <n v="129"/>
    <n v="43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6"/>
    <x v="9"/>
    <n v="0.01"/>
    <n v="12.8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3"/>
    <x v="18"/>
    <n v="12.8"/>
    <n v="10.6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6"/>
    <x v="9"/>
    <n v="0.19"/>
    <n v="4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0"/>
    <x v="1"/>
    <n v="0.84"/>
    <n v="25.2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x v="11"/>
    <n v="6.3"/>
    <n v="4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3"/>
    <x v="28"/>
    <n v="0.36"/>
    <n v="31.2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3"/>
    <x v="28"/>
    <n v="0.5"/>
    <n v="62.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6"/>
    <x v="9"/>
    <n v="0.63"/>
    <n v="62.5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x v="11"/>
    <n v="0.83"/>
    <n v="62.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x v="11"/>
    <n v="1.25"/>
    <n v="62.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7"/>
    <x v="12"/>
    <n v="4.17"/>
    <n v="31.2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x v="23"/>
    <n v="5"/>
    <n v="62.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1"/>
    <x v="32"/>
    <n v="5"/>
    <n v="41.67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0"/>
    <x v="4"/>
    <n v="0.1"/>
    <n v="41.3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x v="11"/>
    <n v="124"/>
    <n v="8.8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0"/>
    <x v="26"/>
    <n v="0.49"/>
    <n v="20.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7"/>
    <x v="33"/>
    <n v="22.36"/>
    <n v="24.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x v="11"/>
    <n v="0.2"/>
    <n v="4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4"/>
    <x v="29"/>
    <n v="0.27"/>
    <n v="6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7"/>
    <x v="33"/>
    <n v="6"/>
    <n v="6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0"/>
    <x v="26"/>
    <n v="28.57"/>
    <n v="6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4"/>
    <x v="7"/>
    <n v="48"/>
    <n v="3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x v="11"/>
    <n v="171.43"/>
    <n v="8.5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3"/>
    <x v="18"/>
    <n v="0.26"/>
    <n v="19.670000000000002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x v="11"/>
    <n v="1.48"/>
    <n v="13.1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6"/>
    <x v="19"/>
    <n v="3.27"/>
    <n v="2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7"/>
    <x v="37"/>
    <n v="11.6"/>
    <n v="19.32999999999999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6"/>
    <x v="9"/>
    <n v="58.29"/>
    <n v="5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5"/>
    <x v="21"/>
    <n v="0.57999999999999996"/>
    <n v="38.3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3"/>
    <x v="18"/>
    <n v="2.2999999999999998"/>
    <n v="2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3"/>
    <x v="18"/>
    <n v="10.45"/>
    <n v="2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0"/>
    <x v="26"/>
    <n v="23"/>
    <n v="16.43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x v="23"/>
    <n v="1.75"/>
    <n v="12.6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7"/>
    <x v="12"/>
    <n v="2.99"/>
    <n v="14.1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6"/>
    <x v="19"/>
    <n v="0.37"/>
    <n v="36.67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1"/>
    <x v="39"/>
    <n v="1.1000000000000001"/>
    <n v="5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x v="11"/>
    <n v="1.83"/>
    <n v="18.32999999999999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x v="11"/>
    <n v="2.2000000000000002"/>
    <n v="27.5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5"/>
    <x v="10"/>
    <n v="2.75"/>
    <n v="15.7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7"/>
    <x v="14"/>
    <n v="11"/>
    <n v="5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x v="11"/>
    <n v="22"/>
    <n v="5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3"/>
    <x v="18"/>
    <n v="2.42"/>
    <n v="36.33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0"/>
    <x v="26"/>
    <n v="0.56999999999999995"/>
    <n v="15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4"/>
    <x v="7"/>
    <n v="0.72"/>
    <n v="10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"/>
    <x v="3"/>
    <n v="3.57"/>
    <n v="26.7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0"/>
    <x v="1"/>
    <n v="0.3"/>
    <n v="26.5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0"/>
    <x v="26"/>
    <n v="0.42"/>
    <n v="5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0"/>
    <x v="4"/>
    <n v="0.88"/>
    <n v="17.67000000000000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0"/>
    <x v="1"/>
    <n v="1.06"/>
    <n v="35.3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0"/>
    <x v="1"/>
    <n v="1.33"/>
    <n v="26.5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7"/>
    <x v="15"/>
    <n v="424"/>
    <n v="21.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0"/>
    <x v="1"/>
    <n v="0.22"/>
    <n v="26.2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1"/>
    <x v="31"/>
    <n v="0.42"/>
    <n v="6.1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6"/>
    <x v="9"/>
    <n v="0.48"/>
    <n v="52.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x v="11"/>
    <n v="1.05"/>
    <n v="52.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1"/>
    <x v="35"/>
    <n v="2.1"/>
    <n v="17.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1"/>
    <x v="39"/>
    <n v="10.5"/>
    <n v="52.5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3"/>
    <x v="18"/>
    <n v="1.73"/>
    <n v="34.67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0"/>
    <x v="6"/>
    <n v="0.51"/>
    <n v="17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6"/>
    <x v="19"/>
    <n v="1.02"/>
    <n v="12.7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7"/>
    <x v="33"/>
    <n v="2.2400000000000002"/>
    <n v="50.5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x v="11"/>
    <n v="3.37"/>
    <n v="50.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"/>
    <x v="38"/>
    <n v="13.47"/>
    <n v="14.4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0"/>
    <x v="1"/>
    <n v="144.29"/>
    <n v="50.5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4"/>
    <x v="29"/>
    <n v="0.13"/>
    <n v="1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0"/>
    <x v="1"/>
    <n v="0.2"/>
    <n v="1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0"/>
    <x v="26"/>
    <n v="0.25"/>
    <n v="5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1"/>
    <x v="31"/>
    <n v="0.33"/>
    <n v="10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4"/>
    <x v="29"/>
    <n v="0.4"/>
    <n v="50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7"/>
    <x v="33"/>
    <n v="0.5"/>
    <n v="10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4"/>
    <x v="29"/>
    <n v="1"/>
    <n v="10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6"/>
    <x v="9"/>
    <n v="1"/>
    <n v="10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5"/>
    <x v="10"/>
    <n v="2"/>
    <n v="1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0"/>
    <x v="26"/>
    <n v="2"/>
    <n v="10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1"/>
    <x v="39"/>
    <n v="2"/>
    <n v="2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x v="11"/>
    <n v="2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3"/>
    <x v="18"/>
    <n v="2.5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1"/>
    <x v="32"/>
    <n v="2.5"/>
    <n v="1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4"/>
    <x v="29"/>
    <n v="4"/>
    <n v="33.33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"/>
    <x v="38"/>
    <n v="4"/>
    <n v="1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1"/>
    <x v="31"/>
    <n v="5"/>
    <n v="10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x v="11"/>
    <n v="5"/>
    <n v="10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"/>
    <x v="35"/>
    <n v="8.33"/>
    <n v="1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x v="11"/>
    <n v="10"/>
    <n v="10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x v="11"/>
    <n v="10"/>
    <n v="16.67000000000000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x v="11"/>
    <n v="16.670000000000002"/>
    <n v="33.3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6"/>
    <x v="19"/>
    <n v="20"/>
    <n v="10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x v="11"/>
    <n v="20"/>
    <n v="1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x v="11"/>
    <n v="100"/>
    <n v="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6"/>
    <x v="11"/>
    <n v="0.96"/>
    <n v="2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0"/>
    <x v="1"/>
    <n v="0.95"/>
    <n v="10.5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x v="11"/>
    <n v="1.9"/>
    <n v="15.83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x v="11"/>
    <n v="2.5299999999999998"/>
    <n v="23.75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x v="11"/>
    <n v="6.33"/>
    <n v="9.5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x v="11"/>
    <n v="3.13"/>
    <n v="15.67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"/>
    <x v="38"/>
    <n v="3.76"/>
    <n v="23.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"/>
    <x v="34"/>
    <n v="9.3000000000000007"/>
    <n v="31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5"/>
    <x v="21"/>
    <n v="0.92"/>
    <n v="15.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0"/>
    <x v="4"/>
    <n v="0.09"/>
    <n v="22.7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0"/>
    <x v="26"/>
    <n v="0.02"/>
    <n v="9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1"/>
    <x v="39"/>
    <n v="0.23"/>
    <n v="3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7"/>
    <x v="33"/>
    <n v="0.3"/>
    <n v="3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0"/>
    <x v="1"/>
    <n v="0.75"/>
    <n v="22.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4"/>
    <x v="29"/>
    <n v="1"/>
    <n v="1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x v="11"/>
    <n v="1.8"/>
    <n v="3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7"/>
    <x v="33"/>
    <n v="4.5"/>
    <n v="1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"/>
    <x v="40"/>
    <n v="0.08"/>
    <n v="17.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x v="11"/>
    <n v="28.67"/>
    <n v="14.33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3"/>
    <x v="18"/>
    <n v="0.2"/>
    <n v="21.2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0"/>
    <x v="6"/>
    <n v="0.28000000000000003"/>
    <n v="21.25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3"/>
    <x v="18"/>
    <n v="0.85"/>
    <n v="5.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1"/>
    <x v="32"/>
    <n v="1.42"/>
    <n v="42.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4"/>
    <x v="7"/>
    <n v="3.15"/>
    <n v="21.25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7"/>
    <x v="14"/>
    <n v="4.8600000000000003"/>
    <n v="21.2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4"/>
    <x v="29"/>
    <n v="5.67"/>
    <n v="12.14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3"/>
    <x v="18"/>
    <n v="8.3000000000000007"/>
    <n v="10.3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x v="23"/>
    <n v="3.28"/>
    <n v="20.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0"/>
    <x v="26"/>
    <n v="0.33"/>
    <n v="20.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x v="23"/>
    <n v="0.82"/>
    <n v="16.399999999999999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5"/>
    <x v="21"/>
    <n v="0.01"/>
    <n v="20.2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3"/>
    <x v="18"/>
    <n v="2.7"/>
    <n v="16.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1"/>
    <x v="32"/>
    <n v="0.66"/>
    <n v="2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0"/>
    <x v="26"/>
    <n v="0.72"/>
    <n v="2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4"/>
    <x v="7"/>
    <n v="8"/>
    <n v="11.4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x v="11"/>
    <n v="11.43"/>
    <n v="40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6"/>
    <x v="11"/>
    <n v="32"/>
    <n v="26.67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2"/>
    <x v="36"/>
    <n v="7.8"/>
    <n v="2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1"/>
    <x v="31"/>
    <n v="0.77"/>
    <n v="38.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x v="23"/>
    <n v="0.76"/>
    <n v="15.2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"/>
    <x v="3"/>
    <n v="1.38"/>
    <n v="1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1"/>
    <x v="31"/>
    <n v="0.02"/>
    <n v="25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4"/>
    <x v="29"/>
    <n v="0.15"/>
    <n v="37.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"/>
    <x v="40"/>
    <n v="0.15"/>
    <n v="37.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6"/>
    <x v="9"/>
    <n v="0.15"/>
    <n v="37.5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7"/>
    <x v="14"/>
    <n v="0.21"/>
    <n v="37.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0"/>
    <x v="1"/>
    <n v="0.38"/>
    <n v="7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4"/>
    <x v="29"/>
    <n v="0.75"/>
    <n v="2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"/>
    <x v="34"/>
    <n v="2.31"/>
    <n v="25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0"/>
    <x v="26"/>
    <n v="2.5"/>
    <n v="37.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x v="11"/>
    <n v="3.89"/>
    <n v="2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x v="11"/>
    <n v="5"/>
    <n v="18.7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x v="11"/>
    <n v="150"/>
    <n v="25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4"/>
    <x v="29"/>
    <n v="0.15"/>
    <n v="5.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4"/>
    <x v="29"/>
    <n v="0.49"/>
    <n v="24.33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7"/>
    <x v="12"/>
    <n v="7.2"/>
    <n v="1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1"/>
    <x v="31"/>
    <n v="7.2"/>
    <n v="1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6"/>
    <x v="9"/>
    <n v="0.12"/>
    <n v="23.6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4"/>
    <x v="29"/>
    <n v="0.47"/>
    <n v="23.6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x v="11"/>
    <n v="0.2"/>
    <n v="23.3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0"/>
    <x v="26"/>
    <n v="0.32"/>
    <n v="3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3"/>
    <x v="18"/>
    <n v="0.7"/>
    <n v="3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4"/>
    <x v="29"/>
    <n v="0.7"/>
    <n v="17.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7"/>
    <x v="12"/>
    <n v="2.8"/>
    <n v="3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5"/>
    <x v="21"/>
    <n v="14"/>
    <n v="11.67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x v="11"/>
    <n v="14"/>
    <n v="1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x v="11"/>
    <n v="35"/>
    <n v="17.5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x v="11"/>
    <n v="140"/>
    <n v="23.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"/>
    <x v="3"/>
    <n v="1.75"/>
    <n v="11.6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x v="11"/>
    <n v="4.18"/>
    <n v="2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0"/>
    <x v="26"/>
    <n v="0.09"/>
    <n v="3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0"/>
    <x v="26"/>
    <n v="2.72"/>
    <n v="8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1"/>
    <x v="32"/>
    <n v="0.67"/>
    <n v="6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"/>
    <x v="40"/>
    <n v="0.04"/>
    <n v="16.2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7"/>
    <x v="33"/>
    <n v="0.81"/>
    <n v="32.5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7"/>
    <x v="33"/>
    <n v="1.3"/>
    <n v="32.5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0"/>
    <x v="1"/>
    <n v="1.3"/>
    <n v="8.130000000000000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0"/>
    <x v="1"/>
    <n v="1.63"/>
    <n v="1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x v="11"/>
    <n v="8.67"/>
    <n v="16.2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x v="11"/>
    <n v="6500"/>
    <n v="21.6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"/>
    <x v="17"/>
    <n v="160"/>
    <n v="4.9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x v="11"/>
    <n v="2.1"/>
    <n v="15.7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7"/>
    <x v="33"/>
    <n v="0.31"/>
    <n v="12.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0"/>
    <x v="26"/>
    <n v="0.06"/>
    <n v="30.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0"/>
    <x v="1"/>
    <n v="0.41"/>
    <n v="30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x v="23"/>
    <n v="0.69"/>
    <n v="20.32999999999999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x v="11"/>
    <n v="8.1300000000000008"/>
    <n v="10.1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5"/>
    <x v="10"/>
    <n v="0.4"/>
    <n v="3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x v="11"/>
    <n v="1.2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x v="11"/>
    <n v="2.4"/>
    <n v="1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0"/>
    <x v="26"/>
    <n v="3"/>
    <n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x v="11"/>
    <n v="6"/>
    <n v="15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"/>
    <x v="38"/>
    <n v="8.57"/>
    <n v="6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0"/>
    <x v="6"/>
    <n v="9.01"/>
    <n v="3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4"/>
    <x v="29"/>
    <n v="0.84"/>
    <n v="29.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x v="11"/>
    <n v="1.97"/>
    <n v="5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"/>
    <x v="35"/>
    <n v="1.9"/>
    <n v="1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6"/>
    <x v="9"/>
    <n v="0.28000000000000003"/>
    <n v="18.67000000000000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0"/>
    <x v="26"/>
    <n v="0.56000000000000005"/>
    <n v="14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3"/>
    <x v="18"/>
    <n v="0.56000000000000005"/>
    <n v="18.67000000000000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0"/>
    <x v="26"/>
    <n v="0.37"/>
    <n v="27.5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0"/>
    <x v="26"/>
    <n v="0.37"/>
    <n v="18.32999999999999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x v="11"/>
    <n v="0.43"/>
    <n v="18.32999999999999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1"/>
    <x v="32"/>
    <n v="0.55000000000000004"/>
    <n v="27.5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0"/>
    <x v="26"/>
    <n v="0.69"/>
    <n v="27.5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4"/>
    <x v="29"/>
    <n v="0.69"/>
    <n v="27.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1"/>
    <x v="31"/>
    <n v="1.22"/>
    <n v="27.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6"/>
    <x v="19"/>
    <n v="5.5"/>
    <n v="18.32999999999999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0"/>
    <x v="1"/>
    <n v="0.11"/>
    <n v="13.2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3"/>
    <x v="18"/>
    <n v="0.13"/>
    <n v="13.2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1"/>
    <x v="39"/>
    <n v="1.06"/>
    <n v="13.2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1"/>
    <x v="39"/>
    <n v="2.12"/>
    <n v="5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0"/>
    <x v="26"/>
    <n v="0.09"/>
    <n v="2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x v="23"/>
    <n v="0.43"/>
    <n v="3.7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4"/>
    <x v="29"/>
    <n v="0.43"/>
    <n v="5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0"/>
    <x v="4"/>
    <n v="0.05"/>
    <n v="8.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3"/>
    <x v="18"/>
    <n v="7.0000000000000007E-2"/>
    <n v="12.75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3"/>
    <x v="28"/>
    <n v="0.51"/>
    <n v="1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4"/>
    <x v="29"/>
    <n v="0.6"/>
    <n v="25.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x v="23"/>
    <n v="1.02"/>
    <n v="25.5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7"/>
    <x v="14"/>
    <n v="1.02"/>
    <n v="25.5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2"/>
    <x v="36"/>
    <n v="3.19"/>
    <n v="12.7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5"/>
    <x v="10"/>
    <n v="3.4"/>
    <n v="25.5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x v="11"/>
    <n v="8.5"/>
    <n v="8.5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0"/>
    <x v="26"/>
    <n v="0.01"/>
    <n v="5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5"/>
    <x v="23"/>
    <n v="0.01"/>
    <n v="5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0"/>
    <x v="26"/>
    <n v="0.02"/>
    <n v="5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0"/>
    <x v="26"/>
    <n v="0.05"/>
    <n v="5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0"/>
    <x v="6"/>
    <n v="0.1"/>
    <n v="2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7"/>
    <x v="33"/>
    <n v="0.11"/>
    <n v="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3"/>
    <x v="18"/>
    <n v="0.17"/>
    <n v="12.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4"/>
    <x v="29"/>
    <n v="0.17"/>
    <n v="5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4"/>
    <x v="29"/>
    <n v="0.17"/>
    <n v="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6"/>
    <x v="9"/>
    <n v="0.25"/>
    <n v="16.670000000000002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5"/>
    <x v="10"/>
    <n v="0.33"/>
    <n v="5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"/>
    <x v="38"/>
    <n v="0.33"/>
    <n v="5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4"/>
    <x v="29"/>
    <n v="0.33"/>
    <n v="5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6"/>
    <x v="9"/>
    <n v="0.34"/>
    <n v="5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5"/>
    <x v="10"/>
    <n v="0.42"/>
    <n v="5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4"/>
    <x v="29"/>
    <n v="0.5"/>
    <n v="5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4"/>
    <x v="29"/>
    <n v="0.63"/>
    <n v="5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"/>
    <x v="35"/>
    <n v="0.71"/>
    <n v="2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x v="11"/>
    <n v="0.91"/>
    <n v="2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8"/>
    <x v="30"/>
    <n v="1"/>
    <n v="5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2"/>
    <x v="36"/>
    <n v="1"/>
    <n v="5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6"/>
    <x v="19"/>
    <n v="1"/>
    <n v="5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x v="11"/>
    <n v="1.1100000000000001"/>
    <n v="5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7"/>
    <x v="33"/>
    <n v="1.43"/>
    <n v="25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7"/>
    <x v="14"/>
    <n v="1.67"/>
    <n v="50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5"/>
    <x v="23"/>
    <n v="3.33"/>
    <n v="16.67000000000000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"/>
    <x v="35"/>
    <n v="3.33"/>
    <n v="5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x v="11"/>
    <n v="3.33"/>
    <n v="5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x v="23"/>
    <n v="5"/>
    <n v="5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3"/>
    <x v="28"/>
    <n v="5"/>
    <n v="5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x v="11"/>
    <n v="5"/>
    <n v="5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3"/>
    <x v="18"/>
    <n v="10"/>
    <n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"/>
    <x v="35"/>
    <n v="0.24"/>
    <n v="1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3"/>
    <x v="18"/>
    <n v="0.06"/>
    <n v="11.92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3"/>
    <x v="18"/>
    <n v="0.05"/>
    <n v="6.7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x v="11"/>
    <n v="4.7"/>
    <n v="9.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4"/>
    <x v="29"/>
    <n v="0.04"/>
    <n v="22.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x v="23"/>
    <n v="7.0000000000000007E-2"/>
    <n v="22.5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3"/>
    <x v="18"/>
    <n v="0.15"/>
    <n v="11.2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3"/>
    <x v="18"/>
    <n v="0.45"/>
    <n v="1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x v="11"/>
    <n v="0.6"/>
    <n v="22.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x v="11"/>
    <n v="0.9"/>
    <n v="22.5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1"/>
    <x v="39"/>
    <n v="1.1299999999999999"/>
    <n v="11.2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7"/>
    <x v="33"/>
    <n v="1.29"/>
    <n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x v="11"/>
    <n v="1.5"/>
    <n v="11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x v="11"/>
    <n v="1.64"/>
    <n v="1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7"/>
    <x v="33"/>
    <n v="2.0499999999999998"/>
    <n v="22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x v="23"/>
    <n v="2.25"/>
    <n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x v="11"/>
    <n v="3.21"/>
    <n v="1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3"/>
    <x v="18"/>
    <n v="4.5"/>
    <n v="1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1"/>
    <x v="31"/>
    <n v="4.5"/>
    <n v="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3"/>
    <x v="18"/>
    <n v="7.5"/>
    <n v="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3"/>
    <x v="18"/>
    <n v="14.08"/>
    <n v="10.5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0"/>
    <x v="6"/>
    <n v="0.17"/>
    <n v="10.5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4"/>
    <x v="29"/>
    <n v="4.2"/>
    <n v="10.5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3"/>
    <x v="18"/>
    <n v="0.04"/>
    <n v="6.83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x v="11"/>
    <n v="2.0499999999999998"/>
    <n v="10.2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6"/>
    <x v="9"/>
    <n v="4.0999999999999996"/>
    <n v="10.2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"/>
    <x v="3"/>
    <n v="7.0000000000000007E-2"/>
    <n v="1.54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5"/>
    <x v="21"/>
    <n v="0.08"/>
    <n v="2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6"/>
    <x v="9"/>
    <n v="0.4"/>
    <n v="13.3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"/>
    <x v="3"/>
    <n v="0.5"/>
    <n v="1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7"/>
    <x v="37"/>
    <n v="0.8"/>
    <n v="4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4"/>
    <x v="29"/>
    <n v="0.8"/>
    <n v="13.3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7"/>
    <x v="33"/>
    <n v="1.1399999999999999"/>
    <n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2"/>
    <x v="3"/>
    <n v="1.33"/>
    <n v="2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x v="11"/>
    <n v="1.33"/>
    <n v="2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7"/>
    <x v="33"/>
    <n v="1.45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x v="11"/>
    <n v="1.6"/>
    <n v="13.3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5"/>
    <x v="21"/>
    <n v="2.67"/>
    <n v="13.3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6"/>
    <x v="19"/>
    <n v="2.67"/>
    <n v="13.3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0"/>
    <x v="26"/>
    <n v="7.0000000000000007E-2"/>
    <n v="1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x v="11"/>
    <n v="0.78"/>
    <n v="9.75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x v="11"/>
    <n v="3.8"/>
    <n v="9.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x v="11"/>
    <n v="1.06"/>
    <n v="18.5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4"/>
    <x v="29"/>
    <n v="0.24"/>
    <n v="12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3"/>
    <x v="28"/>
    <n v="0.45"/>
    <n v="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1"/>
    <x v="39"/>
    <n v="0.72"/>
    <n v="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0"/>
    <x v="4"/>
    <n v="1.44"/>
    <n v="12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4"/>
    <x v="29"/>
    <n v="0.05"/>
    <n v="17.5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4"/>
    <x v="29"/>
    <n v="0.06"/>
    <n v="17.5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6"/>
    <x v="19"/>
    <n v="0.28000000000000003"/>
    <n v="17.5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1"/>
    <x v="39"/>
    <n v="0.44"/>
    <n v="8.7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4"/>
    <x v="29"/>
    <n v="0.47"/>
    <n v="11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7"/>
    <x v="14"/>
    <n v="0.57999999999999996"/>
    <n v="8.7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0"/>
    <x v="26"/>
    <n v="0.7"/>
    <n v="8.7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7"/>
    <x v="14"/>
    <n v="0.88"/>
    <n v="11.67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6"/>
    <x v="11"/>
    <n v="1.75"/>
    <n v="3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6"/>
    <x v="19"/>
    <n v="1.75"/>
    <n v="17.5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"/>
    <x v="38"/>
    <n v="4.67"/>
    <n v="11.67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x v="11"/>
    <n v="1"/>
    <n v="34.95000000000000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3"/>
    <x v="18"/>
    <n v="0.01"/>
    <n v="8.5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7"/>
    <x v="14"/>
    <n v="0.68"/>
    <n v="3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1"/>
    <x v="39"/>
    <n v="0.85"/>
    <n v="11.3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"/>
    <x v="35"/>
    <n v="0.85"/>
    <n v="1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x v="11"/>
    <n v="2.13"/>
    <n v="8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x v="11"/>
    <n v="3.2"/>
    <n v="10.6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0"/>
    <x v="26"/>
    <n v="0.06"/>
    <n v="15.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x v="23"/>
    <n v="0.16"/>
    <n v="10.3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5"/>
    <x v="21"/>
    <n v="0.01"/>
    <n v="15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4"/>
    <x v="29"/>
    <n v="0.02"/>
    <n v="3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0"/>
    <x v="26"/>
    <n v="0.19"/>
    <n v="3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4"/>
    <x v="29"/>
    <n v="0.2"/>
    <n v="1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7"/>
    <x v="33"/>
    <n v="0.6"/>
    <n v="3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"/>
    <x v="40"/>
    <n v="0.6"/>
    <n v="1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x v="23"/>
    <n v="0.67"/>
    <n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"/>
    <x v="35"/>
    <n v="0.75"/>
    <n v="1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7"/>
    <x v="12"/>
    <n v="0.8"/>
    <n v="3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7"/>
    <x v="33"/>
    <n v="0.86"/>
    <n v="1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6"/>
    <x v="11"/>
    <n v="5.45"/>
    <n v="3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6"/>
    <x v="19"/>
    <n v="6"/>
    <n v="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"/>
    <x v="3"/>
    <n v="120"/>
    <n v="7.5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3"/>
    <x v="18"/>
    <n v="0.01"/>
    <n v="5.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x v="11"/>
    <n v="0.26"/>
    <n v="29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x v="11"/>
    <n v="0.83"/>
    <n v="7.2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7"/>
    <x v="25"/>
    <n v="116"/>
    <n v="7.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0"/>
    <x v="1"/>
    <n v="0.61"/>
    <n v="2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1"/>
    <x v="32"/>
    <n v="0.84"/>
    <n v="14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x v="11"/>
    <n v="0.68"/>
    <n v="6.7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4"/>
    <x v="29"/>
    <n v="0.33"/>
    <n v="13.0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6"/>
    <x v="9"/>
    <n v="0"/>
    <n v="6.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3"/>
    <x v="28"/>
    <n v="0.02"/>
    <n v="1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x v="11"/>
    <n v="0.03"/>
    <n v="13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x v="23"/>
    <n v="0.03"/>
    <n v="1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6"/>
    <x v="9"/>
    <n v="0.05"/>
    <n v="1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0"/>
    <x v="26"/>
    <n v="0.1"/>
    <n v="1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0"/>
    <x v="1"/>
    <n v="0.1"/>
    <n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1"/>
    <x v="31"/>
    <n v="0.1"/>
    <n v="1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4"/>
    <x v="29"/>
    <n v="0.13"/>
    <n v="1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3"/>
    <x v="18"/>
    <n v="0.72"/>
    <n v="1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x v="11"/>
    <n v="1.3"/>
    <n v="13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4"/>
    <x v="29"/>
    <n v="1.73"/>
    <n v="1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x v="11"/>
    <n v="0.02"/>
    <n v="25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6"/>
    <x v="9"/>
    <n v="0.03"/>
    <n v="2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x v="23"/>
    <n v="0.06"/>
    <n v="25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0"/>
    <x v="26"/>
    <n v="7.0000000000000007E-2"/>
    <n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x v="11"/>
    <n v="0.1"/>
    <n v="25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4"/>
    <x v="29"/>
    <n v="0.1"/>
    <n v="25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0"/>
    <x v="26"/>
    <n v="0.13"/>
    <n v="25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3"/>
    <x v="18"/>
    <n v="0.17"/>
    <n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x v="11"/>
    <n v="0.17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x v="23"/>
    <n v="0.28999999999999998"/>
    <n v="12.5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7"/>
    <x v="33"/>
    <n v="0.36"/>
    <n v="25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2"/>
    <x v="36"/>
    <n v="0.42"/>
    <n v="2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3"/>
    <x v="18"/>
    <n v="0.5"/>
    <n v="25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x v="11"/>
    <n v="0.5"/>
    <n v="12.5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0"/>
    <x v="26"/>
    <n v="0.56000000000000005"/>
    <n v="2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x v="11"/>
    <n v="0.63"/>
    <n v="2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4"/>
    <x v="29"/>
    <n v="0.71"/>
    <n v="2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1"/>
    <x v="39"/>
    <n v="0.77"/>
    <n v="25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4"/>
    <x v="29"/>
    <n v="0.83"/>
    <n v="8.3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x v="11"/>
    <n v="0.83"/>
    <n v="2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7"/>
    <x v="37"/>
    <n v="0.91"/>
    <n v="25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x v="11"/>
    <n v="1"/>
    <n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x v="11"/>
    <n v="1"/>
    <n v="12.5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6"/>
    <x v="19"/>
    <n v="1.25"/>
    <n v="12.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"/>
    <x v="3"/>
    <n v="2.08"/>
    <n v="6.2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6"/>
    <x v="9"/>
    <n v="2.5"/>
    <n v="12.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x v="11"/>
    <n v="2.5"/>
    <n v="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3"/>
    <x v="18"/>
    <n v="5"/>
    <n v="8.3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6"/>
    <x v="19"/>
    <n v="5"/>
    <n v="2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3"/>
    <x v="18"/>
    <n v="12.5"/>
    <n v="12.5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6"/>
    <x v="9"/>
    <n v="0"/>
    <n v="2.67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x v="23"/>
    <n v="2.4"/>
    <n v="4.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x v="11"/>
    <n v="1.84"/>
    <n v="5.7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x v="11"/>
    <n v="4.5999999999999996"/>
    <n v="5.7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6"/>
    <x v="9"/>
    <n v="0.09"/>
    <n v="7.33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7"/>
    <x v="14"/>
    <n v="0.73"/>
    <n v="22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3"/>
    <x v="28"/>
    <n v="0.11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x v="11"/>
    <n v="0.21"/>
    <n v="7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7"/>
    <x v="33"/>
    <n v="0.42"/>
    <n v="10.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x v="11"/>
    <n v="0.42"/>
    <n v="10.5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x v="11"/>
    <n v="0.42"/>
    <n v="10.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"/>
    <x v="35"/>
    <n v="0.7"/>
    <n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4"/>
    <x v="29"/>
    <n v="0.7"/>
    <n v="10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3"/>
    <x v="18"/>
    <n v="1.05"/>
    <n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x v="11"/>
    <n v="1.05"/>
    <n v="7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x v="11"/>
    <n v="0.01"/>
    <n v="2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x v="11"/>
    <n v="0.02"/>
    <n v="2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5"/>
    <x v="10"/>
    <n v="0.04"/>
    <n v="2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x v="11"/>
    <n v="0.04"/>
    <n v="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x v="11"/>
    <n v="0.2"/>
    <n v="1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0"/>
    <x v="26"/>
    <n v="0.27"/>
    <n v="1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7"/>
    <x v="14"/>
    <n v="0.4"/>
    <n v="2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3"/>
    <x v="28"/>
    <n v="0.67"/>
    <n v="2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0"/>
    <x v="26"/>
    <n v="0.8"/>
    <n v="2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7"/>
    <x v="12"/>
    <n v="1"/>
    <n v="10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2"/>
    <x v="38"/>
    <n v="4"/>
    <n v="2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x v="11"/>
    <n v="13.33"/>
    <n v="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0"/>
    <x v="4"/>
    <n v="0.1"/>
    <n v="3.8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x v="11"/>
    <n v="7.6"/>
    <n v="4.75"/>
  </r>
  <r>
    <n v="638"/>
    <s v="W (Canceled)"/>
    <s v="O0"/>
    <n v="200000"/>
    <n v="18"/>
    <x v="1"/>
    <x v="4"/>
    <s v="EUR"/>
    <n v="1490447662"/>
    <n v="1485267262"/>
    <b v="0"/>
    <n v="6"/>
    <b v="0"/>
    <x v="0"/>
    <x v="26"/>
    <n v="0.01"/>
    <n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7"/>
    <x v="14"/>
    <n v="0.36"/>
    <n v="1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5"/>
    <x v="10"/>
    <n v="0"/>
    <n v="5.6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4"/>
    <x v="29"/>
    <n v="0.17"/>
    <n v="5.6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x v="11"/>
    <n v="0.08"/>
    <n v="1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3"/>
    <x v="18"/>
    <n v="1.6"/>
    <n v="5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0"/>
    <x v="1"/>
    <n v="0.03"/>
    <n v="7.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"/>
    <x v="34"/>
    <n v="0.08"/>
    <n v="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3"/>
    <x v="18"/>
    <n v="0.08"/>
    <n v="7.5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1"/>
    <x v="31"/>
    <n v="0.1"/>
    <n v="7.5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1"/>
    <x v="31"/>
    <n v="0.13"/>
    <n v="5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6"/>
    <x v="11"/>
    <n v="0.3"/>
    <n v="1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1"/>
    <x v="31"/>
    <n v="0.5"/>
    <n v="7.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1"/>
    <x v="31"/>
    <n v="0.86"/>
    <n v="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8"/>
    <x v="30"/>
    <n v="1"/>
    <n v="15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0"/>
    <x v="4"/>
    <n v="1"/>
    <n v="15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0"/>
    <x v="26"/>
    <n v="1.5"/>
    <n v="15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6"/>
    <x v="19"/>
    <n v="2.14"/>
    <n v="7.5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"/>
    <x v="3"/>
    <n v="3.33"/>
    <n v="7.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x v="11"/>
    <n v="10"/>
    <n v="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x v="23"/>
    <n v="0.44"/>
    <n v="4.8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0"/>
    <x v="26"/>
    <n v="0.01"/>
    <n v="2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5"/>
    <x v="16"/>
    <n v="100"/>
    <n v="13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x v="11"/>
    <n v="130"/>
    <n v="3.2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0"/>
    <x v="26"/>
    <n v="0.01"/>
    <n v="4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3"/>
    <x v="18"/>
    <n v="0.02"/>
    <n v="3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0"/>
    <x v="6"/>
    <n v="1.2"/>
    <n v="4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5"/>
    <x v="10"/>
    <n v="0.01"/>
    <n v="5.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0"/>
    <x v="1"/>
    <n v="0.01"/>
    <n v="2.7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x v="11"/>
    <n v="7.0000000000000007E-2"/>
    <n v="5.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x v="23"/>
    <n v="0.14000000000000001"/>
    <n v="5.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3"/>
    <x v="18"/>
    <n v="0.22"/>
    <n v="3.67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3"/>
    <x v="28"/>
    <n v="0.22"/>
    <n v="3.67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7"/>
    <x v="14"/>
    <n v="0.22"/>
    <n v="5.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x v="11"/>
    <n v="0.22"/>
    <n v="5.5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6"/>
    <x v="9"/>
    <n v="0.27"/>
    <n v="5.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x v="11"/>
    <n v="0.55000000000000004"/>
    <n v="5.5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5"/>
    <x v="21"/>
    <n v="0"/>
    <n v="10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4"/>
    <x v="29"/>
    <n v="0.01"/>
    <n v="1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5"/>
    <x v="21"/>
    <n v="0.01"/>
    <n v="1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4"/>
    <x v="29"/>
    <n v="0.02"/>
    <n v="10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0"/>
    <x v="6"/>
    <n v="0.02"/>
    <n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"/>
    <x v="35"/>
    <n v="0.03"/>
    <n v="10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x v="11"/>
    <n v="0.03"/>
    <n v="1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6"/>
    <x v="9"/>
    <n v="0.04"/>
    <n v="5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6"/>
    <x v="9"/>
    <n v="0.04"/>
    <n v="1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0"/>
    <x v="26"/>
    <n v="0.05"/>
    <n v="1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3"/>
    <x v="28"/>
    <n v="0.05"/>
    <n v="1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3"/>
    <x v="18"/>
    <n v="0.05"/>
    <n v="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6"/>
    <x v="19"/>
    <n v="0.06"/>
    <n v="1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0"/>
    <x v="26"/>
    <n v="0.08"/>
    <n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5"/>
    <x v="23"/>
    <n v="0.1"/>
    <n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x v="23"/>
    <n v="0.1"/>
    <n v="1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1"/>
    <x v="32"/>
    <n v="0.1"/>
    <n v="10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x v="11"/>
    <n v="0.13"/>
    <n v="1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3"/>
    <x v="18"/>
    <n v="0.17"/>
    <n v="3.3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7"/>
    <x v="14"/>
    <n v="0.2"/>
    <n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x v="23"/>
    <n v="0.2"/>
    <n v="1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0"/>
    <x v="26"/>
    <n v="0.2"/>
    <n v="1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0"/>
    <x v="26"/>
    <n v="0.2"/>
    <n v="1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0"/>
    <x v="26"/>
    <n v="0.2"/>
    <n v="10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4"/>
    <x v="29"/>
    <n v="0.2"/>
    <n v="5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6"/>
    <x v="19"/>
    <n v="0.2"/>
    <n v="1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5"/>
    <x v="10"/>
    <n v="0.23"/>
    <n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x v="11"/>
    <n v="0.28999999999999998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x v="11"/>
    <n v="0.28999999999999998"/>
    <n v="1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5"/>
    <x v="21"/>
    <n v="0.33"/>
    <n v="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1"/>
    <x v="39"/>
    <n v="0.33"/>
    <n v="1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6"/>
    <x v="11"/>
    <n v="0.33"/>
    <n v="1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3"/>
    <x v="28"/>
    <n v="0.4"/>
    <n v="5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"/>
    <x v="38"/>
    <n v="0.44"/>
    <n v="1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3"/>
    <x v="28"/>
    <n v="0.5"/>
    <n v="5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1"/>
    <x v="39"/>
    <n v="0.67"/>
    <n v="5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6"/>
    <x v="9"/>
    <n v="0.67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x v="11"/>
    <n v="0.67"/>
    <n v="1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x v="11"/>
    <n v="0.8"/>
    <n v="1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0"/>
    <x v="26"/>
    <n v="1"/>
    <n v="5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x v="11"/>
    <n v="1"/>
    <n v="1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x v="11"/>
    <n v="1.25"/>
    <n v="1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3"/>
    <x v="18"/>
    <n v="1.33"/>
    <n v="1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8"/>
    <x v="30"/>
    <n v="1.54"/>
    <n v="1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6"/>
    <x v="19"/>
    <n v="1.67"/>
    <n v="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x v="11"/>
    <n v="2"/>
    <n v="1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x v="11"/>
    <n v="5"/>
    <n v="1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x v="11"/>
    <n v="10"/>
    <n v="1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7"/>
    <x v="20"/>
    <n v="100"/>
    <n v="1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7"/>
    <x v="13"/>
    <n v="200"/>
    <n v="1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0"/>
    <x v="26"/>
    <n v="0.09"/>
    <n v="9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0"/>
    <x v="1"/>
    <n v="0"/>
    <n v="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4"/>
    <x v="29"/>
    <n v="0.01"/>
    <n v="8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5"/>
    <x v="21"/>
    <n v="0.27"/>
    <n v="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0"/>
    <x v="26"/>
    <n v="0.8"/>
    <n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0"/>
    <x v="6"/>
    <n v="1.6"/>
    <n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x v="11"/>
    <n v="0.03"/>
    <n v="7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x v="11"/>
    <n v="0.04"/>
    <n v="2.3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1"/>
    <x v="31"/>
    <n v="0.23"/>
    <n v="2.33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x v="23"/>
    <n v="0.01"/>
    <n v="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0"/>
    <x v="26"/>
    <n v="0.03"/>
    <n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"/>
    <x v="38"/>
    <n v="0.03"/>
    <n v="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8"/>
    <x v="30"/>
    <n v="0.09"/>
    <n v="3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3"/>
    <x v="28"/>
    <n v="0.12"/>
    <n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1"/>
    <x v="31"/>
    <n v="0.2"/>
    <n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x v="11"/>
    <n v="0.8"/>
    <n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0"/>
    <x v="26"/>
    <n v="1.2"/>
    <n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4"/>
    <x v="29"/>
    <n v="0.01"/>
    <n v="5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5"/>
    <x v="10"/>
    <n v="0.01"/>
    <n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4"/>
    <x v="29"/>
    <n v="0.01"/>
    <n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x v="23"/>
    <n v="0.02"/>
    <n v="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4"/>
    <x v="29"/>
    <n v="0.02"/>
    <n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4"/>
    <x v="29"/>
    <n v="0.03"/>
    <n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3"/>
    <x v="18"/>
    <n v="0.04"/>
    <n v="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7"/>
    <x v="14"/>
    <n v="0.05"/>
    <n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6"/>
    <x v="9"/>
    <n v="0.05"/>
    <n v="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3"/>
    <x v="28"/>
    <n v="0.06"/>
    <n v="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6"/>
    <x v="19"/>
    <n v="7.0000000000000007E-2"/>
    <n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x v="23"/>
    <n v="0.1"/>
    <n v="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"/>
    <x v="35"/>
    <n v="0.1"/>
    <n v="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6"/>
    <x v="11"/>
    <n v="0.1"/>
    <n v="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"/>
    <x v="35"/>
    <n v="0.12"/>
    <n v="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4"/>
    <x v="29"/>
    <n v="0.17"/>
    <n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x v="11"/>
    <n v="0.17"/>
    <n v="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x v="11"/>
    <n v="0.17"/>
    <n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3"/>
    <x v="18"/>
    <n v="0.24"/>
    <n v="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"/>
    <x v="35"/>
    <n v="0.25"/>
    <n v="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x v="11"/>
    <n v="0.25"/>
    <n v="5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x v="11"/>
    <n v="0.25"/>
    <n v="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x v="11"/>
    <n v="0.25"/>
    <n v="5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x v="11"/>
    <n v="0.33"/>
    <n v="5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3"/>
    <x v="18"/>
    <n v="0.5"/>
    <n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"/>
    <x v="34"/>
    <n v="0.5"/>
    <n v="5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4"/>
    <x v="29"/>
    <n v="0.5"/>
    <n v="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7"/>
    <x v="37"/>
    <n v="0.55000000000000004"/>
    <n v="5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0"/>
    <x v="26"/>
    <n v="0.64"/>
    <n v="5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x v="11"/>
    <n v="1"/>
    <n v="5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3"/>
    <x v="28"/>
    <n v="0"/>
    <n v="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4"/>
    <x v="29"/>
    <n v="0.01"/>
    <n v="1.33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0"/>
    <x v="26"/>
    <n v="0.2"/>
    <n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x v="11"/>
    <n v="0.4"/>
    <n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6"/>
    <x v="19"/>
    <n v="0"/>
    <n v="1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x v="23"/>
    <n v="0"/>
    <n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x v="11"/>
    <n v="0.01"/>
    <n v="3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"/>
    <x v="34"/>
    <n v="0.01"/>
    <n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6"/>
    <x v="9"/>
    <n v="0.02"/>
    <n v="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0"/>
    <x v="1"/>
    <n v="0.02"/>
    <n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x v="11"/>
    <n v="0.03"/>
    <n v="1.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0"/>
    <x v="26"/>
    <n v="0.06"/>
    <n v="1.5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5"/>
    <x v="10"/>
    <n v="0.12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x v="11"/>
    <n v="0.2"/>
    <n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x v="11"/>
    <n v="2"/>
    <n v="1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1"/>
    <x v="31"/>
    <n v="2.73"/>
    <n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6"/>
    <x v="19"/>
    <n v="0"/>
    <n v="1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4"/>
    <x v="29"/>
    <n v="0"/>
    <n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x v="23"/>
    <n v="0"/>
    <n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x v="11"/>
    <n v="0.01"/>
    <n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0"/>
    <x v="26"/>
    <n v="0.01"/>
    <n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1"/>
    <x v="31"/>
    <n v="0.01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4"/>
    <x v="29"/>
    <n v="0.01"/>
    <n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6"/>
    <x v="9"/>
    <n v="0.02"/>
    <n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x v="11"/>
    <n v="0.02"/>
    <n v="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0"/>
    <x v="26"/>
    <n v="0.04"/>
    <n v="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x v="11"/>
    <n v="0.08"/>
    <n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6"/>
    <x v="9"/>
    <n v="0.1"/>
    <n v="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2"/>
    <x v="36"/>
    <n v="0.13"/>
    <n v="1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1"/>
    <x v="39"/>
    <n v="0.25"/>
    <n v="1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"/>
    <x v="35"/>
    <n v="0.4"/>
    <n v="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3"/>
    <x v="18"/>
    <n v="0.8"/>
    <n v="1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3"/>
    <x v="18"/>
    <n v="2"/>
    <n v="1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0"/>
    <x v="26"/>
    <n v="0"/>
    <n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0"/>
    <x v="26"/>
    <n v="0"/>
    <n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0"/>
    <x v="26"/>
    <n v="0"/>
    <n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6"/>
    <x v="11"/>
    <n v="0"/>
    <n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0"/>
    <x v="1"/>
    <n v="0"/>
    <n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1"/>
    <x v="31"/>
    <n v="0"/>
    <n v="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4"/>
    <x v="29"/>
    <n v="0"/>
    <n v="1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0"/>
    <x v="26"/>
    <n v="0"/>
    <n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4"/>
    <x v="29"/>
    <n v="0"/>
    <n v="1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0"/>
    <x v="1"/>
    <n v="0"/>
    <n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x v="23"/>
    <n v="0"/>
    <n v="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5"/>
    <x v="10"/>
    <n v="0"/>
    <n v="1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4"/>
    <x v="29"/>
    <n v="0"/>
    <n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6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4"/>
    <x v="29"/>
    <n v="0"/>
    <n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4"/>
    <x v="29"/>
    <n v="0"/>
    <n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4"/>
    <x v="29"/>
    <n v="0"/>
    <n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x v="11"/>
    <n v="0"/>
    <n v="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3"/>
    <x v="28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x v="11"/>
    <n v="0"/>
    <n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6"/>
    <x v="9"/>
    <n v="0"/>
    <n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6"/>
    <x v="19"/>
    <n v="0"/>
    <n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6"/>
    <x v="19"/>
    <n v="0"/>
    <n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6"/>
    <x v="9"/>
    <n v="0.01"/>
    <n v="1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0"/>
    <x v="26"/>
    <n v="0.01"/>
    <n v="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7"/>
    <x v="14"/>
    <n v="0.01"/>
    <n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0"/>
    <x v="26"/>
    <n v="0.01"/>
    <n v="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"/>
    <x v="35"/>
    <n v="0.01"/>
    <n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x v="11"/>
    <n v="0.01"/>
    <n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1"/>
    <x v="31"/>
    <n v="0.01"/>
    <n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5"/>
    <x v="10"/>
    <n v="0.01"/>
    <n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x v="11"/>
    <n v="0.01"/>
    <n v="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0"/>
    <x v="26"/>
    <n v="0.01"/>
    <n v="1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0"/>
    <x v="26"/>
    <n v="0.01"/>
    <n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"/>
    <x v="34"/>
    <n v="0.01"/>
    <n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x v="11"/>
    <n v="0.01"/>
    <n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x v="11"/>
    <n v="0.01"/>
    <n v="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5"/>
    <x v="10"/>
    <n v="0.02"/>
    <n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1"/>
    <x v="31"/>
    <n v="0.02"/>
    <n v="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4"/>
    <x v="29"/>
    <n v="0.02"/>
    <n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0"/>
    <x v="26"/>
    <n v="0.02"/>
    <n v="1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0"/>
    <x v="26"/>
    <n v="0.02"/>
    <n v="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3"/>
    <x v="18"/>
    <n v="0.02"/>
    <n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x v="11"/>
    <n v="0.02"/>
    <n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6"/>
    <x v="11"/>
    <n v="0.02"/>
    <n v="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7"/>
    <x v="14"/>
    <n v="0.02"/>
    <n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4"/>
    <x v="29"/>
    <n v="0.03"/>
    <n v="1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x v="23"/>
    <n v="0.03"/>
    <n v="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5"/>
    <x v="21"/>
    <n v="0.03"/>
    <n v="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0"/>
    <x v="26"/>
    <n v="0.03"/>
    <n v="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"/>
    <x v="38"/>
    <n v="0.03"/>
    <n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7"/>
    <x v="14"/>
    <n v="0.03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6"/>
    <x v="19"/>
    <n v="0.03"/>
    <n v="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7"/>
    <x v="14"/>
    <n v="0.03"/>
    <n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0"/>
    <x v="1"/>
    <n v="0.04"/>
    <n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3"/>
    <x v="18"/>
    <n v="0.04"/>
    <n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x v="11"/>
    <n v="0.04"/>
    <n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6"/>
    <x v="11"/>
    <n v="0.04"/>
    <n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8"/>
    <x v="30"/>
    <n v="0.05"/>
    <n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2"/>
    <x v="36"/>
    <n v="0.05"/>
    <n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x v="11"/>
    <n v="7.0000000000000007E-2"/>
    <n v="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5"/>
    <x v="23"/>
    <n v="0.1"/>
    <n v="1"/>
  </r>
  <r>
    <n v="1128"/>
    <s v="Flying Turds"/>
    <s v="#havingfunFTW"/>
    <n v="1000"/>
    <n v="1"/>
    <x v="2"/>
    <x v="1"/>
    <s v="GBP"/>
    <n v="1407425717"/>
    <n v="1404833717"/>
    <b v="0"/>
    <n v="1"/>
    <b v="0"/>
    <x v="3"/>
    <x v="28"/>
    <n v="0.1"/>
    <n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7"/>
    <x v="14"/>
    <n v="0.1"/>
    <n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0"/>
    <x v="26"/>
    <n v="0.1"/>
    <n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6"/>
    <x v="9"/>
    <n v="0.1"/>
    <n v="1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6"/>
    <x v="19"/>
    <n v="0.1"/>
    <n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"/>
    <x v="34"/>
    <n v="0.13"/>
    <n v="1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1"/>
    <x v="39"/>
    <n v="0.19"/>
    <n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1"/>
    <x v="31"/>
    <n v="0.2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4"/>
    <x v="29"/>
    <n v="0.2"/>
    <n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x v="11"/>
    <n v="0.2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5"/>
    <x v="21"/>
    <n v="0"/>
    <e v="#DIV/0!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6"/>
    <x v="9"/>
    <n v="0"/>
    <e v="#DIV/0!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1"/>
    <x v="31"/>
    <n v="0"/>
    <e v="#DIV/0!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5"/>
    <x v="23"/>
    <n v="0"/>
    <e v="#DIV/0!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5"/>
    <x v="10"/>
    <n v="0"/>
    <e v="#DIV/0!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6"/>
    <x v="9"/>
    <n v="0"/>
    <e v="#DIV/0!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5"/>
    <x v="10"/>
    <n v="0"/>
    <e v="#DIV/0!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5"/>
    <x v="10"/>
    <n v="0"/>
    <e v="#DIV/0!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5"/>
    <x v="10"/>
    <n v="0"/>
    <e v="#DIV/0!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5"/>
    <x v="10"/>
    <n v="0"/>
    <e v="#DIV/0!"/>
  </r>
  <r>
    <n v="3125"/>
    <s v="N/A (Canceled)"/>
    <s v="N/A"/>
    <n v="1500000"/>
    <n v="0"/>
    <x v="1"/>
    <x v="0"/>
    <s v="USD"/>
    <n v="1452142672"/>
    <n v="1449550672"/>
    <b v="0"/>
    <n v="0"/>
    <b v="0"/>
    <x v="6"/>
    <x v="9"/>
    <n v="0"/>
    <e v="#DIV/0!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6"/>
    <x v="9"/>
    <n v="0"/>
    <e v="#DIV/0!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0"/>
    <x v="26"/>
    <n v="0"/>
    <e v="#DIV/0!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5"/>
    <x v="10"/>
    <n v="0"/>
    <e v="#DIV/0!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0"/>
    <x v="1"/>
    <n v="0"/>
    <e v="#DIV/0!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7"/>
    <x v="37"/>
    <n v="0"/>
    <e v="#DIV/0!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0"/>
    <x v="4"/>
    <n v="0"/>
    <e v="#DIV/0!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0"/>
    <x v="26"/>
    <n v="0"/>
    <e v="#DIV/0!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6"/>
    <x v="19"/>
    <n v="0"/>
    <e v="#DIV/0!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5"/>
    <x v="10"/>
    <n v="0"/>
    <e v="#DIV/0!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7"/>
    <x v="14"/>
    <n v="0"/>
    <e v="#DIV/0!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3"/>
    <x v="28"/>
    <n v="0"/>
    <e v="#DIV/0!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5"/>
    <x v="21"/>
    <n v="0"/>
    <e v="#DIV/0!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1"/>
    <x v="31"/>
    <n v="0"/>
    <e v="#DIV/0!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2"/>
    <x v="36"/>
    <n v="0"/>
    <e v="#DIV/0!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"/>
    <x v="40"/>
    <n v="0"/>
    <e v="#DIV/0!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0"/>
    <x v="26"/>
    <n v="0"/>
    <e v="#DIV/0!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5"/>
    <x v="10"/>
    <n v="0"/>
    <e v="#DIV/0!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x v="11"/>
    <n v="0"/>
    <e v="#DIV/0!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6"/>
    <x v="19"/>
    <n v="0"/>
    <e v="#DIV/0!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2"/>
    <x v="36"/>
    <n v="0"/>
    <e v="#DIV/0!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1"/>
    <x v="31"/>
    <n v="0"/>
    <e v="#DIV/0!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7"/>
    <x v="14"/>
    <n v="0"/>
    <e v="#DIV/0!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0"/>
    <x v="26"/>
    <n v="0"/>
    <e v="#DIV/0!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0"/>
    <x v="26"/>
    <n v="0"/>
    <e v="#DIV/0!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x v="23"/>
    <n v="0"/>
    <e v="#DIV/0!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0"/>
    <x v="26"/>
    <n v="0"/>
    <e v="#DIV/0!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0"/>
    <x v="26"/>
    <n v="0"/>
    <e v="#DIV/0!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0"/>
    <x v="1"/>
    <n v="0"/>
    <e v="#DIV/0!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7"/>
    <x v="33"/>
    <n v="0"/>
    <e v="#DIV/0!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"/>
    <x v="40"/>
    <n v="0"/>
    <e v="#DIV/0!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"/>
    <x v="40"/>
    <n v="0"/>
    <e v="#DIV/0!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4"/>
    <x v="29"/>
    <n v="0"/>
    <e v="#DIV/0!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1"/>
    <x v="39"/>
    <n v="0"/>
    <e v="#DIV/0!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6"/>
    <x v="9"/>
    <n v="0"/>
    <e v="#DIV/0!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6"/>
    <x v="19"/>
    <n v="0"/>
    <e v="#DIV/0!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5"/>
    <x v="10"/>
    <n v="0"/>
    <e v="#DIV/0!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4"/>
    <x v="29"/>
    <n v="0"/>
    <e v="#DIV/0!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0"/>
    <x v="26"/>
    <n v="0"/>
    <e v="#DIV/0!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6"/>
    <x v="9"/>
    <n v="0"/>
    <e v="#DIV/0!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0"/>
    <x v="26"/>
    <n v="0"/>
    <e v="#DIV/0!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6"/>
    <x v="9"/>
    <n v="0"/>
    <e v="#DIV/0!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x v="11"/>
    <n v="0"/>
    <e v="#DIV/0!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5"/>
    <x v="21"/>
    <n v="0"/>
    <e v="#DIV/0!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0"/>
    <x v="26"/>
    <n v="0"/>
    <e v="#DIV/0!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5"/>
    <x v="21"/>
    <n v="0"/>
    <e v="#DIV/0!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5"/>
    <x v="10"/>
    <n v="0"/>
    <e v="#DIV/0!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5"/>
    <x v="10"/>
    <n v="0"/>
    <e v="#DIV/0!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5"/>
    <x v="23"/>
    <n v="0"/>
    <e v="#DIV/0!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0"/>
    <x v="26"/>
    <n v="0"/>
    <e v="#DIV/0!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7"/>
    <x v="37"/>
    <n v="0"/>
    <e v="#DIV/0!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1"/>
    <x v="31"/>
    <n v="0"/>
    <e v="#DIV/0!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0"/>
    <x v="26"/>
    <n v="0"/>
    <e v="#DIV/0!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0"/>
    <x v="26"/>
    <n v="0"/>
    <e v="#DIV/0!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x v="11"/>
    <n v="0"/>
    <e v="#DIV/0!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6"/>
    <x v="9"/>
    <n v="0"/>
    <e v="#DIV/0!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6"/>
    <x v="9"/>
    <n v="0"/>
    <e v="#DIV/0!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0"/>
    <x v="26"/>
    <n v="0"/>
    <e v="#DIV/0!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"/>
    <x v="40"/>
    <n v="0"/>
    <e v="#DIV/0!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8"/>
    <x v="30"/>
    <n v="0"/>
    <e v="#DIV/0!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3"/>
    <x v="28"/>
    <n v="0"/>
    <e v="#DIV/0!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1"/>
    <x v="31"/>
    <n v="0"/>
    <e v="#DIV/0!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4"/>
    <x v="29"/>
    <n v="0"/>
    <e v="#DIV/0!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1"/>
    <x v="31"/>
    <n v="0"/>
    <e v="#DIV/0!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"/>
    <x v="40"/>
    <n v="0"/>
    <e v="#DIV/0!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4"/>
    <x v="29"/>
    <n v="0"/>
    <e v="#DIV/0!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0"/>
    <x v="26"/>
    <n v="0"/>
    <e v="#DIV/0!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x v="23"/>
    <n v="0"/>
    <e v="#DIV/0!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1"/>
    <x v="32"/>
    <n v="0"/>
    <e v="#DIV/0!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0"/>
    <x v="26"/>
    <n v="0"/>
    <e v="#DIV/0!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0"/>
    <x v="26"/>
    <n v="0"/>
    <e v="#DIV/0!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4"/>
    <x v="29"/>
    <n v="0"/>
    <e v="#DIV/0!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4"/>
    <x v="29"/>
    <n v="0"/>
    <e v="#DIV/0!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x v="11"/>
    <n v="0"/>
    <e v="#DIV/0!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6"/>
    <x v="19"/>
    <n v="0"/>
    <e v="#DIV/0!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6"/>
    <x v="19"/>
    <n v="0"/>
    <e v="#DIV/0!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6"/>
    <x v="11"/>
    <n v="0"/>
    <e v="#DIV/0!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5"/>
    <x v="10"/>
    <n v="0"/>
    <e v="#DIV/0!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0"/>
    <x v="26"/>
    <n v="0"/>
    <e v="#DIV/0!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5"/>
    <x v="10"/>
    <n v="0"/>
    <e v="#DIV/0!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5"/>
    <x v="10"/>
    <n v="0"/>
    <e v="#DIV/0!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0"/>
    <x v="26"/>
    <n v="0"/>
    <e v="#DIV/0!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0"/>
    <x v="26"/>
    <n v="0"/>
    <e v="#DIV/0!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3"/>
    <x v="18"/>
    <n v="0"/>
    <e v="#DIV/0!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4"/>
    <x v="29"/>
    <n v="0"/>
    <e v="#DIV/0!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4"/>
    <x v="29"/>
    <n v="0"/>
    <e v="#DIV/0!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7"/>
    <x v="37"/>
    <n v="0"/>
    <e v="#DIV/0!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1"/>
    <x v="31"/>
    <n v="0"/>
    <e v="#DIV/0!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0"/>
    <x v="26"/>
    <n v="0"/>
    <e v="#DIV/0!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6"/>
    <x v="9"/>
    <n v="0"/>
    <e v="#DIV/0!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x v="11"/>
    <n v="0"/>
    <e v="#DIV/0!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6"/>
    <x v="19"/>
    <n v="0"/>
    <e v="#DIV/0!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6"/>
    <x v="11"/>
    <n v="0"/>
    <e v="#DIV/0!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"/>
    <x v="40"/>
    <n v="0"/>
    <e v="#DIV/0!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5"/>
    <x v="21"/>
    <n v="0"/>
    <e v="#DIV/0!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x v="23"/>
    <n v="0"/>
    <e v="#DIV/0!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5"/>
    <x v="23"/>
    <n v="0"/>
    <e v="#DIV/0!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0"/>
    <x v="26"/>
    <n v="0"/>
    <e v="#DIV/0!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7"/>
    <x v="33"/>
    <n v="0"/>
    <e v="#DIV/0!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2"/>
    <x v="38"/>
    <n v="0"/>
    <e v="#DIV/0!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4"/>
    <x v="29"/>
    <n v="0"/>
    <e v="#DIV/0!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"/>
    <x v="40"/>
    <n v="0"/>
    <e v="#DIV/0!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4"/>
    <x v="29"/>
    <n v="0"/>
    <e v="#DIV/0!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x v="11"/>
    <n v="0"/>
    <e v="#DIV/0!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x v="11"/>
    <n v="0"/>
    <e v="#DIV/0!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x v="11"/>
    <n v="0"/>
    <e v="#DIV/0!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x v="11"/>
    <n v="0"/>
    <e v="#DIV/0!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1"/>
    <x v="39"/>
    <n v="0"/>
    <e v="#DIV/0!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4"/>
    <x v="29"/>
    <n v="0"/>
    <e v="#DIV/0!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x v="11"/>
    <n v="0"/>
    <e v="#DIV/0!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"/>
    <x v="35"/>
    <n v="0"/>
    <e v="#DIV/0!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5"/>
    <x v="10"/>
    <n v="0"/>
    <e v="#DIV/0!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7"/>
    <x v="33"/>
    <n v="0"/>
    <e v="#DIV/0!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"/>
    <x v="34"/>
    <n v="0"/>
    <e v="#DIV/0!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"/>
    <x v="3"/>
    <n v="0"/>
    <e v="#DIV/0!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3"/>
    <x v="18"/>
    <n v="0"/>
    <e v="#DIV/0!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4"/>
    <x v="29"/>
    <n v="0"/>
    <e v="#DIV/0!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4"/>
    <x v="29"/>
    <n v="0"/>
    <e v="#DIV/0!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4"/>
    <x v="29"/>
    <n v="0"/>
    <e v="#DIV/0!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4"/>
    <x v="29"/>
    <n v="0"/>
    <e v="#DIV/0!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6"/>
    <x v="9"/>
    <n v="0"/>
    <e v="#DIV/0!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6"/>
    <x v="19"/>
    <n v="0"/>
    <e v="#DIV/0!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6"/>
    <x v="19"/>
    <n v="0"/>
    <e v="#DIV/0!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6"/>
    <x v="19"/>
    <n v="0"/>
    <e v="#DIV/0!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6"/>
    <x v="19"/>
    <n v="0"/>
    <e v="#DIV/0!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x v="23"/>
    <n v="0"/>
    <e v="#DIV/0!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1"/>
    <x v="31"/>
    <n v="0"/>
    <e v="#DIV/0!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0"/>
    <x v="26"/>
    <n v="0"/>
    <e v="#DIV/0!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1"/>
    <x v="31"/>
    <n v="0"/>
    <e v="#DIV/0!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1"/>
    <x v="31"/>
    <n v="0"/>
    <e v="#DIV/0!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0"/>
    <x v="26"/>
    <n v="0"/>
    <e v="#DIV/0!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5"/>
    <x v="10"/>
    <n v="0"/>
    <e v="#DIV/0!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x v="23"/>
    <n v="0"/>
    <e v="#DIV/0!"/>
  </r>
  <r>
    <n v="1049"/>
    <s v="J1 (Canceled)"/>
    <s v="------"/>
    <n v="12000"/>
    <n v="0"/>
    <x v="1"/>
    <x v="0"/>
    <s v="USD"/>
    <n v="1455272445"/>
    <n v="1452680445"/>
    <b v="0"/>
    <n v="0"/>
    <b v="0"/>
    <x v="8"/>
    <x v="30"/>
    <n v="0"/>
    <e v="#DIV/0!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6"/>
    <x v="19"/>
    <n v="0"/>
    <e v="#DIV/0!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0"/>
    <x v="1"/>
    <n v="0"/>
    <e v="#DIV/0!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5"/>
    <x v="10"/>
    <n v="0"/>
    <e v="#DIV/0!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5"/>
    <x v="10"/>
    <n v="0"/>
    <e v="#DIV/0!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x v="23"/>
    <n v="0"/>
    <e v="#DIV/0!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x v="23"/>
    <n v="0"/>
    <e v="#DIV/0!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x v="23"/>
    <n v="0"/>
    <e v="#DIV/0!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0"/>
    <x v="26"/>
    <n v="0"/>
    <e v="#DIV/0!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0"/>
    <x v="26"/>
    <n v="0"/>
    <e v="#DIV/0!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0"/>
    <x v="26"/>
    <n v="0"/>
    <e v="#DIV/0!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8"/>
    <x v="30"/>
    <n v="0"/>
    <e v="#DIV/0!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8"/>
    <x v="30"/>
    <n v="0"/>
    <e v="#DIV/0!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3"/>
    <x v="18"/>
    <n v="0"/>
    <e v="#DIV/0!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4"/>
    <x v="29"/>
    <n v="0"/>
    <e v="#DIV/0!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1"/>
    <x v="31"/>
    <n v="0"/>
    <e v="#DIV/0!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"/>
    <x v="35"/>
    <n v="0"/>
    <e v="#DIV/0!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7"/>
    <x v="14"/>
    <n v="0"/>
    <e v="#DIV/0!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7"/>
    <x v="14"/>
    <n v="0"/>
    <e v="#DIV/0!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3"/>
    <x v="28"/>
    <n v="0"/>
    <e v="#DIV/0!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0"/>
    <x v="26"/>
    <n v="0"/>
    <e v="#DIV/0!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0"/>
    <x v="26"/>
    <n v="0"/>
    <e v="#DIV/0!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4"/>
    <x v="29"/>
    <n v="0"/>
    <e v="#DIV/0!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4"/>
    <x v="29"/>
    <n v="0"/>
    <e v="#DIV/0!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"/>
    <x v="40"/>
    <n v="0"/>
    <e v="#DIV/0!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4"/>
    <x v="29"/>
    <n v="0"/>
    <e v="#DIV/0!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4"/>
    <x v="29"/>
    <n v="0"/>
    <e v="#DIV/0!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4"/>
    <x v="29"/>
    <n v="0"/>
    <e v="#DIV/0!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4"/>
    <x v="29"/>
    <n v="0"/>
    <e v="#DIV/0!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1"/>
    <x v="39"/>
    <n v="0"/>
    <e v="#DIV/0!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x v="11"/>
    <n v="0"/>
    <e v="#DIV/0!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6"/>
    <x v="9"/>
    <n v="0"/>
    <e v="#DIV/0!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6"/>
    <x v="19"/>
    <n v="0"/>
    <e v="#DIV/0!"/>
  </r>
  <r>
    <n v="3886"/>
    <s v="a (Canceled)"/>
    <n v="1"/>
    <n v="10000"/>
    <n v="0"/>
    <x v="1"/>
    <x v="8"/>
    <s v="AUD"/>
    <n v="1418275702"/>
    <n v="1415683702"/>
    <b v="0"/>
    <n v="0"/>
    <b v="0"/>
    <x v="6"/>
    <x v="19"/>
    <n v="0"/>
    <e v="#DIV/0!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6"/>
    <x v="11"/>
    <n v="0"/>
    <e v="#DIV/0!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6"/>
    <x v="11"/>
    <n v="0"/>
    <e v="#DIV/0!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x v="11"/>
    <n v="0"/>
    <e v="#DIV/0!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x v="11"/>
    <n v="0"/>
    <e v="#DIV/0!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6"/>
    <x v="11"/>
    <n v="0"/>
    <e v="#DIV/0!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4"/>
    <x v="29"/>
    <n v="0"/>
    <e v="#DIV/0!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0"/>
    <x v="26"/>
    <n v="0"/>
    <e v="#DIV/0!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4"/>
    <x v="29"/>
    <n v="0"/>
    <e v="#DIV/0!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6"/>
    <x v="9"/>
    <n v="0"/>
    <e v="#DIV/0!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x v="11"/>
    <n v="0"/>
    <e v="#DIV/0!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1"/>
    <x v="31"/>
    <n v="0"/>
    <e v="#DIV/0!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x v="11"/>
    <n v="0"/>
    <e v="#DIV/0!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"/>
    <x v="3"/>
    <n v="0"/>
    <e v="#DIV/0!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5"/>
    <x v="10"/>
    <n v="0"/>
    <e v="#DIV/0!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3"/>
    <x v="28"/>
    <n v="0"/>
    <e v="#DIV/0!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4"/>
    <x v="29"/>
    <n v="0"/>
    <e v="#DIV/0!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4"/>
    <x v="29"/>
    <n v="0"/>
    <e v="#DIV/0!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4"/>
    <x v="29"/>
    <n v="0"/>
    <e v="#DIV/0!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1"/>
    <x v="39"/>
    <n v="0"/>
    <e v="#DIV/0!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x v="11"/>
    <n v="0"/>
    <e v="#DIV/0!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6"/>
    <x v="19"/>
    <n v="0"/>
    <e v="#DIV/0!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x v="11"/>
    <n v="0"/>
    <e v="#DIV/0!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x v="23"/>
    <n v="0"/>
    <e v="#DIV/0!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0"/>
    <x v="26"/>
    <n v="0"/>
    <e v="#DIV/0!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0"/>
    <x v="26"/>
    <n v="0"/>
    <e v="#DIV/0!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x v="23"/>
    <n v="0"/>
    <e v="#DIV/0!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5"/>
    <x v="21"/>
    <n v="0"/>
    <e v="#DIV/0!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5"/>
    <x v="23"/>
    <n v="0"/>
    <e v="#DIV/0!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x v="23"/>
    <n v="0"/>
    <e v="#DIV/0!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7"/>
    <x v="33"/>
    <n v="0"/>
    <e v="#DIV/0!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7"/>
    <x v="14"/>
    <n v="0"/>
    <e v="#DIV/0!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"/>
    <x v="40"/>
    <n v="0"/>
    <e v="#DIV/0!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x v="11"/>
    <n v="0"/>
    <e v="#DIV/0!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4"/>
    <x v="29"/>
    <n v="0"/>
    <e v="#DIV/0!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x v="23"/>
    <n v="0"/>
    <e v="#DIV/0!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7"/>
    <x v="33"/>
    <n v="0"/>
    <e v="#DIV/0!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4"/>
    <x v="29"/>
    <n v="0"/>
    <e v="#DIV/0!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2"/>
    <x v="36"/>
    <n v="0"/>
    <e v="#DIV/0!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5"/>
    <x v="10"/>
    <n v="0"/>
    <e v="#DIV/0!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5"/>
    <x v="10"/>
    <n v="0"/>
    <e v="#DIV/0!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x v="23"/>
    <n v="0"/>
    <e v="#DIV/0!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4"/>
    <x v="29"/>
    <n v="0"/>
    <e v="#DIV/0!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1"/>
    <x v="31"/>
    <n v="0"/>
    <e v="#DIV/0!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"/>
    <x v="38"/>
    <n v="0"/>
    <e v="#DIV/0!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7"/>
    <x v="14"/>
    <n v="0"/>
    <e v="#DIV/0!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4"/>
    <x v="29"/>
    <n v="0"/>
    <e v="#DIV/0!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x v="11"/>
    <n v="0"/>
    <e v="#DIV/0!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1"/>
    <x v="39"/>
    <n v="0"/>
    <e v="#DIV/0!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5"/>
    <x v="21"/>
    <n v="0"/>
    <e v="#DIV/0!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7"/>
    <x v="33"/>
    <n v="0"/>
    <e v="#DIV/0!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7"/>
    <x v="14"/>
    <n v="0"/>
    <e v="#DIV/0!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0"/>
    <x v="26"/>
    <n v="0"/>
    <e v="#DIV/0!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x v="11"/>
    <n v="0"/>
    <e v="#DIV/0!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6"/>
    <x v="19"/>
    <n v="0"/>
    <e v="#DIV/0!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x v="11"/>
    <n v="0"/>
    <e v="#DIV/0!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4"/>
    <x v="29"/>
    <n v="0"/>
    <e v="#DIV/0!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5"/>
    <x v="21"/>
    <n v="0"/>
    <e v="#DIV/0!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5"/>
    <x v="21"/>
    <n v="0"/>
    <e v="#DIV/0!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5"/>
    <x v="10"/>
    <n v="0"/>
    <e v="#DIV/0!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5"/>
    <x v="10"/>
    <n v="0"/>
    <e v="#DIV/0!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x v="23"/>
    <n v="0"/>
    <e v="#DIV/0!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x v="23"/>
    <n v="0"/>
    <e v="#DIV/0!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0"/>
    <x v="26"/>
    <n v="0"/>
    <e v="#DIV/0!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0"/>
    <x v="26"/>
    <n v="0"/>
    <e v="#DIV/0!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0"/>
    <x v="26"/>
    <n v="0"/>
    <e v="#DIV/0!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"/>
    <x v="35"/>
    <n v="0"/>
    <e v="#DIV/0!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7"/>
    <x v="33"/>
    <n v="0"/>
    <e v="#DIV/0!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0"/>
    <x v="1"/>
    <n v="0"/>
    <e v="#DIV/0!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3"/>
    <x v="28"/>
    <n v="0"/>
    <e v="#DIV/0!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7"/>
    <x v="37"/>
    <n v="0"/>
    <e v="#DIV/0!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1"/>
    <x v="31"/>
    <n v="0"/>
    <e v="#DIV/0!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"/>
    <x v="35"/>
    <n v="0"/>
    <e v="#DIV/0!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7"/>
    <x v="14"/>
    <n v="0"/>
    <e v="#DIV/0!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7"/>
    <x v="14"/>
    <n v="0"/>
    <e v="#DIV/0!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0"/>
    <x v="26"/>
    <n v="0"/>
    <e v="#DIV/0!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"/>
    <x v="40"/>
    <n v="0"/>
    <e v="#DIV/0!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1"/>
    <x v="39"/>
    <n v="0"/>
    <e v="#DIV/0!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6"/>
    <x v="19"/>
    <n v="0"/>
    <e v="#DIV/0!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x v="11"/>
    <n v="0"/>
    <e v="#DIV/0!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x v="11"/>
    <n v="0"/>
    <e v="#DIV/0!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1"/>
    <x v="31"/>
    <n v="0"/>
    <e v="#DIV/0!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6"/>
    <x v="11"/>
    <n v="0"/>
    <e v="#DIV/0!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8"/>
    <x v="30"/>
    <n v="0"/>
    <e v="#DIV/0!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0"/>
    <x v="26"/>
    <n v="0"/>
    <e v="#DIV/0!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5"/>
    <x v="21"/>
    <n v="0"/>
    <e v="#DIV/0!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1"/>
    <x v="35"/>
    <n v="0"/>
    <e v="#DIV/0!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8"/>
    <x v="30"/>
    <n v="0"/>
    <e v="#DIV/0!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3"/>
    <x v="28"/>
    <n v="0"/>
    <e v="#DIV/0!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1"/>
    <x v="31"/>
    <n v="0"/>
    <e v="#DIV/0!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1"/>
    <x v="32"/>
    <n v="0"/>
    <e v="#DIV/0!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7"/>
    <x v="14"/>
    <n v="0"/>
    <e v="#DIV/0!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0"/>
    <x v="26"/>
    <n v="0"/>
    <e v="#DIV/0!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1"/>
    <x v="39"/>
    <n v="0"/>
    <e v="#DIV/0!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6"/>
    <x v="19"/>
    <n v="0"/>
    <e v="#DIV/0!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x v="11"/>
    <n v="0"/>
    <e v="#DIV/0!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"/>
    <x v="35"/>
    <n v="0"/>
    <e v="#DIV/0!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8"/>
    <x v="30"/>
    <n v="0"/>
    <e v="#DIV/0!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"/>
    <x v="38"/>
    <n v="0"/>
    <e v="#DIV/0!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7"/>
    <x v="33"/>
    <n v="0"/>
    <e v="#DIV/0!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1"/>
    <x v="39"/>
    <n v="0"/>
    <e v="#DIV/0!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3"/>
    <x v="18"/>
    <n v="0"/>
    <e v="#DIV/0!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2"/>
    <x v="36"/>
    <n v="0"/>
    <e v="#DIV/0!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5"/>
    <x v="21"/>
    <n v="0"/>
    <e v="#DIV/0!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5"/>
    <x v="10"/>
    <n v="0"/>
    <e v="#DIV/0!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x v="23"/>
    <n v="0"/>
    <e v="#DIV/0!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7"/>
    <x v="12"/>
    <n v="0"/>
    <e v="#DIV/0!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8"/>
    <x v="30"/>
    <n v="0"/>
    <e v="#DIV/0!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3"/>
    <x v="28"/>
    <n v="0"/>
    <e v="#DIV/0!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7"/>
    <x v="14"/>
    <n v="0"/>
    <e v="#DIV/0!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7"/>
    <x v="14"/>
    <n v="0"/>
    <e v="#DIV/0!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"/>
    <x v="3"/>
    <n v="0"/>
    <e v="#DIV/0!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0"/>
    <x v="26"/>
    <n v="0"/>
    <e v="#DIV/0!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4"/>
    <x v="29"/>
    <n v="0"/>
    <e v="#DIV/0!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4"/>
    <x v="29"/>
    <n v="0"/>
    <e v="#DIV/0!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x v="11"/>
    <n v="0"/>
    <e v="#DIV/0!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6"/>
    <x v="9"/>
    <n v="0"/>
    <e v="#DIV/0!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6"/>
    <x v="19"/>
    <n v="0"/>
    <e v="#DIV/0!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6"/>
    <x v="19"/>
    <n v="0"/>
    <e v="#DIV/0!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x v="11"/>
    <n v="0"/>
    <e v="#DIV/0!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x v="11"/>
    <n v="0"/>
    <e v="#DIV/0!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x v="11"/>
    <n v="0"/>
    <e v="#DIV/0!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x v="11"/>
    <n v="0"/>
    <e v="#DIV/0!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7"/>
    <x v="33"/>
    <n v="0"/>
    <e v="#DIV/0!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x v="11"/>
    <n v="0"/>
    <e v="#DIV/0!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0"/>
    <x v="26"/>
    <n v="0"/>
    <e v="#DIV/0!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"/>
    <x v="35"/>
    <n v="0"/>
    <e v="#DIV/0!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7"/>
    <x v="33"/>
    <n v="0"/>
    <e v="#DIV/0!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8"/>
    <x v="30"/>
    <n v="0"/>
    <e v="#DIV/0!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8"/>
    <x v="30"/>
    <n v="0"/>
    <e v="#DIV/0!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7"/>
    <x v="37"/>
    <n v="0"/>
    <e v="#DIV/0!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7"/>
    <x v="37"/>
    <n v="0"/>
    <e v="#DIV/0!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0"/>
    <x v="1"/>
    <n v="0"/>
    <e v="#DIV/0!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0"/>
    <x v="26"/>
    <n v="0"/>
    <e v="#DIV/0!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"/>
    <x v="35"/>
    <n v="0"/>
    <e v="#DIV/0!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"/>
    <x v="35"/>
    <n v="0"/>
    <e v="#DIV/0!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x v="11"/>
    <n v="0"/>
    <e v="#DIV/0!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x v="23"/>
    <n v="0"/>
    <e v="#DIV/0!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7"/>
    <x v="37"/>
    <n v="0"/>
    <e v="#DIV/0!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"/>
    <x v="35"/>
    <n v="0"/>
    <e v="#DIV/0!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"/>
    <x v="35"/>
    <n v="0"/>
    <e v="#DIV/0!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7"/>
    <x v="14"/>
    <n v="0"/>
    <e v="#DIV/0!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2"/>
    <x v="36"/>
    <n v="0"/>
    <e v="#DIV/0!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3"/>
    <x v="18"/>
    <n v="0"/>
    <e v="#DIV/0!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0"/>
    <x v="26"/>
    <n v="0"/>
    <e v="#DIV/0!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0"/>
    <x v="26"/>
    <n v="0"/>
    <e v="#DIV/0!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x v="11"/>
    <n v="0"/>
    <e v="#DIV/0!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6"/>
    <x v="11"/>
    <n v="0"/>
    <e v="#DIV/0!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1"/>
    <x v="39"/>
    <n v="0"/>
    <e v="#DIV/0!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1"/>
    <x v="32"/>
    <n v="0"/>
    <e v="#DIV/0!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0"/>
    <x v="1"/>
    <n v="0"/>
    <e v="#DIV/0!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5"/>
    <x v="10"/>
    <n v="0"/>
    <e v="#DIV/0!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5"/>
    <x v="10"/>
    <n v="0"/>
    <e v="#DIV/0!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x v="23"/>
    <n v="0"/>
    <e v="#DIV/0!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0"/>
    <x v="26"/>
    <n v="0"/>
    <e v="#DIV/0!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7"/>
    <x v="33"/>
    <n v="0"/>
    <e v="#DIV/0!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1"/>
    <x v="31"/>
    <n v="0"/>
    <e v="#DIV/0!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"/>
    <x v="35"/>
    <n v="0"/>
    <e v="#DIV/0!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"/>
    <x v="34"/>
    <n v="0"/>
    <e v="#DIV/0!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2"/>
    <x v="3"/>
    <n v="0"/>
    <e v="#DIV/0!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0"/>
    <x v="26"/>
    <n v="0"/>
    <e v="#DIV/0!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x v="11"/>
    <n v="0"/>
    <e v="#DIV/0!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x v="11"/>
    <n v="0"/>
    <e v="#DIV/0!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6"/>
    <x v="19"/>
    <n v="0"/>
    <e v="#DIV/0!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x v="11"/>
    <n v="0"/>
    <e v="#DIV/0!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7"/>
    <x v="33"/>
    <n v="0"/>
    <e v="#DIV/0!"/>
  </r>
  <r>
    <n v="131"/>
    <s v="I (Canceled)"/>
    <s v="I"/>
    <n v="1200"/>
    <n v="0"/>
    <x v="1"/>
    <x v="0"/>
    <s v="USD"/>
    <n v="1467763200"/>
    <n v="1466453161"/>
    <b v="0"/>
    <n v="0"/>
    <b v="0"/>
    <x v="5"/>
    <x v="21"/>
    <n v="0"/>
    <e v="#DIV/0!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0"/>
    <x v="1"/>
    <n v="0"/>
    <e v="#DIV/0!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"/>
    <x v="34"/>
    <n v="0"/>
    <e v="#DIV/0!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"/>
    <x v="34"/>
    <n v="0"/>
    <e v="#DIV/0!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x v="11"/>
    <n v="0"/>
    <e v="#DIV/0!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x v="11"/>
    <n v="0"/>
    <e v="#DIV/0!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x v="11"/>
    <n v="0"/>
    <e v="#DIV/0!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"/>
    <x v="40"/>
    <n v="0"/>
    <e v="#DIV/0!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5"/>
    <x v="10"/>
    <n v="0"/>
    <e v="#DIV/0!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8"/>
    <x v="30"/>
    <n v="0"/>
    <e v="#DIV/0!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3"/>
    <x v="18"/>
    <n v="0"/>
    <e v="#DIV/0!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5"/>
    <x v="10"/>
    <n v="0"/>
    <e v="#DIV/0!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5"/>
    <x v="10"/>
    <n v="0"/>
    <e v="#DIV/0!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x v="23"/>
    <n v="0"/>
    <e v="#DIV/0!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x v="23"/>
    <n v="0"/>
    <e v="#DIV/0!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7"/>
    <x v="12"/>
    <n v="0"/>
    <e v="#DIV/0!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8"/>
    <x v="30"/>
    <n v="0"/>
    <e v="#DIV/0!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1"/>
    <x v="31"/>
    <n v="0"/>
    <e v="#DIV/0!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"/>
    <x v="38"/>
    <n v="0"/>
    <e v="#DIV/0!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7"/>
    <x v="14"/>
    <n v="0"/>
    <e v="#DIV/0!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0"/>
    <x v="26"/>
    <n v="0"/>
    <e v="#DIV/0!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0"/>
    <x v="26"/>
    <n v="0"/>
    <e v="#DIV/0!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4"/>
    <x v="29"/>
    <n v="0"/>
    <e v="#DIV/0!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6"/>
    <x v="11"/>
    <n v="0"/>
    <e v="#DIV/0!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x v="11"/>
    <n v="0"/>
    <e v="#DIV/0!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1"/>
    <x v="31"/>
    <n v="0"/>
    <e v="#DIV/0!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0"/>
    <x v="1"/>
    <n v="0"/>
    <e v="#DIV/0!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0"/>
    <x v="26"/>
    <n v="0"/>
    <e v="#DIV/0!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"/>
    <x v="38"/>
    <n v="0"/>
    <e v="#DIV/0!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x v="11"/>
    <n v="0"/>
    <e v="#DIV/0!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x v="11"/>
    <n v="0"/>
    <e v="#DIV/0!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x v="11"/>
    <n v="0"/>
    <e v="#DIV/0!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6"/>
    <x v="19"/>
    <n v="0"/>
    <e v="#DIV/0!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5"/>
    <x v="21"/>
    <n v="0"/>
    <e v="#DIV/0!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x v="11"/>
    <n v="0"/>
    <e v="#DIV/0!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x v="11"/>
    <n v="0"/>
    <e v="#DIV/0!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x v="23"/>
    <n v="0"/>
    <e v="#DIV/0!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3"/>
    <x v="18"/>
    <n v="0"/>
    <e v="#DIV/0!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x v="11"/>
    <n v="0"/>
    <e v="#DIV/0!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"/>
    <x v="34"/>
    <n v="0"/>
    <e v="#DIV/0!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0"/>
    <x v="26"/>
    <n v="0"/>
    <e v="#DIV/0!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7"/>
    <x v="33"/>
    <n v="0"/>
    <e v="#DIV/0!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8"/>
    <x v="30"/>
    <n v="0"/>
    <e v="#DIV/0!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3"/>
    <x v="28"/>
    <n v="0"/>
    <e v="#DIV/0!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"/>
    <x v="34"/>
    <n v="0"/>
    <e v="#DIV/0!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6"/>
    <x v="19"/>
    <n v="0"/>
    <e v="#DIV/0!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x v="11"/>
    <n v="0"/>
    <e v="#DIV/0!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x v="11"/>
    <n v="0"/>
    <e v="#DIV/0!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x v="23"/>
    <n v="0"/>
    <e v="#DIV/0!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x v="23"/>
    <n v="0"/>
    <e v="#DIV/0!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0"/>
    <x v="26"/>
    <n v="0"/>
    <e v="#DIV/0!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0"/>
    <x v="26"/>
    <n v="0"/>
    <e v="#DIV/0!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6"/>
    <x v="9"/>
    <n v="0"/>
    <e v="#DIV/0!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6"/>
    <x v="11"/>
    <n v="0"/>
    <e v="#DIV/0!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3"/>
    <x v="28"/>
    <n v="0"/>
    <e v="#DIV/0!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x v="11"/>
    <n v="0"/>
    <e v="#DIV/0!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0"/>
    <x v="26"/>
    <n v="0"/>
    <e v="#DIV/0!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x v="11"/>
    <n v="0"/>
    <e v="#DIV/0!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5"/>
    <x v="10"/>
    <n v="0"/>
    <e v="#DIV/0!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0"/>
    <x v="26"/>
    <n v="0"/>
    <e v="#DIV/0!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x v="11"/>
    <n v="0"/>
    <e v="#DIV/0!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0"/>
    <x v="26"/>
    <n v="0"/>
    <e v="#DIV/0!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3"/>
    <x v="18"/>
    <n v="0"/>
    <e v="#DIV/0!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3"/>
    <x v="28"/>
    <n v="0"/>
    <e v="#DIV/0!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8"/>
    <x v="30"/>
    <n v="0"/>
    <e v="#DIV/0!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"/>
    <x v="34"/>
    <n v="0"/>
    <e v="#DIV/0!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"/>
    <x v="38"/>
    <n v="0"/>
    <e v="#DIV/0!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4"/>
    <x v="29"/>
    <n v="0"/>
    <e v="#DIV/0!"/>
  </r>
  <r>
    <m/>
    <m/>
    <m/>
    <m/>
    <m/>
    <x v="4"/>
    <x v="21"/>
    <m/>
    <m/>
    <m/>
    <m/>
    <m/>
    <m/>
    <x v="9"/>
    <x v="41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0"/>
    <s v="hardware"/>
    <n v="7813.78"/>
    <n v="88.6"/>
    <x v="0"/>
    <d v="2016-12-10T10:34:1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0"/>
    <s v="wearables"/>
    <n v="21535.02"/>
    <n v="1389.36"/>
    <x v="1"/>
    <d v="2013-10-14T12:01:0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0"/>
    <s v="hardware"/>
    <n v="263.02999999999997"/>
    <n v="272.36"/>
    <x v="2"/>
    <d v="2014-06-13T21:08:0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0"/>
    <s v="hardware"/>
    <n v="543.35"/>
    <n v="116.35"/>
    <x v="3"/>
    <d v="2016-04-13T14:30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0"/>
    <s v="hardware"/>
    <n v="800.21"/>
    <n v="188.51"/>
    <x v="4"/>
    <d v="2016-05-09T23:03:3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0"/>
    <s v="hardware"/>
    <n v="494.91"/>
    <n v="173.58"/>
    <x v="5"/>
    <d v="2013-04-30T20:55:1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1"/>
    <s v="radio &amp; podcasts"/>
    <n v="1181.6099999999999"/>
    <n v="29.19"/>
    <x v="6"/>
    <d v="2012-05-10T05:24:5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0"/>
    <s v="hardware"/>
    <n v="1026.8499999999999"/>
    <n v="1323.25"/>
    <x v="7"/>
    <d v="2016-06-28T17:21:0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0"/>
    <s v="hardware"/>
    <n v="256.83"/>
    <n v="247.94"/>
    <x v="8"/>
    <d v="2013-04-25T08:45:2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0"/>
    <s v="hardware"/>
    <n v="191.17"/>
    <n v="86.16"/>
    <x v="9"/>
    <d v="2016-02-15T06:04:57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"/>
    <s v="photobooks"/>
    <n v="157.19"/>
    <n v="849.67"/>
    <x v="10"/>
    <d v="2015-12-09T08:36:1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0"/>
    <s v="hardware"/>
    <n v="819.56"/>
    <n v="422.02"/>
    <x v="11"/>
    <d v="2016-05-29T15:45:2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0"/>
    <s v="hardware"/>
    <n v="317.33"/>
    <n v="259.25"/>
    <x v="12"/>
    <d v="2016-01-25T13:56:16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0"/>
    <s v="hardware"/>
    <n v="698.95"/>
    <n v="842.11"/>
    <x v="13"/>
    <d v="2015-06-02T06:02:38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0"/>
    <s v="hardware"/>
    <n v="348.02"/>
    <n v="511.79"/>
    <x v="14"/>
    <d v="2016-11-15T13:58:3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0"/>
    <s v="space exploration"/>
    <n v="33.56"/>
    <n v="223.58"/>
    <x v="15"/>
    <d v="2014-04-15T06:58:5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0"/>
    <s v="hardware"/>
    <n v="126.12"/>
    <n v="64.569999999999993"/>
    <x v="16"/>
    <d v="2014-04-01T14:01: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0"/>
    <s v="hardware"/>
    <n v="788.06"/>
    <n v="176.2"/>
    <x v="17"/>
    <d v="2016-11-30T08:03:3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0"/>
    <s v="space exploration"/>
    <n v="2790.64"/>
    <n v="83.8"/>
    <x v="18"/>
    <d v="2015-03-13T03:07:1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0"/>
    <s v="hardware"/>
    <n v="386.82"/>
    <n v="593.94000000000005"/>
    <x v="19"/>
    <d v="2015-07-14T15:37:5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0"/>
    <s v="wearables"/>
    <n v="1460.49"/>
    <n v="134.36000000000001"/>
    <x v="20"/>
    <d v="2015-01-29T14:00:59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"/>
    <s v="tabletop games"/>
    <n v="951.03"/>
    <n v="65.89"/>
    <x v="21"/>
    <d v="2016-11-03T00:07:5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"/>
    <s v="tabletop games"/>
    <n v="975.11"/>
    <n v="426.93"/>
    <x v="22"/>
    <d v="2016-03-23T06:32:5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0"/>
    <s v="hardware"/>
    <n v="259.58"/>
    <n v="180.75"/>
    <x v="23"/>
    <d v="2015-10-13T11:02:26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0"/>
    <s v="hardware"/>
    <n v="114.9"/>
    <n v="282.66000000000003"/>
    <x v="24"/>
    <d v="2015-05-12T05:01:56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0"/>
    <s v="hardware"/>
    <n v="382.13"/>
    <n v="128.38999999999999"/>
    <x v="25"/>
    <d v="2014-07-15T12:58:1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0"/>
    <s v="hardware"/>
    <n v="206.74"/>
    <n v="136.63999999999999"/>
    <x v="26"/>
    <d v="2017-01-11T06:28:53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0"/>
    <s v="gadgets"/>
    <n v="52.57"/>
    <n v="2928.93"/>
    <x v="27"/>
    <d v="2015-03-05T05:01:0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"/>
    <s v="tabletop games"/>
    <n v="1014.64"/>
    <n v="56.97"/>
    <x v="28"/>
    <d v="2015-11-03T05:12:2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0"/>
    <s v="hardware"/>
    <n v="402.33"/>
    <n v="245.02"/>
    <x v="29"/>
    <d v="2014-08-22T19:00: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"/>
    <s v="tabletop games"/>
    <n v="944.83"/>
    <n v="164.8"/>
    <x v="30"/>
    <d v="2016-08-23T17:00:2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0"/>
    <s v="hardware"/>
    <n v="484.91"/>
    <n v="108.97"/>
    <x v="31"/>
    <d v="2014-07-22T22:00:4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4"/>
    <s v="small batch"/>
    <n v="526.09"/>
    <n v="54.88"/>
    <x v="32"/>
    <d v="2016-12-21T20:51:5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"/>
    <s v="tabletop games"/>
    <n v="720.25"/>
    <n v="107.82"/>
    <x v="33"/>
    <d v="2016-02-23T13:01:02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0"/>
    <s v="hardware"/>
    <n v="354.82"/>
    <n v="91.21"/>
    <x v="34"/>
    <d v="2016-01-06T02:00:5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0"/>
    <s v="hardware"/>
    <n v="353.05"/>
    <n v="326.29000000000002"/>
    <x v="35"/>
    <d v="2015-03-04T22:10:0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0"/>
    <s v="hardware"/>
    <n v="294.02999999999997"/>
    <n v="483.34"/>
    <x v="36"/>
    <d v="2012-12-18T18:25:39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5"/>
    <s v="documentary"/>
    <n v="114.17"/>
    <n v="161.26"/>
    <x v="37"/>
    <d v="2016-06-27T06:28:3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0"/>
    <s v="hardware"/>
    <n v="1705.25"/>
    <n v="68.819999999999993"/>
    <x v="38"/>
    <d v="2016-11-01T10:32:0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0"/>
    <s v="hardware"/>
    <n v="136.22"/>
    <n v="449.26"/>
    <x v="39"/>
    <d v="2014-09-12T15:10:36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6"/>
    <s v="spaces"/>
    <n v="146.54"/>
    <n v="155.24"/>
    <x v="40"/>
    <d v="2017-02-09T07:33:2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5"/>
    <s v="documentary"/>
    <n v="112.93"/>
    <n v="147.16999999999999"/>
    <x v="41"/>
    <d v="2015-11-03T15:00:0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0"/>
    <s v="hardware"/>
    <n v="211.04"/>
    <n v="262.16000000000003"/>
    <x v="42"/>
    <d v="2013-06-25T16:21:28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0"/>
    <s v="hardware"/>
    <n v="1678.37"/>
    <n v="20.47"/>
    <x v="43"/>
    <d v="2012-04-21T06:31:2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0"/>
    <s v="hardware"/>
    <n v="398.6"/>
    <n v="577.28"/>
    <x v="44"/>
    <d v="2015-05-12T10:05:5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0"/>
    <s v="hardware"/>
    <n v="161.46"/>
    <n v="457.39"/>
    <x v="45"/>
    <d v="2015-05-12T04:25:4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0"/>
    <s v="hardware"/>
    <n v="201.15"/>
    <n v="220.74"/>
    <x v="46"/>
    <d v="2015-11-14T15:41:2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6"/>
    <s v="spaces"/>
    <n v="102.24"/>
    <n v="108"/>
    <x v="47"/>
    <d v="2015-03-24T16:01:5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0"/>
    <s v="hardware"/>
    <n v="152.6"/>
    <n v="324.69"/>
    <x v="48"/>
    <d v="2016-10-18T07:45:4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0"/>
    <s v="hardware"/>
    <n v="305.16000000000003"/>
    <n v="383.36"/>
    <x v="49"/>
    <d v="2016-07-05T14:00: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5"/>
    <s v="drama"/>
    <n v="50.72"/>
    <n v="117.68"/>
    <x v="50"/>
    <d v="2015-09-29T14:59:4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0"/>
    <s v="wearables"/>
    <n v="75.05"/>
    <n v="932.31"/>
    <x v="51"/>
    <d v="2017-01-23T04:43:4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5"/>
    <s v="documentary"/>
    <n v="147.22999999999999"/>
    <n v="92.25"/>
    <x v="52"/>
    <d v="2016-11-02T14:05:1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0"/>
    <s v="hardware"/>
    <n v="284.97000000000003"/>
    <n v="279.38"/>
    <x v="53"/>
    <d v="2014-03-11T11:07:28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5"/>
    <s v="documentary"/>
    <n v="108.93"/>
    <n v="56.34"/>
    <x v="54"/>
    <d v="2012-02-20T17:37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1"/>
    <s v="radio &amp; podcasts"/>
    <n v="456.41"/>
    <n v="52.62"/>
    <x v="55"/>
    <d v="2013-10-22T13:48:5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"/>
    <s v="tabletop games"/>
    <n v="1360.1"/>
    <n v="53.87"/>
    <x v="56"/>
    <d v="2016-11-17T20:25:44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"/>
    <s v="tabletop games"/>
    <n v="1081.24"/>
    <n v="40.07"/>
    <x v="57"/>
    <d v="2013-04-23T15:38:1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0"/>
    <s v="hardware"/>
    <n v="148.33000000000001"/>
    <n v="91.83"/>
    <x v="58"/>
    <d v="2016-05-12T13:39:3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0"/>
    <s v="hardware"/>
    <n v="125.14"/>
    <n v="385.04"/>
    <x v="59"/>
    <d v="2014-10-29T12:00:4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0"/>
    <s v="hardware"/>
    <n v="247.84"/>
    <n v="408.98"/>
    <x v="60"/>
    <d v="2014-02-04T01:30:5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5"/>
    <s v="documentary"/>
    <n v="181.54"/>
    <n v="81.75"/>
    <x v="61"/>
    <d v="2015-02-13T19:31:5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0"/>
    <s v="hardware"/>
    <n v="120.25"/>
    <n v="223.1"/>
    <x v="62"/>
    <d v="2014-06-10T14:31: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0"/>
    <s v="hardware"/>
    <n v="234.42"/>
    <n v="331.1"/>
    <x v="63"/>
    <d v="2014-04-15T14:10:35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5"/>
    <s v="documentary"/>
    <n v="156.13999999999999"/>
    <n v="54.75"/>
    <x v="64"/>
    <d v="2016-07-06T19:01:0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0"/>
    <s v="hardware"/>
    <n v="579.08000000000004"/>
    <n v="61.38"/>
    <x v="65"/>
    <d v="2016-11-01T16:01:37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0"/>
    <s v="wearables"/>
    <n v="57.65"/>
    <n v="343.15"/>
    <x v="66"/>
    <d v="2016-02-23T09:11:38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0"/>
    <s v="hardware"/>
    <n v="114.98"/>
    <n v="566.39"/>
    <x v="67"/>
    <d v="2015-09-16T16:19:37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5"/>
    <s v="documentary"/>
    <n v="113.02"/>
    <n v="203.63"/>
    <x v="68"/>
    <d v="2016-10-01T12:50:5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6"/>
    <s v="spaces"/>
    <n v="112.54"/>
    <n v="89.31"/>
    <x v="69"/>
    <d v="2012-08-27T04:40:17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0"/>
    <s v="hardware"/>
    <n v="1105.3800000000001"/>
    <n v="67.69"/>
    <x v="70"/>
    <d v="2012-08-23T10:07:0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0"/>
    <s v="space exploration"/>
    <n v="1379.42"/>
    <n v="31.82"/>
    <x v="71"/>
    <d v="2016-12-24T17:05:4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0"/>
    <s v="hardware"/>
    <n v="216.79"/>
    <n v="78.83"/>
    <x v="72"/>
    <d v="2016-05-18T12:59:5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0"/>
    <s v="space exploration"/>
    <n v="107.42"/>
    <n v="60.97"/>
    <x v="73"/>
    <d v="2013-10-16T11:39:0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0"/>
    <s v="wearables"/>
    <n v="82.42"/>
    <n v="120.39"/>
    <x v="74"/>
    <d v="2012-06-15T05:42:3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0"/>
    <s v="space exploration"/>
    <n v="303.8"/>
    <n v="157.29"/>
    <x v="75"/>
    <d v="2016-10-08T10:05:3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0"/>
    <s v="hardware"/>
    <n v="212.44"/>
    <n v="127.36"/>
    <x v="76"/>
    <d v="2015-07-14T14:50:4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0"/>
    <s v="wearables"/>
    <n v="141.44999999999999"/>
    <n v="95.83"/>
    <x v="77"/>
    <d v="2014-01-21T17:00:1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"/>
    <s v="tabletop games"/>
    <n v="2647.03"/>
    <n v="53.48"/>
    <x v="78"/>
    <d v="2016-03-23T13:55:1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0"/>
    <s v="hardware"/>
    <n v="105.75"/>
    <n v="261.75"/>
    <x v="79"/>
    <d v="2014-01-27T22:11: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4"/>
    <s v="small batch"/>
    <n v="520.73"/>
    <n v="48.1"/>
    <x v="80"/>
    <d v="2015-03-18T21:41:1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0"/>
    <s v="hardware"/>
    <n v="103"/>
    <n v="227.85"/>
    <x v="81"/>
    <d v="2015-04-22T17:03:2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s v="plays"/>
    <n v="100.82"/>
    <n v="1008.24"/>
    <x v="82"/>
    <d v="2013-02-21T23:42:4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0"/>
    <s v="hardware"/>
    <n v="1435.57"/>
    <n v="74.11"/>
    <x v="83"/>
    <d v="2014-04-01T06:38:3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s v="plays"/>
    <n v="100.04"/>
    <n v="179.28"/>
    <x v="84"/>
    <d v="2015-03-09T17:42:49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5"/>
    <s v="documentary"/>
    <n v="131.94"/>
    <n v="105.05"/>
    <x v="85"/>
    <d v="2016-01-26T07:25:0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0"/>
    <s v="wearables"/>
    <n v="56.26"/>
    <n v="790.84"/>
    <x v="86"/>
    <d v="2011-03-22T04:21:1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0"/>
    <s v="hardware"/>
    <n v="200.52"/>
    <n v="51.31"/>
    <x v="87"/>
    <d v="2016-07-19T23:54:51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0"/>
    <s v="hardware"/>
    <n v="320.05"/>
    <n v="55.28"/>
    <x v="88"/>
    <d v="2015-09-04T04:00:4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0"/>
    <s v="space exploration"/>
    <n v="143.65"/>
    <n v="74.64"/>
    <x v="89"/>
    <d v="2013-02-14T08:23:5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"/>
    <s v="tabletop games"/>
    <n v="1856.97"/>
    <n v="149.03"/>
    <x v="90"/>
    <d v="2014-07-08T05:30:28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6"/>
    <s v="spaces"/>
    <n v="153.9"/>
    <n v="84.87"/>
    <x v="91"/>
    <d v="2013-02-07T21:08:19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0"/>
    <s v="hardware"/>
    <n v="921.54"/>
    <n v="192.39"/>
    <x v="92"/>
    <d v="2015-06-08T14:00:2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"/>
    <s v="photobooks"/>
    <n v="166.33"/>
    <n v="97.73"/>
    <x v="93"/>
    <d v="2011-11-23T18:35:0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5"/>
    <s v="documentary"/>
    <n v="101.33"/>
    <n v="589.95000000000005"/>
    <x v="94"/>
    <d v="2016-06-09T23:49: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6"/>
    <s v="spaces"/>
    <n v="68.150000000000006"/>
    <n v="244.8"/>
    <x v="95"/>
    <d v="2014-11-12T20:43:4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0"/>
    <s v="wearables"/>
    <n v="84.95"/>
    <n v="379.23"/>
    <x v="96"/>
    <d v="2014-11-21T08:42:21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0"/>
    <s v="hardware"/>
    <n v="117.9"/>
    <n v="2500.9699999999998"/>
    <x v="97"/>
    <d v="2015-07-15T16:14:18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5"/>
    <s v="documentary"/>
    <n v="213.99"/>
    <n v="144.69"/>
    <x v="98"/>
    <d v="2016-10-26T19:15:1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0"/>
    <s v="wearables"/>
    <n v="32.03"/>
    <n v="800.7"/>
    <x v="99"/>
    <d v="2013-11-25T08:00:2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0"/>
    <s v="hardware"/>
    <n v="199.22"/>
    <n v="51.21"/>
    <x v="100"/>
    <d v="2013-02-19T19:03:3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7"/>
    <s v="indie rock"/>
    <n v="428.84"/>
    <n v="64.819999999999993"/>
    <x v="101"/>
    <d v="2016-04-07T13:57: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0"/>
    <s v="hardware"/>
    <n v="110.73"/>
    <n v="226.21"/>
    <x v="102"/>
    <d v="2015-10-01T22:43:08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5"/>
    <s v="documentary"/>
    <n v="103.61"/>
    <n v="156.05000000000001"/>
    <x v="103"/>
    <d v="2015-02-14T20:00:37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7"/>
    <s v="electronic music"/>
    <n v="109.93"/>
    <n v="71.849999999999994"/>
    <x v="104"/>
    <d v="2013-03-18T18:15:4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0"/>
    <s v="hardware"/>
    <n v="153.44999999999999"/>
    <n v="138.49"/>
    <x v="105"/>
    <d v="2011-09-26T19:16:39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5"/>
    <s v="documentary"/>
    <n v="101.51"/>
    <n v="154.41999999999999"/>
    <x v="106"/>
    <d v="2014-11-25T19:54:57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"/>
    <s v="tabletop games"/>
    <n v="380.53"/>
    <n v="188.38"/>
    <x v="107"/>
    <d v="2016-11-15T13:34:3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0"/>
    <s v="hardware"/>
    <n v="304.19"/>
    <n v="143.21"/>
    <x v="108"/>
    <d v="2013-06-20T08:01:0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0"/>
    <s v="hardware"/>
    <n v="375.5"/>
    <n v="186.81"/>
    <x v="109"/>
    <d v="2014-09-16T15:58:5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0"/>
    <s v="wearables"/>
    <n v="300.12"/>
    <n v="73.489999999999995"/>
    <x v="110"/>
    <d v="2012-10-30T23:54:5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0"/>
    <s v="hardware"/>
    <n v="226.24"/>
    <n v="118.61"/>
    <x v="111"/>
    <d v="2014-04-01T15:55:2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0"/>
    <s v="hardware"/>
    <n v="370.13"/>
    <n v="182.78"/>
    <x v="112"/>
    <d v="2013-12-03T22:01:2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0"/>
    <s v="hardware"/>
    <n v="246.06"/>
    <n v="161.88"/>
    <x v="113"/>
    <d v="2016-11-18T19:11:49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4"/>
    <s v="small batch"/>
    <n v="294.20999999999998"/>
    <n v="66.62"/>
    <x v="114"/>
    <d v="2014-11-04T10:58:5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0"/>
    <s v="wearables"/>
    <n v="65.25"/>
    <n v="201.6"/>
    <x v="115"/>
    <d v="2015-04-23T21:23:39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5"/>
    <s v="documentary"/>
    <n v="110.38"/>
    <n v="75.44"/>
    <x v="116"/>
    <d v="2013-09-09T14:33:35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0"/>
    <s v="hardware"/>
    <n v="198.47"/>
    <n v="101.86"/>
    <x v="117"/>
    <d v="2016-10-21T09:44: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"/>
    <s v="tabletop games"/>
    <n v="452.37"/>
    <n v="75.650000000000006"/>
    <x v="118"/>
    <d v="2013-09-02T00:06:4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5"/>
    <s v="documentary"/>
    <n v="133.11000000000001"/>
    <n v="100.08"/>
    <x v="119"/>
    <d v="2015-07-14T08:46:4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0"/>
    <s v="hardware"/>
    <n v="102.24"/>
    <n v="147.68"/>
    <x v="120"/>
    <d v="2017-02-08T02:54:4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7"/>
    <s v="faith"/>
    <n v="101.42"/>
    <n v="74.58"/>
    <x v="121"/>
    <d v="2016-03-14T00:02:57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"/>
    <s v="photobooks"/>
    <n v="145.13999999999999"/>
    <n v="88.26"/>
    <x v="122"/>
    <d v="2015-08-03T22:49:03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"/>
    <s v="photobooks"/>
    <n v="129.94999999999999"/>
    <n v="358.97"/>
    <x v="123"/>
    <d v="2015-12-02T23:19:5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0"/>
    <s v="hardware"/>
    <n v="128.41"/>
    <n v="244.12"/>
    <x v="124"/>
    <d v="2014-10-03T00:04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"/>
    <s v="tabletop games"/>
    <n v="352.93"/>
    <n v="64.63"/>
    <x v="125"/>
    <d v="2015-10-20T19:00:19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5"/>
    <s v="documentary"/>
    <n v="108.62"/>
    <n v="103.52"/>
    <x v="126"/>
    <d v="2014-09-17T19:55:3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"/>
    <s v="photobooks"/>
    <n v="138.97"/>
    <n v="133.74"/>
    <x v="127"/>
    <d v="2015-03-27T21:54:0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6"/>
    <s v="spaces"/>
    <n v="171.94"/>
    <n v="153.52000000000001"/>
    <x v="128"/>
    <d v="2014-12-02T07:54:13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0"/>
    <s v="hardware"/>
    <n v="120.35"/>
    <n v="118.45"/>
    <x v="129"/>
    <d v="2013-10-28T12:39:23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0"/>
    <s v="hardware"/>
    <n v="120.19"/>
    <n v="80.989999999999995"/>
    <x v="130"/>
    <d v="2014-07-23T15:25:3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7"/>
    <s v="rock"/>
    <n v="200.15"/>
    <n v="118.2"/>
    <x v="131"/>
    <d v="2013-07-09T22:24:5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1"/>
    <s v="radio &amp; podcasts"/>
    <n v="117.04"/>
    <n v="92.16"/>
    <x v="132"/>
    <d v="2017-01-10T17:52:15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0"/>
    <s v="hardware"/>
    <n v="144.54"/>
    <n v="511.65"/>
    <x v="133"/>
    <d v="2015-04-09T01:01:1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0"/>
    <s v="hardware"/>
    <n v="115.51"/>
    <n v="307.2"/>
    <x v="134"/>
    <d v="2011-05-19T01:14:2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5"/>
    <s v="documentary"/>
    <n v="191.14"/>
    <n v="83.35"/>
    <x v="135"/>
    <d v="2015-10-12T16:12:1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0"/>
    <s v="wearables"/>
    <n v="22.88"/>
    <n v="161.12"/>
    <x v="136"/>
    <d v="2016-11-10T00:00:0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"/>
    <s v="tabletop games"/>
    <n v="283.08999999999997"/>
    <n v="42.63"/>
    <x v="137"/>
    <d v="2013-02-19T04:38:2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0"/>
    <s v="hardware"/>
    <n v="1131.8"/>
    <n v="80.73"/>
    <x v="138"/>
    <d v="2016-08-18T06:41:2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0"/>
    <s v="hardware"/>
    <n v="280.73"/>
    <n v="201.96"/>
    <x v="139"/>
    <d v="2014-10-28T16:35:5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s v="plays"/>
    <n v="160.22999999999999"/>
    <n v="60.3"/>
    <x v="140"/>
    <d v="2013-09-09T17:00:5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5"/>
    <s v="documentary"/>
    <n v="110.45"/>
    <n v="157.33000000000001"/>
    <x v="141"/>
    <d v="2016-03-30T18:44:25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5"/>
    <s v="documentary"/>
    <n v="100.37"/>
    <n v="169.85"/>
    <x v="142"/>
    <d v="2015-11-19T20:01:19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5"/>
    <s v="television"/>
    <n v="122.99"/>
    <n v="190.55"/>
    <x v="143"/>
    <d v="2014-11-03T00:42:2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1"/>
    <s v="nonfiction"/>
    <n v="114.41"/>
    <n v="234.81"/>
    <x v="144"/>
    <d v="2015-02-09T06:32:5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0"/>
    <s v="hardware"/>
    <n v="107.54"/>
    <n v="451.84"/>
    <x v="145"/>
    <d v="2016-02-25T18:11:3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"/>
    <s v="tabletop games"/>
    <n v="537.37"/>
    <n v="61.2"/>
    <x v="146"/>
    <d v="2016-11-22T15:55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0"/>
    <s v="wearables"/>
    <n v="78.930000000000007"/>
    <n v="117.7"/>
    <x v="147"/>
    <d v="2015-10-15T12:20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"/>
    <s v="tabletop games"/>
    <n v="132.88999999999999"/>
    <n v="81.650000000000006"/>
    <x v="148"/>
    <d v="2014-06-10T10:09:11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0"/>
    <s v="hardware"/>
    <n v="106"/>
    <n v="56.2"/>
    <x v="149"/>
    <d v="2015-02-18T16:54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6"/>
    <s v="spaces"/>
    <n v="131.44"/>
    <n v="164.3"/>
    <x v="150"/>
    <d v="2016-11-15T04:30:3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5"/>
    <s v="documentary"/>
    <n v="104.4"/>
    <n v="70.92"/>
    <x v="151"/>
    <d v="2011-07-08T20:12:5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5"/>
    <s v="documentary"/>
    <n v="103.81"/>
    <n v="711.04"/>
    <x v="152"/>
    <d v="2012-05-22T04:03:1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5"/>
    <s v="documentary"/>
    <n v="103.21"/>
    <n v="115.45"/>
    <x v="153"/>
    <d v="2016-05-17T20:38:41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5"/>
    <s v="documentary"/>
    <n v="103.09"/>
    <n v="193.05"/>
    <x v="154"/>
    <d v="2014-05-19T04:38:4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6"/>
    <s v="spaces"/>
    <n v="103.03"/>
    <n v="118.97"/>
    <x v="155"/>
    <d v="2015-01-16T16:48:4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s v="plays"/>
    <n v="127.96"/>
    <n v="186.8"/>
    <x v="156"/>
    <d v="2016-06-21T12:38:0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0"/>
    <s v="wearables"/>
    <n v="102.3"/>
    <n v="158.36000000000001"/>
    <x v="157"/>
    <d v="2015-05-08T22:36:12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"/>
    <s v="photobooks"/>
    <n v="254.32"/>
    <n v="493.82"/>
    <x v="158"/>
    <d v="2016-08-30T03:35:4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6"/>
    <s v="spaces"/>
    <n v="101.61"/>
    <n v="164.94"/>
    <x v="159"/>
    <d v="2014-07-31T23:06:3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7"/>
    <s v="indie rock"/>
    <n v="101.31"/>
    <n v="82.5"/>
    <x v="160"/>
    <d v="2012-09-27T02:21:53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0"/>
    <s v="hardware"/>
    <n v="167.5"/>
    <n v="76.14"/>
    <x v="161"/>
    <d v="2016-03-08T15:16:3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5"/>
    <s v="documentary"/>
    <n v="125.23"/>
    <n v="188.31"/>
    <x v="162"/>
    <d v="2014-11-08T16:41:4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7"/>
    <s v="rock"/>
    <n v="118.64"/>
    <n v="346.04"/>
    <x v="163"/>
    <d v="2015-05-28T06:55:5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"/>
    <s v="photobooks"/>
    <n v="199.24"/>
    <n v="183.8"/>
    <x v="164"/>
    <d v="2014-06-01T17:07:0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5"/>
    <s v="television"/>
    <n v="165.29"/>
    <n v="59.96"/>
    <x v="165"/>
    <d v="2015-07-13T16:14:2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0"/>
    <s v="hardware"/>
    <n v="493.21"/>
    <n v="69.760000000000005"/>
    <x v="166"/>
    <d v="2014-05-24T15:25:5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0"/>
    <s v="hardware"/>
    <n v="196.4"/>
    <n v="36"/>
    <x v="167"/>
    <d v="2012-08-15T18:40: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7"/>
    <s v="indie rock"/>
    <n v="100.9"/>
    <n v="526.46"/>
    <x v="168"/>
    <d v="2013-01-16T14:21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1"/>
    <s v="radio &amp; podcasts"/>
    <n v="108.42"/>
    <n v="149.46"/>
    <x v="169"/>
    <d v="2015-07-14T13:40:4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0"/>
    <s v="wearables"/>
    <n v="119.16"/>
    <n v="151.32"/>
    <x v="170"/>
    <d v="2015-04-21T01:42:5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0"/>
    <s v="hardware"/>
    <n v="473.27"/>
    <n v="278.39"/>
    <x v="171"/>
    <d v="2015-09-28T18:24:5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"/>
    <s v="photobooks"/>
    <n v="134.83000000000001"/>
    <n v="53.99"/>
    <x v="172"/>
    <d v="2014-07-18T09:04:1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3"/>
    <s v="video games"/>
    <n v="62.77"/>
    <n v="48.28"/>
    <x v="173"/>
    <d v="2016-05-22T16:45:2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6"/>
    <s v="spaces"/>
    <n v="233.22"/>
    <n v="44.46"/>
    <x v="174"/>
    <d v="2014-08-12T14:01:0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6"/>
    <s v="musical"/>
    <n v="102.45"/>
    <n v="231.66"/>
    <x v="175"/>
    <d v="2012-01-25T19:14:4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1"/>
    <s v="radio &amp; podcasts"/>
    <n v="115.08"/>
    <n v="76.72"/>
    <x v="176"/>
    <d v="2013-03-18T12:59:3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0"/>
    <s v="hardware"/>
    <n v="170.29"/>
    <n v="67.42"/>
    <x v="177"/>
    <d v="2010-01-16T22:04:52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5"/>
    <s v="documentary"/>
    <n v="101.19"/>
    <n v="254.39"/>
    <x v="178"/>
    <d v="2014-10-16T21:08:44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6"/>
    <s v="spaces"/>
    <n v="112.82"/>
    <n v="162.91"/>
    <x v="179"/>
    <d v="2017-02-10T16:54:2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"/>
    <s v="tabletop games"/>
    <n v="1801.64"/>
    <n v="49.93"/>
    <x v="180"/>
    <d v="2014-03-27T01:58:38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0"/>
    <s v="hardware"/>
    <n v="178.68"/>
    <n v="282.72000000000003"/>
    <x v="181"/>
    <d v="2015-10-15T11:53:29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5"/>
    <s v="documentary"/>
    <n v="111.59"/>
    <n v="117.77"/>
    <x v="182"/>
    <d v="2014-09-09T16:38:2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0"/>
    <s v="wearables"/>
    <n v="126.82"/>
    <n v="1644"/>
    <x v="183"/>
    <d v="2017-02-06T16:03:2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5"/>
    <s v="documentary"/>
    <n v="125.02"/>
    <n v="146.35"/>
    <x v="184"/>
    <d v="2016-02-27T23:09:1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5"/>
    <s v="documentary"/>
    <n v="127.34"/>
    <n v="44.91"/>
    <x v="185"/>
    <d v="2015-12-23T14:27:3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0"/>
    <s v="hardware"/>
    <n v="143.46"/>
    <n v="114.77"/>
    <x v="186"/>
    <d v="2016-06-06T15:00:5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0"/>
    <s v="wearables"/>
    <n v="21.51"/>
    <n v="1536.25"/>
    <x v="187"/>
    <d v="2016-05-17T13:57:1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5"/>
    <s v="documentary"/>
    <n v="106.61"/>
    <n v="97.36"/>
    <x v="188"/>
    <d v="2016-09-30T15:25:3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4"/>
    <s v="small batch"/>
    <n v="105.78"/>
    <n v="104.99"/>
    <x v="189"/>
    <d v="2015-08-10T07:31:0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0"/>
    <s v="space exploration"/>
    <n v="8.42"/>
    <n v="78.67"/>
    <x v="190"/>
    <d v="2016-06-10T05:28:57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6"/>
    <s v="spaces"/>
    <n v="11.99"/>
    <n v="2796.67"/>
    <x v="191"/>
    <d v="2011-12-27T17:43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5"/>
    <s v="documentary"/>
    <n v="104.63"/>
    <n v="55.07"/>
    <x v="192"/>
    <d v="2017-01-21T16:33:5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6"/>
    <s v="spaces"/>
    <n v="103.75"/>
    <n v="922.22"/>
    <x v="193"/>
    <d v="2014-11-06T16:45:0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5"/>
    <s v="documentary"/>
    <n v="112.64"/>
    <n v="109.04"/>
    <x v="194"/>
    <d v="2015-11-26T19:17:3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6"/>
    <s v="spaces"/>
    <n v="20.43"/>
    <n v="202.23"/>
    <x v="195"/>
    <d v="2014-10-31T07:03:1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5"/>
    <s v="documentary"/>
    <n v="116.26"/>
    <n v="246.61"/>
    <x v="196"/>
    <d v="2012-09-12T00:58:5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5"/>
    <s v="documentary"/>
    <n v="150.35"/>
    <n v="97.82"/>
    <x v="197"/>
    <d v="2014-07-16T15:00:2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4"/>
    <s v="small batch"/>
    <n v="202.51"/>
    <n v="130.22999999999999"/>
    <x v="198"/>
    <d v="2015-10-01T11:57:2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0"/>
    <s v="wearables"/>
    <n v="40.4"/>
    <n v="162.91999999999999"/>
    <x v="199"/>
    <d v="2015-01-28T16:37:59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5"/>
    <s v="television"/>
    <n v="183.44"/>
    <n v="159.51"/>
    <x v="200"/>
    <d v="2015-03-09T11:42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"/>
    <s v="photobooks"/>
    <n v="322.24"/>
    <n v="56.41"/>
    <x v="201"/>
    <d v="2014-09-05T07:00:45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s v="plays"/>
    <n v="100.38"/>
    <n v="550.04"/>
    <x v="202"/>
    <d v="2012-06-09T02:07:2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0"/>
    <s v="hardware"/>
    <n v="819.18"/>
    <n v="152.62"/>
    <x v="203"/>
    <d v="2017-01-05T16:38:5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0"/>
    <s v="wearables"/>
    <n v="42.19"/>
    <n v="364.35"/>
    <x v="204"/>
    <d v="2016-05-03T04:01:3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"/>
    <s v="photobooks"/>
    <n v="106.81"/>
    <n v="170.45"/>
    <x v="205"/>
    <d v="2016-04-20T01:53: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s v="plays"/>
    <n v="114.41"/>
    <n v="119.18"/>
    <x v="206"/>
    <d v="2014-04-02T12:30:1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0"/>
    <s v="hardware"/>
    <n v="113.59"/>
    <n v="64.02"/>
    <x v="207"/>
    <d v="2011-08-11T01:00:2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1"/>
    <s v="radio &amp; podcasts"/>
    <n v="661.55"/>
    <n v="43.33"/>
    <x v="208"/>
    <d v="2015-08-18T14:59:5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"/>
    <s v="tabletop games"/>
    <n v="403.58"/>
    <n v="82.4"/>
    <x v="209"/>
    <d v="2014-04-09T20:45:1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0"/>
    <s v="hardware"/>
    <n v="131.66999999999999"/>
    <n v="46.58"/>
    <x v="210"/>
    <d v="2014-04-30T22:09:1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"/>
    <s v="photobooks"/>
    <n v="786.08"/>
    <n v="71.59"/>
    <x v="211"/>
    <d v="2014-09-17T07:04:43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6"/>
    <s v="spaces"/>
    <n v="112.3"/>
    <n v="149.44"/>
    <x v="212"/>
    <d v="2015-11-18T19:38:5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"/>
    <s v="photobooks"/>
    <n v="269.91000000000003"/>
    <n v="76.44"/>
    <x v="213"/>
    <d v="2014-10-03T17:56:0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0"/>
    <s v="space exploration"/>
    <n v="326.08999999999997"/>
    <n v="80.02"/>
    <x v="214"/>
    <d v="2014-10-24T00:01:46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5"/>
    <s v="documentary"/>
    <n v="111.08"/>
    <n v="109.82"/>
    <x v="215"/>
    <d v="2012-07-26T16:33:4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7"/>
    <s v="rock"/>
    <n v="154.97999999999999"/>
    <n v="82.96"/>
    <x v="216"/>
    <d v="2012-04-20T19:01:58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5"/>
    <s v="documentary"/>
    <n v="101.32"/>
    <n v="287.31"/>
    <x v="217"/>
    <d v="2015-08-13T19:41:0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5"/>
    <s v="television"/>
    <n v="108.81"/>
    <n v="66.349999999999994"/>
    <x v="218"/>
    <d v="2016-05-13T15:57:1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"/>
    <s v="photobooks"/>
    <n v="253.29"/>
    <n v="121"/>
    <x v="219"/>
    <d v="2016-04-19T15:02:4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5"/>
    <s v="documentary"/>
    <n v="106.73"/>
    <n v="66.7"/>
    <x v="220"/>
    <d v="2013-09-18T19:30:18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0"/>
    <s v="hardware"/>
    <n v="123.68"/>
    <n v="194.26"/>
    <x v="221"/>
    <d v="2014-01-07T15:04:22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5"/>
    <s v="documentary"/>
    <n v="103.09"/>
    <n v="133.13999999999999"/>
    <x v="222"/>
    <d v="2016-10-04T10:43:06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5"/>
    <s v="documentary"/>
    <n v="102.66"/>
    <n v="106.62"/>
    <x v="223"/>
    <d v="2015-11-24T21:35:4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4"/>
    <s v="small batch"/>
    <n v="102.42"/>
    <n v="219.93"/>
    <x v="224"/>
    <d v="2013-04-15T12:22:43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5"/>
    <s v="documentary"/>
    <n v="101.83"/>
    <n v="104.82"/>
    <x v="225"/>
    <d v="2012-01-13T22:03:5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7"/>
    <s v="rock"/>
    <n v="117.96"/>
    <n v="98.03"/>
    <x v="226"/>
    <d v="2015-03-31T19:23:47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0"/>
    <s v="wearables"/>
    <n v="35.340000000000003"/>
    <n v="119.39"/>
    <x v="227"/>
    <d v="2015-11-29T00:29:2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6"/>
    <s v="spaces"/>
    <n v="176.54"/>
    <n v="97"/>
    <x v="228"/>
    <d v="2017-02-04T04:50:0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4"/>
    <s v="small batch"/>
    <n v="100.85"/>
    <n v="271.51"/>
    <x v="229"/>
    <d v="2015-09-05T11:23:0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s v="plays"/>
    <n v="100.79"/>
    <n v="131.13999999999999"/>
    <x v="230"/>
    <d v="2015-10-05T04:03:21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0"/>
    <s v="wearables"/>
    <n v="58.56"/>
    <n v="153.43"/>
    <x v="231"/>
    <d v="2015-08-03T15:57:5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s v="plays"/>
    <n v="100.35"/>
    <n v="262.11"/>
    <x v="232"/>
    <d v="2016-02-17T15:00:0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"/>
    <s v="tabletop games"/>
    <n v="184.61"/>
    <n v="65.319999999999993"/>
    <x v="233"/>
    <d v="2013-09-16T13:01:4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1"/>
    <s v="radio &amp; podcasts"/>
    <n v="138.69999999999999"/>
    <n v="103.2"/>
    <x v="234"/>
    <d v="2016-12-19T15:16:3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7"/>
    <s v="rock"/>
    <n v="138.63999999999999"/>
    <n v="40.35"/>
    <x v="235"/>
    <d v="2015-04-17T23:18: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5"/>
    <s v="documentary"/>
    <n v="102.08"/>
    <n v="119.99"/>
    <x v="236"/>
    <d v="2014-03-12T14:15:4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7"/>
    <s v="rock"/>
    <n v="105.35"/>
    <n v="83.97"/>
    <x v="237"/>
    <d v="2012-02-02T04:47:4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0"/>
    <s v="hardware"/>
    <n v="225.95"/>
    <n v="230.56"/>
    <x v="238"/>
    <d v="2016-11-04T11:01:0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0"/>
    <s v="wearables"/>
    <n v="33.79"/>
    <n v="99.97"/>
    <x v="239"/>
    <d v="2013-05-30T06:30:2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0"/>
    <s v="hardware"/>
    <n v="420.51"/>
    <n v="164.91"/>
    <x v="240"/>
    <d v="2015-09-17T23:06:5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0"/>
    <s v="gadgets"/>
    <n v="39.4"/>
    <n v="117.49"/>
    <x v="241"/>
    <d v="2013-02-08T18:07:3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0"/>
    <s v="hardware"/>
    <n v="208.71"/>
    <n v="131.99"/>
    <x v="242"/>
    <d v="2011-10-24T14:46:4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1"/>
    <s v="radio &amp; podcasts"/>
    <n v="111.31"/>
    <n v="90.5"/>
    <x v="243"/>
    <d v="2014-03-06T17:39:4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0"/>
    <s v="hardware"/>
    <n v="133.47999999999999"/>
    <n v="73.5"/>
    <x v="244"/>
    <d v="2015-03-10T22:58:54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1"/>
    <s v="radio &amp; podcasts"/>
    <n v="103.84"/>
    <n v="96.88"/>
    <x v="245"/>
    <d v="2012-03-09T19:19:38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1"/>
    <s v="nonfiction"/>
    <n v="132.02000000000001"/>
    <n v="215.73"/>
    <x v="246"/>
    <d v="2014-10-20T17:00:47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6"/>
    <s v="spaces"/>
    <n v="109.68"/>
    <n v="94.55"/>
    <x v="247"/>
    <d v="2016-11-28T05:05:46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7"/>
    <s v="metal"/>
    <n v="118.22"/>
    <n v="65.86"/>
    <x v="248"/>
    <d v="2014-04-25T01:07:4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5"/>
    <s v="television"/>
    <n v="130.97999999999999"/>
    <n v="150.9"/>
    <x v="249"/>
    <d v="2015-06-29T20:59:3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0"/>
    <s v="space exploration"/>
    <n v="407.7"/>
    <n v="81.95"/>
    <x v="250"/>
    <d v="2016-07-13T21:08:4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0"/>
    <s v="space exploration"/>
    <n v="141.33000000000001"/>
    <n v="55.76"/>
    <x v="251"/>
    <d v="2015-06-08T22:58:3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0"/>
    <s v="wearables"/>
    <n v="267.29000000000002"/>
    <n v="31.66"/>
    <x v="252"/>
    <d v="2013-08-20T18:08:48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5"/>
    <s v="documentary"/>
    <n v="228.83"/>
    <n v="56.9"/>
    <x v="253"/>
    <d v="2013-10-25T23:00:14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"/>
    <s v="tabletop games"/>
    <n v="128.03"/>
    <n v="75.13"/>
    <x v="254"/>
    <d v="2014-08-18T13:00:56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5"/>
    <s v="television"/>
    <n v="106.32"/>
    <n v="93.26"/>
    <x v="255"/>
    <d v="2016-03-16T04:39:4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s v="plays"/>
    <n v="102.65"/>
    <n v="134.26"/>
    <x v="256"/>
    <d v="2016-01-18T09:33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6"/>
    <s v="spaces"/>
    <n v="264.62"/>
    <n v="57.63"/>
    <x v="257"/>
    <d v="2013-07-11T18:50:4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6"/>
    <s v="spaces"/>
    <n v="126.73"/>
    <n v="96.3"/>
    <x v="258"/>
    <d v="2013-05-07T13:34:51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5"/>
    <s v="documentary"/>
    <n v="105.58"/>
    <n v="72.48"/>
    <x v="259"/>
    <d v="2014-02-24T20:10:33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7"/>
    <s v="rock"/>
    <n v="105.07"/>
    <n v="109.45"/>
    <x v="260"/>
    <d v="2013-12-04T02:24:21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5"/>
    <s v="documentary"/>
    <n v="104.68"/>
    <n v="109.42"/>
    <x v="261"/>
    <d v="2015-08-05T16:11:0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"/>
    <s v="photobooks"/>
    <n v="417.73"/>
    <n v="84.91"/>
    <x v="262"/>
    <d v="2014-08-21T12:37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0"/>
    <s v="hardware"/>
    <n v="104.3"/>
    <n v="845.7"/>
    <x v="263"/>
    <d v="2012-02-22T01:22:3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0"/>
    <s v="hardware"/>
    <n v="125.1"/>
    <n v="73.42"/>
    <x v="264"/>
    <d v="2014-11-20T18:13:3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3"/>
    <s v="video games"/>
    <n v="35.54"/>
    <n v="100.23"/>
    <x v="265"/>
    <d v="2014-09-02T14:48:5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s v="plays"/>
    <n v="102.97"/>
    <n v="297.02999999999997"/>
    <x v="266"/>
    <d v="2014-06-12T18:58:0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5"/>
    <s v="television"/>
    <n v="308.66000000000003"/>
    <n v="117.36"/>
    <x v="267"/>
    <d v="2014-05-01T19:40:5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"/>
    <s v="photobooks"/>
    <n v="205.37"/>
    <n v="130.53"/>
    <x v="268"/>
    <d v="2016-07-23T16:01:2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0"/>
    <s v="wearables"/>
    <n v="29.51"/>
    <n v="171.79"/>
    <x v="269"/>
    <d v="2016-02-07T15:18:0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4"/>
    <s v="small batch"/>
    <n v="102.25"/>
    <n v="108.78"/>
    <x v="270"/>
    <d v="2016-11-23T20:25:1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s v="plays"/>
    <n v="102.03"/>
    <n v="141.71"/>
    <x v="271"/>
    <d v="2014-10-14T17:42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5"/>
    <s v="documentary"/>
    <n v="102.03"/>
    <n v="58.41"/>
    <x v="272"/>
    <d v="2016-12-07T19:05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5"/>
    <s v="documentary"/>
    <n v="122.02"/>
    <n v="709.42"/>
    <x v="273"/>
    <d v="2014-08-04T18:48:2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7"/>
    <s v="rock"/>
    <n v="303833.2"/>
    <n v="42.73"/>
    <x v="274"/>
    <d v="2016-01-27T11:52:1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0"/>
    <s v="hardware"/>
    <n v="202.23"/>
    <n v="45.55"/>
    <x v="275"/>
    <d v="2013-11-20T04:13:2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5"/>
    <s v="documentary"/>
    <n v="101.05"/>
    <n v="125.79"/>
    <x v="276"/>
    <d v="2013-05-29T21:51:41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"/>
    <s v="tabletop games"/>
    <n v="1212.1300000000001"/>
    <n v="27.23"/>
    <x v="277"/>
    <d v="2015-11-25T14:23:54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0"/>
    <s v="hardware"/>
    <n v="201.83"/>
    <n v="77.23"/>
    <x v="278"/>
    <d v="2013-11-11T16:14:4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5"/>
    <s v="documentary"/>
    <n v="100.8"/>
    <n v="95.7"/>
    <x v="279"/>
    <d v="2015-02-17T16:00:28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4"/>
    <s v="small batch"/>
    <n v="125.94"/>
    <n v="81.25"/>
    <x v="280"/>
    <d v="2015-06-24T03:51:2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0"/>
    <s v="wearables"/>
    <n v="104.46"/>
    <n v="109.34"/>
    <x v="281"/>
    <d v="2015-03-27T03:53:0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5"/>
    <s v="science fiction"/>
    <n v="23.16"/>
    <n v="449.43"/>
    <x v="282"/>
    <d v="2013-10-31T05:02:3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0"/>
    <s v="hardware"/>
    <n v="300.48"/>
    <n v="70.040000000000006"/>
    <x v="283"/>
    <d v="2015-07-28T19:15:1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"/>
    <s v="photobooks"/>
    <n v="250.31"/>
    <n v="66.02"/>
    <x v="284"/>
    <d v="2014-10-22T21:57:29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6"/>
    <s v="spaces"/>
    <n v="120.1"/>
    <n v="92.39"/>
    <x v="285"/>
    <d v="2014-10-27T13:40:4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6"/>
    <s v="spaces"/>
    <n v="119.76"/>
    <n v="233.9"/>
    <x v="286"/>
    <d v="2012-08-13T11:24:43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5"/>
    <s v="documentary"/>
    <n v="118.73"/>
    <n v="230.09"/>
    <x v="287"/>
    <d v="2016-10-12T11:10:5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6"/>
    <s v="spaces"/>
    <n v="118.12"/>
    <n v="170.7"/>
    <x v="288"/>
    <d v="2012-08-28T22:54:5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5"/>
    <s v="documentary"/>
    <n v="118.08"/>
    <n v="30.65"/>
    <x v="289"/>
    <d v="2015-10-14T14:18:3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5"/>
    <s v="documentary"/>
    <n v="116.84"/>
    <n v="59.25"/>
    <x v="290"/>
    <d v="2016-09-16T15:43:16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6"/>
    <s v="spaces"/>
    <n v="116.36"/>
    <n v="95.37"/>
    <x v="291"/>
    <d v="2016-05-16T10:00:2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0"/>
    <s v="wearables"/>
    <n v="82.82"/>
    <n v="301.94"/>
    <x v="292"/>
    <d v="2015-05-26T17:03:1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0"/>
    <s v="hardware"/>
    <n v="288.17"/>
    <n v="47.47"/>
    <x v="293"/>
    <d v="2017-02-10T01:58:35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"/>
    <s v="tabletop games"/>
    <n v="102.6"/>
    <n v="148.08000000000001"/>
    <x v="294"/>
    <d v="2016-08-04T01:35:0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5"/>
    <s v="documentary"/>
    <n v="114.76"/>
    <n v="129.82"/>
    <x v="295"/>
    <d v="2015-07-26T23:52:09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0"/>
    <s v="space exploration"/>
    <n v="114.53"/>
    <n v="120.31"/>
    <x v="296"/>
    <d v="2016-04-01T15:03:37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5"/>
    <s v="television"/>
    <n v="100.25"/>
    <n v="320.45"/>
    <x v="297"/>
    <d v="2016-01-11T16:34:0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"/>
    <s v="tabletop games"/>
    <n v="284.74"/>
    <n v="107.05"/>
    <x v="298"/>
    <d v="2014-11-17T17:21:0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1"/>
    <s v="radio &amp; podcasts"/>
    <n v="188.67"/>
    <n v="64.17"/>
    <x v="299"/>
    <d v="2014-10-08T02:58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6"/>
    <s v="spaces"/>
    <n v="113.1"/>
    <n v="50.76"/>
    <x v="300"/>
    <d v="2012-10-02T20:22:48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7"/>
    <s v="electronic music"/>
    <n v="704.18"/>
    <n v="39.07"/>
    <x v="301"/>
    <d v="2013-04-27T18:47:2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6"/>
    <s v="spaces"/>
    <n v="350.84"/>
    <n v="71.239999999999995"/>
    <x v="302"/>
    <d v="2015-09-16T22:51:5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5"/>
    <s v="documentary"/>
    <n v="116.95"/>
    <n v="89.39"/>
    <x v="303"/>
    <d v="2015-03-03T23:00:3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5"/>
    <s v="drama"/>
    <n v="55.7"/>
    <n v="331.54"/>
    <x v="304"/>
    <d v="2015-12-01T06:37:2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"/>
    <s v="photobooks"/>
    <n v="120.33"/>
    <n v="98.84"/>
    <x v="305"/>
    <d v="2016-09-14T07:22:3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6"/>
    <s v="spaces"/>
    <n v="110.4"/>
    <n v="104.15"/>
    <x v="306"/>
    <d v="2014-07-14T14:04:4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s v="plays"/>
    <n v="119.74"/>
    <n v="85.53"/>
    <x v="307"/>
    <d v="2016-12-01T22:03:3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"/>
    <s v="photobooks"/>
    <n v="135.99"/>
    <n v="95.76"/>
    <x v="308"/>
    <d v="2013-04-04T13:26:4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6"/>
    <s v="spaces"/>
    <n v="108.79"/>
    <n v="88.59"/>
    <x v="309"/>
    <d v="2016-06-14T19:25:4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"/>
    <s v="photobooks"/>
    <n v="102.6"/>
    <n v="148.57"/>
    <x v="310"/>
    <d v="2016-04-13T13:40:48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5"/>
    <s v="documentary"/>
    <n v="107.91"/>
    <n v="145.04"/>
    <x v="311"/>
    <d v="2017-01-24T05:51:36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5"/>
    <s v="documentary"/>
    <n v="157.32"/>
    <n v="87.69"/>
    <x v="312"/>
    <d v="2015-08-18T14:20:4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"/>
    <s v="photobooks"/>
    <n v="106.48"/>
    <n v="151.24"/>
    <x v="313"/>
    <d v="2015-01-07T15:04: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4"/>
    <s v="small batch"/>
    <n v="106.31"/>
    <n v="75.5"/>
    <x v="314"/>
    <d v="2014-10-22T14:01:4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5"/>
    <s v="documentary"/>
    <n v="105.98"/>
    <n v="111.8"/>
    <x v="315"/>
    <d v="2014-06-17T14:59:0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4"/>
    <s v="small batch"/>
    <n v="105.92"/>
    <n v="211.84"/>
    <x v="316"/>
    <d v="2015-04-06T15:24:35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0"/>
    <s v="wearables"/>
    <n v="105.81"/>
    <n v="174.03"/>
    <x v="317"/>
    <d v="2012-10-02T06:40:18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5"/>
    <s v="documentary"/>
    <n v="176.3"/>
    <n v="91.19"/>
    <x v="318"/>
    <d v="2011-11-07T17:53:1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1"/>
    <s v="nonfiction"/>
    <n v="132.19"/>
    <n v="99.77"/>
    <x v="319"/>
    <d v="2014-03-21T16:01:5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5"/>
    <s v="documentary"/>
    <n v="101.38"/>
    <n v="201.22"/>
    <x v="320"/>
    <d v="2016-05-16T17:02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0"/>
    <s v="wearables"/>
    <n v="29.28"/>
    <n v="85"/>
    <x v="321"/>
    <d v="2016-09-20T20:11:5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0"/>
    <s v="hardware"/>
    <n v="105.22"/>
    <n v="346.13"/>
    <x v="322"/>
    <d v="2016-11-18T18:30:5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0"/>
    <s v="hardware"/>
    <n v="131.21"/>
    <n v="546.69000000000005"/>
    <x v="323"/>
    <d v="2012-04-24T18:46:08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7"/>
    <s v="pop"/>
    <n v="104.93"/>
    <n v="118.7"/>
    <x v="324"/>
    <d v="2012-06-25T16:45:17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5"/>
    <s v="documentary"/>
    <n v="104.73"/>
    <n v="104.31"/>
    <x v="325"/>
    <d v="2015-03-15T05:19:57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5"/>
    <s v="documentary"/>
    <n v="174"/>
    <n v="86.14"/>
    <x v="326"/>
    <d v="2016-09-20T11:05:13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"/>
    <s v="photobooks"/>
    <n v="159.16999999999999"/>
    <n v="102.86"/>
    <x v="327"/>
    <d v="2015-04-09T13:21:5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6"/>
    <s v="musical"/>
    <n v="103.2"/>
    <n v="175.51"/>
    <x v="328"/>
    <d v="2013-03-15T04:02:2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7"/>
    <s v="indie rock"/>
    <n v="128.69999999999999"/>
    <n v="99.38"/>
    <x v="329"/>
    <d v="2017-01-31T15:02:3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0"/>
    <s v="wearables"/>
    <n v="46.1"/>
    <n v="136.46"/>
    <x v="330"/>
    <d v="2014-01-23T01:08:2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5"/>
    <s v="documentary"/>
    <n v="102.59"/>
    <n v="78.2"/>
    <x v="331"/>
    <d v="2013-08-01T14:40:1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7"/>
    <s v="rock"/>
    <n v="213.15"/>
    <n v="38.18"/>
    <x v="332"/>
    <d v="2014-05-12T13:44:0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4"/>
    <s v="small batch"/>
    <n v="102.27"/>
    <n v="115.69"/>
    <x v="333"/>
    <d v="2015-05-15T18:45:3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4"/>
    <s v="small batch"/>
    <n v="254.45"/>
    <n v="47.38"/>
    <x v="334"/>
    <d v="2011-03-24T23:02:18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5"/>
    <s v="documentary"/>
    <n v="101.72"/>
    <n v="85.34"/>
    <x v="335"/>
    <d v="2014-10-06T17:48:4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s v="plays"/>
    <n v="101.55"/>
    <n v="119.19"/>
    <x v="336"/>
    <d v="2014-10-23T01:41:3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5"/>
    <s v="documentary"/>
    <n v="104.86"/>
    <n v="84.02"/>
    <x v="337"/>
    <d v="2012-07-23T18:32: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5"/>
    <s v="documentary"/>
    <n v="101.25"/>
    <n v="200.89"/>
    <x v="338"/>
    <d v="2013-07-31T12:53:4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3"/>
    <s v="video games"/>
    <n v="5.03"/>
    <n v="267.81"/>
    <x v="339"/>
    <d v="2014-11-13T00:25:1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0"/>
    <s v="wearables"/>
    <n v="100.53"/>
    <n v="239.35"/>
    <x v="340"/>
    <d v="2016-07-25T06:41:2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6"/>
    <s v="spaces"/>
    <n v="100.35"/>
    <n v="115.08"/>
    <x v="341"/>
    <d v="2014-06-16T19:03:28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"/>
    <s v="tabletop games"/>
    <n v="495.8"/>
    <n v="25.09"/>
    <x v="342"/>
    <d v="2017-02-01T13:51:1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0"/>
    <s v="wearables"/>
    <n v="49.38"/>
    <n v="176.36"/>
    <x v="343"/>
    <d v="2015-11-19T11:46:41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s v="animation"/>
    <n v="25.41"/>
    <n v="725.03"/>
    <x v="344"/>
    <d v="2016-07-22T07:52:18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"/>
    <s v="tabletop games"/>
    <n v="272.27999999999997"/>
    <n v="98.41"/>
    <x v="345"/>
    <d v="2013-01-08T22:40:0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5"/>
    <s v="documentary"/>
    <n v="111.32"/>
    <n v="42.52"/>
    <x v="346"/>
    <d v="2016-09-01T18:15:4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s v="plays"/>
    <n v="106.17"/>
    <n v="251.74"/>
    <x v="347"/>
    <d v="2013-07-03T20:49:4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7"/>
    <s v="rock"/>
    <n v="162.13999999999999"/>
    <n v="62.52"/>
    <x v="348"/>
    <d v="2016-10-01T16:01: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"/>
    <s v="tabletop games"/>
    <n v="243.15"/>
    <n v="82.15"/>
    <x v="349"/>
    <d v="2014-11-05T13:35:5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"/>
    <s v="photobooks"/>
    <n v="161.97999999999999"/>
    <n v="39.51"/>
    <x v="350"/>
    <d v="2016-01-22T11:24:25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"/>
    <s v="photobooks"/>
    <n v="484.02"/>
    <n v="82.32"/>
    <x v="351"/>
    <d v="2014-08-12T10:18:5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0"/>
    <s v="hardware"/>
    <n v="126.88"/>
    <n v="117.6"/>
    <x v="352"/>
    <d v="2014-06-19T11:21:31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0"/>
    <s v="wearables"/>
    <n v="7.48"/>
    <n v="177.39"/>
    <x v="353"/>
    <d v="2016-01-01T13:56:0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7"/>
    <s v="electronic music"/>
    <n v="118.64"/>
    <n v="388.98"/>
    <x v="354"/>
    <d v="2016-02-23T14:27:3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4"/>
    <s v="small batch"/>
    <n v="102.3"/>
    <n v="189.76"/>
    <x v="355"/>
    <d v="2014-09-27T23:15:5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s v="plays"/>
    <n v="117.53"/>
    <n v="110.35"/>
    <x v="356"/>
    <d v="2012-07-09T23:12:24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0"/>
    <s v="hardware"/>
    <n v="585.35"/>
    <n v="222.99"/>
    <x v="357"/>
    <d v="2014-07-21T20:24:0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6"/>
    <s v="spaces"/>
    <n v="105.84"/>
    <n v="146.44999999999999"/>
    <x v="358"/>
    <d v="2014-11-21T18:01:5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"/>
    <s v="photobooks"/>
    <n v="124.84"/>
    <n v="95.83"/>
    <x v="359"/>
    <d v="2017-01-06T14:23:31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"/>
    <s v="photobooks"/>
    <n v="104.94"/>
    <n v="61.56"/>
    <x v="360"/>
    <d v="2016-06-13T21:29:42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6"/>
    <s v="spaces"/>
    <n v="318.7"/>
    <n v="131.38"/>
    <x v="361"/>
    <d v="2015-08-02T04:03:4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0"/>
    <s v="space exploration"/>
    <n v="114.67"/>
    <n v="80.19"/>
    <x v="362"/>
    <d v="2016-09-20T14:04:0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"/>
    <s v="tabletop games"/>
    <n v="412.18"/>
    <n v="44.06"/>
    <x v="363"/>
    <d v="2016-09-13T16:03:1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0"/>
    <s v="hardware"/>
    <n v="2260300"/>
    <n v="138.66999999999999"/>
    <x v="364"/>
    <d v="2015-06-23T06:46:3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5"/>
    <s v="documentary"/>
    <n v="100.63"/>
    <n v="216.75"/>
    <x v="365"/>
    <d v="2014-12-07T18:45:4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5"/>
    <s v="documentary"/>
    <n v="112.11"/>
    <n v="58.54"/>
    <x v="366"/>
    <d v="2013-06-24T14:02:3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7"/>
    <s v="rock"/>
    <n v="101.8"/>
    <n v="140.86000000000001"/>
    <x v="367"/>
    <d v="2014-10-17T03:57:1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5"/>
    <s v="television"/>
    <n v="111.73"/>
    <n v="148.97"/>
    <x v="368"/>
    <d v="2016-02-26T13:01:2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"/>
    <s v="photobooks"/>
    <n v="101.45"/>
    <n v="67.84"/>
    <x v="369"/>
    <d v="2016-10-25T04:14:2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"/>
    <s v="photobooks"/>
    <n v="148.1"/>
    <n v="207.62"/>
    <x v="370"/>
    <d v="2016-10-11T04:15:09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"/>
    <s v="photobooks"/>
    <n v="112.11"/>
    <n v="116.21"/>
    <x v="371"/>
    <d v="2016-06-08T15:11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0"/>
    <s v="makerspaces"/>
    <n v="62.84"/>
    <n v="128.62"/>
    <x v="372"/>
    <d v="2016-08-01T14:45:4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"/>
    <s v="tabletop games"/>
    <n v="109.68"/>
    <n v="55.96"/>
    <x v="373"/>
    <d v="2016-04-01T17:55:5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s v="plays"/>
    <n v="109.53"/>
    <n v="92.04"/>
    <x v="374"/>
    <d v="2015-05-11T14:24:1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s v="plays"/>
    <n v="104.3"/>
    <n v="81.13"/>
    <x v="375"/>
    <d v="2017-01-10T14:24:2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7"/>
    <s v="rock"/>
    <n v="121.58"/>
    <n v="64.37"/>
    <x v="376"/>
    <d v="2015-04-21T17:56:2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0"/>
    <s v="space exploration"/>
    <n v="145.88"/>
    <n v="47.06"/>
    <x v="377"/>
    <d v="2016-02-09T18:37:3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"/>
    <s v="photobooks"/>
    <n v="103.96"/>
    <n v="79.97"/>
    <x v="378"/>
    <d v="2013-12-02T19:03:5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6"/>
    <s v="spaces"/>
    <n v="108.71"/>
    <n v="92.13"/>
    <x v="379"/>
    <d v="2011-01-12T07:44:38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7"/>
    <s v="indie rock"/>
    <n v="120.47"/>
    <n v="88.15"/>
    <x v="380"/>
    <d v="2012-10-11T00:46:0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5"/>
    <s v="documentary"/>
    <n v="108.4"/>
    <n v="65.3"/>
    <x v="381"/>
    <d v="2017-01-16T12:48:0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"/>
    <s v="photobooks"/>
    <n v="123.64"/>
    <n v="110.39"/>
    <x v="382"/>
    <d v="2016-07-01T07:33:47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"/>
    <s v="photobooks"/>
    <n v="179.9"/>
    <n v="96.38"/>
    <x v="383"/>
    <d v="2014-10-21T06:59:5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s v="plays"/>
    <n v="107.87"/>
    <n v="106.8"/>
    <x v="384"/>
    <d v="2012-04-18T21:15:0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5"/>
    <s v="documentary"/>
    <n v="107.4"/>
    <n v="97.64"/>
    <x v="385"/>
    <d v="2012-08-13T18:02: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5"/>
    <s v="documentary"/>
    <n v="118.94"/>
    <n v="89.96"/>
    <x v="386"/>
    <d v="2016-05-24T16:06:2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0"/>
    <s v="gadgets"/>
    <n v="42.76"/>
    <n v="215.96"/>
    <x v="387"/>
    <d v="2016-11-13T21:01:0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5"/>
    <s v="documentary"/>
    <n v="106.81"/>
    <n v="224.85"/>
    <x v="388"/>
    <d v="2015-07-22T17:55:1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0"/>
    <s v="makerspaces"/>
    <n v="106.8"/>
    <n v="267"/>
    <x v="389"/>
    <d v="2015-11-23T13:13:5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5"/>
    <s v="documentary"/>
    <n v="106.58"/>
    <n v="134.91"/>
    <x v="390"/>
    <d v="2015-01-05T23:22:29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0"/>
    <s v="wearables"/>
    <n v="47.33"/>
    <n v="53.25"/>
    <x v="391"/>
    <d v="2014-09-09T23:26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"/>
    <s v="photobooks"/>
    <n v="65.099999999999994"/>
    <n v="170.63"/>
    <x v="392"/>
    <d v="2016-11-20T23:33:03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3"/>
    <s v="video games"/>
    <n v="28.19"/>
    <n v="370.95"/>
    <x v="393"/>
    <d v="2015-08-06T14:56:4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0"/>
    <s v="makerspaces"/>
    <n v="104.6"/>
    <n v="373.56"/>
    <x v="394"/>
    <d v="2012-03-30T01:13:4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0"/>
    <s v="space exploration"/>
    <n v="104.22"/>
    <n v="64.930000000000007"/>
    <x v="395"/>
    <d v="2011-11-21T05:16:32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5"/>
    <s v="documentary"/>
    <n v="104.1"/>
    <n v="138.80000000000001"/>
    <x v="396"/>
    <d v="2014-10-31T18:59:0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7"/>
    <s v="classical music"/>
    <n v="103.78"/>
    <n v="266.08999999999997"/>
    <x v="397"/>
    <d v="2012-11-15T15:36:1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7"/>
    <s v="rock"/>
    <n v="137.93"/>
    <n v="98.99"/>
    <x v="398"/>
    <d v="2015-05-28T15:22:4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"/>
    <s v="tabletop games"/>
    <n v="105.8"/>
    <n v="206.31"/>
    <x v="399"/>
    <d v="2011-05-12T17:02:2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5"/>
    <s v="documentary"/>
    <n v="114.27"/>
    <n v="101.83"/>
    <x v="400"/>
    <d v="2016-01-19T17:00:27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0"/>
    <s v="wearables"/>
    <n v="82.21"/>
    <n v="216.34"/>
    <x v="401"/>
    <d v="2014-05-27T14:44:4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"/>
    <s v="photobooks"/>
    <n v="110.76"/>
    <n v="97.11"/>
    <x v="402"/>
    <d v="2013-10-14T19:22:3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"/>
    <s v="tabletop games"/>
    <n v="157.38"/>
    <n v="67.97"/>
    <x v="403"/>
    <d v="2016-03-16T19:45:1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7"/>
    <s v="rock"/>
    <n v="108.65"/>
    <n v="99.16"/>
    <x v="404"/>
    <d v="2015-08-31T14:47:37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"/>
    <s v="photobooks"/>
    <n v="145.69999999999999"/>
    <n v="91.88"/>
    <x v="405"/>
    <d v="2016-08-20T13:50:28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s v="plays"/>
    <n v="101.83"/>
    <n v="177.09"/>
    <x v="406"/>
    <d v="2013-01-24T12:14:2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7"/>
    <s v="classical music"/>
    <n v="113.02"/>
    <n v="109.96"/>
    <x v="407"/>
    <d v="2016-01-13T17:45:4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1"/>
    <s v="nonfiction"/>
    <n v="101.27"/>
    <n v="168.78"/>
    <x v="408"/>
    <d v="2014-08-27T15:03:09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5"/>
    <s v="television"/>
    <n v="109.14"/>
    <n v="199.9"/>
    <x v="409"/>
    <d v="2015-03-26T17:28:21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5"/>
    <s v="documentary"/>
    <n v="100.64"/>
    <n v="141.75"/>
    <x v="410"/>
    <d v="2011-11-18T01:00:51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5"/>
    <s v="documentary"/>
    <n v="100.61"/>
    <n v="104.26"/>
    <x v="411"/>
    <d v="2016-11-28T22:00:3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s v="plays"/>
    <n v="100.6"/>
    <n v="182.91"/>
    <x v="412"/>
    <d v="2015-11-13T15:01:52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1"/>
    <s v="nonfiction"/>
    <n v="100.35"/>
    <n v="143.36000000000001"/>
    <x v="413"/>
    <d v="2014-04-07T21:35:3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7"/>
    <s v="rock"/>
    <n v="100.16"/>
    <n v="417.33"/>
    <x v="414"/>
    <d v="2015-08-14T05:39:36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5"/>
    <s v="television"/>
    <n v="100.13"/>
    <n v="606.82000000000005"/>
    <x v="415"/>
    <d v="2015-02-15T23:35:47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s v="plays"/>
    <n v="100.11"/>
    <n v="168.25"/>
    <x v="416"/>
    <d v="2015-02-27T00:31:5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"/>
    <s v="tabletop games"/>
    <n v="153.32"/>
    <n v="135.59"/>
    <x v="417"/>
    <d v="2014-11-28T15:20:26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5"/>
    <s v="television"/>
    <n v="141.86000000000001"/>
    <n v="117.51"/>
    <x v="418"/>
    <d v="2017-01-14T01:26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0"/>
    <s v="wearables"/>
    <n v="2.2200000000000002"/>
    <n v="3304"/>
    <x v="419"/>
    <d v="2012-12-21T20:29:3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3"/>
    <s v="video games"/>
    <n v="6.59"/>
    <n v="63.57"/>
    <x v="420"/>
    <d v="2016-10-19T14:43:3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0"/>
    <s v="wearables"/>
    <n v="39.94"/>
    <n v="99.86"/>
    <x v="421"/>
    <d v="2017-01-06T16:25:3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"/>
    <s v="photobooks"/>
    <n v="558.77"/>
    <n v="58.38"/>
    <x v="422"/>
    <d v="2016-01-12T19:10:2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"/>
    <s v="tabletop games"/>
    <n v="108.46"/>
    <n v="60.82"/>
    <x v="423"/>
    <d v="2014-08-13T12:02:1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0"/>
    <s v="wearables"/>
    <n v="25.91"/>
    <n v="150.65"/>
    <x v="424"/>
    <d v="2014-12-20T04:11:0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0"/>
    <s v="wearables"/>
    <n v="38.86"/>
    <n v="113.63"/>
    <x v="425"/>
    <d v="2015-07-15T15:59:2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"/>
    <s v="tabletop games"/>
    <n v="104.45"/>
    <n v="50.85"/>
    <x v="426"/>
    <d v="2014-04-13T18:43:5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0"/>
    <s v="hardware"/>
    <n v="192.93"/>
    <n v="63.05"/>
    <x v="427"/>
    <d v="2016-04-20T15:41:1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0"/>
    <s v="wearables"/>
    <n v="38.39"/>
    <n v="158.63999999999999"/>
    <x v="428"/>
    <d v="2015-02-17T15:05:2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"/>
    <s v="photobooks"/>
    <n v="100.68"/>
    <n v="135.66999999999999"/>
    <x v="429"/>
    <d v="2013-09-12T01:31:0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5"/>
    <s v="documentary"/>
    <n v="102.85"/>
    <n v="91.48"/>
    <x v="430"/>
    <d v="2015-11-23T20:17:5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0"/>
    <s v="wearables"/>
    <n v="125.7"/>
    <n v="190.45"/>
    <x v="431"/>
    <d v="2016-10-04T19:39:06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"/>
    <s v="tabletop games"/>
    <n v="377.02"/>
    <n v="65"/>
    <x v="432"/>
    <d v="2016-11-28T19:18:56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"/>
    <s v="tabletop games"/>
    <n v="1867.1"/>
    <n v="90.64"/>
    <x v="433"/>
    <d v="2011-08-08T17:12: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5"/>
    <s v="documentary"/>
    <n v="100.9"/>
    <n v="90.62"/>
    <x v="434"/>
    <d v="2016-04-05T14:19:05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6"/>
    <s v="spaces"/>
    <n v="103.58"/>
    <n v="125.98"/>
    <x v="435"/>
    <d v="2014-11-12T20:35:1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"/>
    <s v="photobooks"/>
    <n v="103.47"/>
    <n v="111.53"/>
    <x v="436"/>
    <d v="2013-11-08T11:24:15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7"/>
    <s v="rock"/>
    <n v="123.61"/>
    <n v="67.67"/>
    <x v="437"/>
    <d v="2016-09-06T11:11:3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"/>
    <s v="photobooks"/>
    <n v="108.66"/>
    <n v="159.24"/>
    <x v="438"/>
    <d v="2014-07-14T16:41:1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7"/>
    <s v="indie rock"/>
    <n v="101.23"/>
    <n v="109.11"/>
    <x v="439"/>
    <d v="2014-04-29T20:00:2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6"/>
    <s v="spaces"/>
    <n v="121.23"/>
    <n v="80.459999999999994"/>
    <x v="440"/>
    <d v="2015-11-05T00:36: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0"/>
    <s v="makerspaces"/>
    <n v="103.43"/>
    <n v="174.04"/>
    <x v="441"/>
    <d v="2013-02-14T18:27:47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5"/>
    <s v="documentary"/>
    <n v="139.1"/>
    <n v="65.760000000000005"/>
    <x v="442"/>
    <d v="2014-05-13T15:47:0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"/>
    <s v="photobooks"/>
    <n v="277.94"/>
    <n v="67.16"/>
    <x v="443"/>
    <d v="2017-02-01T19:14:28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0"/>
    <s v="space exploration"/>
    <n v="223.93"/>
    <n v="58.93"/>
    <x v="444"/>
    <d v="2010-10-18T05:24:2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5"/>
    <s v="documentary"/>
    <n v="178.95"/>
    <n v="73.34"/>
    <x v="445"/>
    <d v="2015-04-20T22:39:5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5"/>
    <s v="documentary"/>
    <n v="123.28"/>
    <n v="99.86"/>
    <x v="446"/>
    <d v="2010-06-28T05:28: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5"/>
    <s v="documentary"/>
    <n v="104.74"/>
    <n v="80.2"/>
    <x v="447"/>
    <d v="2014-01-28T19:45: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0"/>
    <s v="space exploration"/>
    <n v="354.62"/>
    <n v="89.1"/>
    <x v="448"/>
    <d v="2014-10-27T00:10:1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"/>
    <s v="photobooks"/>
    <n v="117.87"/>
    <n v="180.41"/>
    <x v="449"/>
    <d v="2016-08-30T14:58:37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0"/>
    <s v="wearables"/>
    <n v="70.36"/>
    <n v="382.39"/>
    <x v="450"/>
    <d v="2016-10-09T23:09:2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0"/>
    <s v="wearables"/>
    <n v="25.09"/>
    <n v="89.6"/>
    <x v="451"/>
    <d v="2015-03-18T18:30:5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7"/>
    <s v="rock"/>
    <n v="116.97"/>
    <n v="133.93"/>
    <x v="452"/>
    <d v="2015-03-30T22:07:4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7"/>
    <s v="rock"/>
    <n v="100"/>
    <n v="224.13"/>
    <x v="453"/>
    <d v="2014-07-15T15:59:3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s v="plays"/>
    <n v="116.29"/>
    <n v="71.489999999999995"/>
    <x v="454"/>
    <d v="2012-03-19T16:31:1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5"/>
    <s v="documentary"/>
    <n v="116.08"/>
    <n v="116.86"/>
    <x v="455"/>
    <d v="2016-03-01T10:19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"/>
    <s v="photobooks"/>
    <n v="104.17"/>
    <n v="123.38"/>
    <x v="456"/>
    <d v="2013-06-01T06:13:5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7"/>
    <s v="indie rock"/>
    <n v="115.93"/>
    <n v="152.54"/>
    <x v="457"/>
    <d v="2012-11-15T18:52:0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7"/>
    <s v="indie rock"/>
    <n v="144.58000000000001"/>
    <n v="70.53"/>
    <x v="458"/>
    <d v="2016-10-11T12:37:0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0"/>
    <s v="hardware"/>
    <n v="181.86"/>
    <n v="143.97999999999999"/>
    <x v="459"/>
    <d v="2015-12-02T04:07:46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1"/>
    <s v="radio &amp; podcasts"/>
    <n v="107.88"/>
    <n v="69.599999999999994"/>
    <x v="460"/>
    <d v="2014-12-09T03:26:1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0"/>
    <s v="space exploration"/>
    <n v="171.76"/>
    <n v="58.42"/>
    <x v="461"/>
    <d v="2012-08-14T04:13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7"/>
    <s v="indie rock"/>
    <n v="107.31"/>
    <n v="89.9"/>
    <x v="462"/>
    <d v="2017-02-01T16:31:28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0"/>
    <s v="space exploration"/>
    <n v="11.44"/>
    <n v="112.86"/>
    <x v="463"/>
    <d v="2014-11-07T22:09:57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5"/>
    <s v="documentary"/>
    <n v="113.77"/>
    <n v="108.01"/>
    <x v="464"/>
    <d v="2015-09-14T12:00:2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5"/>
    <s v="documentary"/>
    <n v="170.29"/>
    <n v="90.58"/>
    <x v="465"/>
    <d v="2016-08-04T07:05:0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0"/>
    <s v="wearables"/>
    <n v="5.66"/>
    <n v="182.62"/>
    <x v="466"/>
    <d v="2012-10-19T00:17:2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0"/>
    <s v="hardware"/>
    <n v="674.48"/>
    <n v="70.849999999999994"/>
    <x v="467"/>
    <d v="2014-11-01T20:08:0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0"/>
    <s v="hardware"/>
    <n v="140.05000000000001"/>
    <n v="95.49"/>
    <x v="468"/>
    <d v="2015-05-01T14:45:27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"/>
    <s v="photobooks"/>
    <n v="102.45"/>
    <n v="165.35"/>
    <x v="469"/>
    <d v="2010-12-01T18:10:5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7"/>
    <s v="rock"/>
    <n v="110.91"/>
    <n v="127.98"/>
    <x v="470"/>
    <d v="2016-02-14T10:38:2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"/>
    <s v="photobooks"/>
    <n v="103.58"/>
    <n v="48.04"/>
    <x v="471"/>
    <d v="2016-07-08T18:08:1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5"/>
    <s v="documentary"/>
    <n v="110.13"/>
    <n v="70"/>
    <x v="472"/>
    <d v="2015-03-20T01:41:3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6"/>
    <s v="spaces"/>
    <n v="110.01"/>
    <n v="128.91"/>
    <x v="473"/>
    <d v="2015-10-13T14:50:4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s v="plays"/>
    <n v="109.77"/>
    <n v="99.79"/>
    <x v="474"/>
    <d v="2013-02-08T19:35:2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5"/>
    <s v="documentary"/>
    <n v="109.15"/>
    <n v="121.28"/>
    <x v="475"/>
    <d v="2017-02-14T19:49:0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s v="plays"/>
    <n v="108.61"/>
    <n v="139.24"/>
    <x v="476"/>
    <d v="2015-05-14T16:25:14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0"/>
    <s v="hardware"/>
    <n v="108.21"/>
    <n v="90.18"/>
    <x v="477"/>
    <d v="2011-02-13T02:03:1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7"/>
    <s v="rock"/>
    <n v="294.73"/>
    <n v="92.1"/>
    <x v="478"/>
    <d v="2016-02-20T17:59:2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"/>
    <s v="photobooks"/>
    <n v="108"/>
    <n v="462.86"/>
    <x v="479"/>
    <d v="2014-06-19T09:14:3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"/>
    <s v="photobooks"/>
    <n v="101.04"/>
    <n v="39.92"/>
    <x v="480"/>
    <d v="2013-03-21T17:00:1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5"/>
    <s v="documentary"/>
    <n v="107.63"/>
    <n v="117.85"/>
    <x v="481"/>
    <d v="2012-06-22T13:33:26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5"/>
    <s v="documentary"/>
    <n v="106.67"/>
    <n v="81.63"/>
    <x v="482"/>
    <d v="2016-11-01T11:41:4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"/>
    <s v="tabletop games"/>
    <n v="113.84"/>
    <n v="68.11"/>
    <x v="483"/>
    <d v="2015-08-19T18:20:3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0"/>
    <s v="makerspaces"/>
    <n v="159.30000000000001"/>
    <n v="77.33"/>
    <x v="484"/>
    <d v="2012-07-31T13:29: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7"/>
    <s v="rock"/>
    <n v="106.12"/>
    <n v="38.54"/>
    <x v="485"/>
    <d v="2016-05-15T22:28:4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"/>
    <s v="tabletop games"/>
    <n v="636.14"/>
    <n v="94.1"/>
    <x v="486"/>
    <d v="2017-01-12T04:40:0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0"/>
    <s v="wearables"/>
    <n v="39.630000000000003"/>
    <n v="152.41"/>
    <x v="487"/>
    <d v="2015-10-02T19:01:0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0"/>
    <s v="space exploration"/>
    <n v="105.39"/>
    <n v="205.3"/>
    <x v="488"/>
    <d v="2016-12-20T15:57:5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6"/>
    <s v="spaces"/>
    <n v="104.96"/>
    <n v="63.23"/>
    <x v="489"/>
    <d v="2014-08-28T21:37:05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"/>
    <s v="tabletop games"/>
    <n v="524.16999999999996"/>
    <n v="44.17"/>
    <x v="490"/>
    <d v="2013-10-03T10:57: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5"/>
    <s v="documentary"/>
    <n v="104.82"/>
    <n v="67.77"/>
    <x v="491"/>
    <d v="2016-01-31T16:54:3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s v="plays"/>
    <n v="101.32"/>
    <n v="54.91"/>
    <x v="492"/>
    <d v="2015-09-23T19:27:5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s v="plays"/>
    <n v="104.67"/>
    <n v="327.08"/>
    <x v="493"/>
    <d v="2015-05-22T20:04:0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6"/>
    <s v="spaces"/>
    <n v="156.96"/>
    <n v="146.69"/>
    <x v="494"/>
    <d v="2016-11-22T14:59:1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s v="plays"/>
    <n v="104.52"/>
    <n v="89.59"/>
    <x v="495"/>
    <d v="2014-08-20T20:17:4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0"/>
    <s v="hardware"/>
    <n v="156.72999999999999"/>
    <n v="36.97"/>
    <x v="496"/>
    <d v="2015-10-19T14:00:04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"/>
    <s v="photobooks"/>
    <n v="111.79"/>
    <n v="75.98"/>
    <x v="497"/>
    <d v="2012-02-24T14:42:4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7"/>
    <s v="rock"/>
    <n v="111.79"/>
    <n v="85.05"/>
    <x v="498"/>
    <d v="2009-09-23T17:24:1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7"/>
    <s v="indie rock"/>
    <n v="104.04"/>
    <n v="78.03"/>
    <x v="499"/>
    <d v="2016-02-25T17:39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6"/>
    <s v="musical"/>
    <n v="103.98"/>
    <n v="135.63"/>
    <x v="500"/>
    <d v="2014-01-29T14:33:19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5"/>
    <s v="documentary"/>
    <n v="103.97"/>
    <n v="239.94"/>
    <x v="501"/>
    <d v="2012-09-12T20:37:4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7"/>
    <s v="rock"/>
    <n v="155.91"/>
    <n v="117.23"/>
    <x v="502"/>
    <d v="2015-07-26T15:05:1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"/>
    <s v="photobooks"/>
    <n v="103.77"/>
    <n v="111.18"/>
    <x v="503"/>
    <d v="2015-09-18T00:32:5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s v="plays"/>
    <n v="103.57"/>
    <n v="199.17"/>
    <x v="504"/>
    <d v="2016-02-23T17:01:0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"/>
    <s v="photobooks"/>
    <n v="155.30000000000001"/>
    <n v="207.07"/>
    <x v="505"/>
    <d v="2015-10-01T15:53:2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"/>
    <s v="photobooks"/>
    <n v="172.28"/>
    <n v="174.21"/>
    <x v="506"/>
    <d v="2016-06-01T08:20:5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s v="plays"/>
    <n v="103.21"/>
    <n v="85.53"/>
    <x v="507"/>
    <d v="2015-10-07T12:00:0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s v="plays"/>
    <n v="154.43"/>
    <n v="106.5"/>
    <x v="508"/>
    <d v="2013-02-07T17:42:15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5"/>
    <s v="documentary"/>
    <n v="118.74"/>
    <n v="61.5"/>
    <x v="509"/>
    <d v="2014-08-15T22:20:4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0"/>
    <s v="wearables"/>
    <n v="15.39"/>
    <n v="530.69000000000005"/>
    <x v="510"/>
    <d v="2015-10-15T16:49:31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s v="plays"/>
    <n v="102.23"/>
    <n v="127.79"/>
    <x v="511"/>
    <d v="2017-02-03T13:48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s v="plays"/>
    <n v="102.18"/>
    <n v="136.85"/>
    <x v="512"/>
    <d v="2013-04-24T00:30:3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7"/>
    <s v="rock"/>
    <n v="102.12"/>
    <n v="88.04"/>
    <x v="513"/>
    <d v="2015-06-17T18:11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s v="plays"/>
    <n v="102.1"/>
    <n v="53.18"/>
    <x v="514"/>
    <d v="2015-03-26T19:59:2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5"/>
    <s v="television"/>
    <n v="101.9"/>
    <n v="221.52"/>
    <x v="515"/>
    <d v="2015-07-04T00:44:4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"/>
    <s v="photobooks"/>
    <n v="61.12"/>
    <n v="109.94"/>
    <x v="516"/>
    <d v="2010-10-29T08:43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5"/>
    <s v="documentary"/>
    <n v="305.45999999999998"/>
    <n v="68.489999999999995"/>
    <x v="517"/>
    <d v="2016-07-16T20:09:4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s v="plays"/>
    <n v="101.77"/>
    <n v="125.12"/>
    <x v="518"/>
    <d v="2014-09-20T01:44:16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4"/>
    <s v="small batch"/>
    <n v="101.53"/>
    <n v="149.31"/>
    <x v="519"/>
    <d v="2014-01-25T16:25:0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7"/>
    <s v="rock"/>
    <n v="101.53"/>
    <n v="67.39"/>
    <x v="520"/>
    <d v="2014-09-17T15:29:1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1"/>
    <s v="radio &amp; podcasts"/>
    <n v="101.24"/>
    <n v="44.67"/>
    <x v="521"/>
    <d v="2014-05-30T21:31:2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4"/>
    <s v="small batch"/>
    <n v="101.14"/>
    <n v="123.35"/>
    <x v="522"/>
    <d v="2017-02-06T20:00:0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s v="plays"/>
    <n v="100.84"/>
    <n v="256.37"/>
    <x v="523"/>
    <d v="2016-04-13T19:04: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s v="plays"/>
    <n v="302.42"/>
    <n v="252.02"/>
    <x v="524"/>
    <d v="2011-11-22T16:12:1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7"/>
    <s v="rock"/>
    <n v="100.61"/>
    <n v="97.99"/>
    <x v="525"/>
    <d v="2014-08-11T19:16:2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6"/>
    <s v="spaces"/>
    <n v="190.85"/>
    <n v="259.95"/>
    <x v="526"/>
    <d v="2016-01-02T14:48:43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"/>
    <s v="tabletop games"/>
    <n v="537.11"/>
    <n v="22.12"/>
    <x v="527"/>
    <d v="2011-11-15T11:49:5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5"/>
    <s v="documentary"/>
    <n v="113.46"/>
    <n v="73.02"/>
    <x v="528"/>
    <d v="2017-01-31T14:24:43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5"/>
    <s v="television"/>
    <n v="142.61000000000001"/>
    <n v="185.48"/>
    <x v="529"/>
    <d v="2015-09-15T02:3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0"/>
    <s v="wearables"/>
    <n v="72.989999999999995"/>
    <n v="405.5"/>
    <x v="530"/>
    <d v="2012-05-24T19:24: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7"/>
    <s v="rock"/>
    <n v="145.11000000000001"/>
    <n v="70.790000000000006"/>
    <x v="531"/>
    <d v="2014-05-16T18:05:2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s v="plays"/>
    <n v="111.15"/>
    <n v="200.69"/>
    <x v="532"/>
    <d v="2013-01-02T01:08:5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7"/>
    <s v="rock"/>
    <n v="144.37"/>
    <n v="92.55"/>
    <x v="533"/>
    <d v="2016-02-10T18:34:47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0"/>
    <s v="wearables"/>
    <n v="10.75"/>
    <n v="51.82"/>
    <x v="534"/>
    <d v="2014-11-05T18:30:2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3"/>
    <s v="video games"/>
    <n v="28.41"/>
    <n v="26.6"/>
    <x v="535"/>
    <d v="2013-04-25T19:23:4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0"/>
    <s v="hardware"/>
    <n v="118.25"/>
    <n v="97.19"/>
    <x v="536"/>
    <d v="2013-02-25T00:55:51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5"/>
    <s v="documentary"/>
    <n v="283.32"/>
    <n v="49.88"/>
    <x v="537"/>
    <d v="2015-07-11T22:17:17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5"/>
    <s v="television"/>
    <n v="128.02000000000001"/>
    <n v="118.34"/>
    <x v="538"/>
    <d v="2014-08-10T01:41:3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0"/>
    <s v="hardware"/>
    <n v="281.10000000000002"/>
    <n v="147.94999999999999"/>
    <x v="539"/>
    <d v="2017-01-07T07:16:4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0"/>
    <s v="wearables"/>
    <n v="46.67"/>
    <n v="1272.73"/>
    <x v="540"/>
    <d v="2013-08-21T20:17:2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7"/>
    <s v="rock"/>
    <n v="116.67"/>
    <n v="76.92"/>
    <x v="541"/>
    <d v="2014-02-12T02:22:5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7"/>
    <s v="rock"/>
    <n v="110.77"/>
    <n v="73.36"/>
    <x v="542"/>
    <d v="2013-06-13T21:35:2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0"/>
    <s v="hardware"/>
    <n v="346.6"/>
    <n v="29.31"/>
    <x v="543"/>
    <d v="2014-09-09T18:43: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"/>
    <s v="photobooks"/>
    <n v="56.51"/>
    <n v="150.5"/>
    <x v="544"/>
    <d v="2015-10-15T06:01: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5"/>
    <s v="documentary"/>
    <n v="114.4"/>
    <n v="103.22"/>
    <x v="545"/>
    <d v="2013-07-29T15:56:3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"/>
    <s v="tabletop games"/>
    <n v="171.05"/>
    <n v="25.43"/>
    <x v="546"/>
    <d v="2015-10-06T14:13:0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0"/>
    <s v="web"/>
    <n v="27.38"/>
    <n v="402.71"/>
    <x v="547"/>
    <d v="2015-09-22T23:13:4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7"/>
    <s v="classical music"/>
    <n v="109.49"/>
    <n v="103.68"/>
    <x v="548"/>
    <d v="2015-07-15T13:52:4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1"/>
    <s v="nonfiction"/>
    <n v="136.13999999999999"/>
    <n v="59.97"/>
    <x v="549"/>
    <d v="2015-11-07T16:47:16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"/>
    <s v="tabletop games"/>
    <n v="1356.6"/>
    <n v="14.37"/>
    <x v="550"/>
    <d v="2016-03-23T19:49:0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"/>
    <s v="tabletop games"/>
    <n v="270.68"/>
    <n v="140.97999999999999"/>
    <x v="551"/>
    <d v="2015-10-21T08:20:5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"/>
    <s v="photobooks"/>
    <n v="135"/>
    <n v="79.41"/>
    <x v="552"/>
    <d v="2013-11-22T12:55:4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7"/>
    <s v="rock"/>
    <n v="154.06"/>
    <n v="70.58"/>
    <x v="553"/>
    <d v="2012-06-19T21:03:31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5"/>
    <s v="documentary"/>
    <n v="105.09"/>
    <n v="78.66"/>
    <x v="554"/>
    <d v="2015-10-20T17:57:1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"/>
    <s v="photobooks"/>
    <n v="102.95"/>
    <n v="234.79"/>
    <x v="555"/>
    <d v="2010-11-05T14:54:46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7"/>
    <s v="rock"/>
    <n v="198.85"/>
    <n v="94.49"/>
    <x v="556"/>
    <d v="2016-11-02T14:00:2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0"/>
    <s v="wearables"/>
    <n v="44.32"/>
    <n v="174.95"/>
    <x v="557"/>
    <d v="2013-05-07T15:33:26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1"/>
    <s v="nonfiction"/>
    <n v="102.26"/>
    <n v="141.41999999999999"/>
    <x v="558"/>
    <d v="2014-05-27T15:22:2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4"/>
    <s v="small batch"/>
    <n v="110.66"/>
    <n v="74.180000000000007"/>
    <x v="559"/>
    <d v="2015-09-15T09:59:5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"/>
    <s v="tabletop games"/>
    <n v="146.97999999999999"/>
    <n v="52.7"/>
    <x v="560"/>
    <d v="2015-05-06T20:45:4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"/>
    <s v="photobooks"/>
    <n v="105.44"/>
    <n v="118.74"/>
    <x v="561"/>
    <d v="2015-02-24T02:03:2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s v="plays"/>
    <n v="101.26"/>
    <n v="70.77"/>
    <x v="562"/>
    <d v="2016-01-18T17:26: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6"/>
    <s v="spaces"/>
    <n v="109.34"/>
    <n v="84.11"/>
    <x v="563"/>
    <d v="2011-12-21T02:08: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0"/>
    <s v="hardware"/>
    <n v="262.27999999999997"/>
    <n v="127.32"/>
    <x v="564"/>
    <d v="2015-05-14T12:09:1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"/>
    <s v="photobooks"/>
    <n v="100.86"/>
    <n v="211.48"/>
    <x v="565"/>
    <d v="2015-02-08T14:32:0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5"/>
    <s v="documentary"/>
    <n v="104.11"/>
    <n v="81.849999999999994"/>
    <x v="566"/>
    <d v="2014-05-26T10:51:3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5"/>
    <s v="documentary"/>
    <n v="131.63"/>
    <n v="78.58"/>
    <x v="567"/>
    <d v="2010-07-20T18:38:0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5"/>
    <s v="documentary"/>
    <n v="103.9"/>
    <n v="56.46"/>
    <x v="568"/>
    <d v="2015-09-10T21:11: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0"/>
    <s v="wearables"/>
    <n v="111.99"/>
    <n v="367.97"/>
    <x v="569"/>
    <d v="2013-11-05T02:00:56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5"/>
    <s v="shorts"/>
    <n v="107.25"/>
    <n v="273.83"/>
    <x v="570"/>
    <d v="2015-08-31T11:55:2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0"/>
    <s v="web"/>
    <n v="21.36"/>
    <n v="105.93"/>
    <x v="571"/>
    <d v="2015-05-20T13:46: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s v="plays"/>
    <n v="128.06"/>
    <n v="72.760000000000005"/>
    <x v="572"/>
    <d v="2015-01-15T14:09:5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1"/>
    <s v="nonfiction"/>
    <n v="128"/>
    <n v="492.31"/>
    <x v="573"/>
    <d v="2015-06-03T01:34:3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s v="plays"/>
    <n v="127.95"/>
    <n v="90.74"/>
    <x v="574"/>
    <d v="2016-05-14T09:41:3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0"/>
    <s v="wearables"/>
    <n v="25.58"/>
    <n v="133.25"/>
    <x v="575"/>
    <d v="2014-09-06T16:11:4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6"/>
    <s v="spaces"/>
    <n v="120.5"/>
    <n v="108.24"/>
    <x v="576"/>
    <d v="2014-08-20T18:08:1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s v="plays"/>
    <n v="127.3"/>
    <n v="69.569999999999993"/>
    <x v="577"/>
    <d v="2011-01-24T16:40:1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5"/>
    <s v="documentary"/>
    <n v="105.57"/>
    <n v="62.71"/>
    <x v="578"/>
    <d v="2016-11-30T20:34:1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0"/>
    <s v="hardware"/>
    <n v="252.54"/>
    <n v="68.25"/>
    <x v="579"/>
    <d v="2014-11-21T07:34:22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s v="plays"/>
    <n v="103.04"/>
    <n v="93.81"/>
    <x v="580"/>
    <d v="2012-10-04T07:21: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7"/>
    <s v="rock"/>
    <n v="100.43"/>
    <n v="126.81"/>
    <x v="581"/>
    <d v="2014-12-17T14:01:07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s v="plays"/>
    <n v="69.56"/>
    <n v="63.56"/>
    <x v="582"/>
    <d v="2016-02-02T17:01:5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0"/>
    <s v="wearables"/>
    <n v="31.12"/>
    <n v="102.02"/>
    <x v="583"/>
    <d v="2013-05-05T23:54:3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7"/>
    <s v="rock"/>
    <n v="496.52"/>
    <n v="51.72"/>
    <x v="584"/>
    <d v="2017-01-23T23:25:21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"/>
    <s v="photobooks"/>
    <n v="123.49"/>
    <n v="94.74"/>
    <x v="585"/>
    <d v="2011-01-21T23:52:3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7"/>
    <s v="rock"/>
    <n v="124.01"/>
    <n v="92.54"/>
    <x v="586"/>
    <d v="2015-11-23T16:59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0"/>
    <s v="hardware"/>
    <n v="123.53"/>
    <n v="88.24"/>
    <x v="587"/>
    <d v="2014-06-12T13:46:58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s v="plays"/>
    <n v="102.9"/>
    <n v="62.05"/>
    <x v="588"/>
    <d v="2016-04-13T00:10:08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s v="plays"/>
    <n v="123.25"/>
    <n v="71.239999999999995"/>
    <x v="589"/>
    <d v="2012-09-06T23:51:1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6"/>
    <s v="spaces"/>
    <n v="246.42"/>
    <n v="67.7"/>
    <x v="590"/>
    <d v="2015-11-29T19:01: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s v="plays"/>
    <n v="102.13"/>
    <n v="106.57"/>
    <x v="591"/>
    <d v="2014-11-28T00:03:0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s v="plays"/>
    <n v="102.1"/>
    <n v="66.59"/>
    <x v="592"/>
    <d v="2016-09-23T20:50:4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"/>
    <s v="photobooks"/>
    <n v="101.91"/>
    <n v="103.64"/>
    <x v="593"/>
    <d v="2016-08-23T18:22:0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s v="plays"/>
    <n v="121.78"/>
    <n v="716.35"/>
    <x v="594"/>
    <d v="2015-06-08T21:33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5"/>
    <s v="documentary"/>
    <n v="101.38"/>
    <n v="139.83000000000001"/>
    <x v="595"/>
    <d v="2016-10-11T23:22:0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6"/>
    <s v="spaces"/>
    <n v="121.65"/>
    <n v="109.59"/>
    <x v="596"/>
    <d v="2013-04-23T04:07:2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0"/>
    <s v="hardware"/>
    <n v="121.1"/>
    <n v="55.81"/>
    <x v="597"/>
    <d v="2014-03-28T17:06:2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0"/>
    <s v="space exploration"/>
    <n v="110.05"/>
    <n v="31.44"/>
    <x v="598"/>
    <d v="2015-03-05T21:19:1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s v="plays"/>
    <n v="100.79"/>
    <n v="60.48"/>
    <x v="599"/>
    <d v="2015-11-16T23:08:0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5"/>
    <s v="television"/>
    <n v="100.35"/>
    <n v="169.61"/>
    <x v="600"/>
    <d v="2016-08-25T05:26:27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7"/>
    <s v="metal"/>
    <n v="120.42"/>
    <n v="63.38"/>
    <x v="601"/>
    <d v="2014-05-01T19:06:5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5"/>
    <s v="television"/>
    <n v="100.24"/>
    <n v="171.84"/>
    <x v="602"/>
    <d v="2017-01-25T11:58:2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5"/>
    <s v="documentary"/>
    <n v="106.64"/>
    <n v="71.900000000000006"/>
    <x v="603"/>
    <d v="2014-06-16T15:17:46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"/>
    <s v="photobooks"/>
    <n v="150.02000000000001"/>
    <n v="55.82"/>
    <x v="604"/>
    <d v="2015-09-24T04:14:05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5"/>
    <s v="television"/>
    <n v="100"/>
    <n v="137.93"/>
    <x v="605"/>
    <d v="2014-07-30T09:37:2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s v="plays"/>
    <n v="100"/>
    <n v="1000"/>
    <x v="606"/>
    <d v="2014-07-17T05:03:1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5"/>
    <s v="documentary"/>
    <n v="124.16"/>
    <n v="139.53"/>
    <x v="607"/>
    <d v="2015-09-08T07:59:5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6"/>
    <s v="spaces"/>
    <n v="119.98"/>
    <n v="64.16"/>
    <x v="608"/>
    <d v="2012-01-28T16:17:0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"/>
    <s v="tabletop games"/>
    <n v="141.08000000000001"/>
    <n v="57.93"/>
    <x v="609"/>
    <d v="2014-11-27T15:22:29"/>
  </r>
  <r>
    <n v="217"/>
    <s v="Bitch"/>
    <s v="A roadmovie by paw"/>
    <n v="100000"/>
    <n v="11943"/>
    <x v="2"/>
    <s v="SE"/>
    <s v="SEK"/>
    <n v="1419780149"/>
    <n v="1417101749"/>
    <b v="0"/>
    <n v="38"/>
    <b v="0"/>
    <x v="5"/>
    <s v="drama"/>
    <n v="11.94"/>
    <n v="314.29000000000002"/>
    <x v="610"/>
    <d v="2016-05-03T14:25: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"/>
    <s v="photobooks"/>
    <n v="39.74"/>
    <n v="78.44"/>
    <x v="611"/>
    <d v="2014-12-16T05:56:2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s v="plays"/>
    <n v="118.8"/>
    <n v="125.05"/>
    <x v="612"/>
    <d v="2014-12-11T16:37:3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0"/>
    <s v="wearables"/>
    <n v="39.43"/>
    <n v="788.53"/>
    <x v="613"/>
    <d v="2014-12-15T23:08:15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7"/>
    <s v="rock"/>
    <n v="118.05"/>
    <n v="131.16999999999999"/>
    <x v="614"/>
    <d v="2015-02-10T22:58:3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0"/>
    <s v="wearables"/>
    <n v="146.88999999999999"/>
    <n v="42.89"/>
    <x v="615"/>
    <d v="2014-07-06T20:54:3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s v="plays"/>
    <n v="100.09"/>
    <n v="93.98"/>
    <x v="616"/>
    <d v="2015-01-06T19:44:0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0"/>
    <s v="hardware"/>
    <n v="234.9"/>
    <n v="64.180000000000007"/>
    <x v="617"/>
    <d v="2015-07-17T06:40:3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"/>
    <s v="tabletop games"/>
    <n v="1174.49"/>
    <n v="81.56"/>
    <x v="618"/>
    <d v="2017-01-20T15:03:2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7"/>
    <s v="electronic music"/>
    <n v="117.27"/>
    <n v="45.99"/>
    <x v="619"/>
    <d v="2014-10-14T07:11:3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0"/>
    <s v="wearables"/>
    <n v="7.79"/>
    <n v="292.08"/>
    <x v="620"/>
    <d v="2014-09-08T04:01:0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5"/>
    <s v="documentary"/>
    <n v="116.56"/>
    <n v="40.76"/>
    <x v="621"/>
    <d v="2012-08-14T16:47:3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7"/>
    <s v="rock"/>
    <n v="155.33000000000001"/>
    <n v="112.02"/>
    <x v="622"/>
    <d v="2015-06-22T00:10:11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5"/>
    <s v="television"/>
    <n v="136.86000000000001"/>
    <n v="63.92"/>
    <x v="623"/>
    <d v="2014-06-17T16:50:46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5"/>
    <s v="television"/>
    <n v="116.21"/>
    <n v="223.48"/>
    <x v="624"/>
    <d v="2017-01-07T16:20:3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"/>
    <s v="photobooks"/>
    <n v="41.41"/>
    <n v="120.77"/>
    <x v="625"/>
    <d v="2010-06-18T20:06:2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0"/>
    <s v="hardware"/>
    <n v="115.71"/>
    <n v="84.46"/>
    <x v="626"/>
    <d v="2014-07-19T00:08:1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4"/>
    <s v="small batch"/>
    <n v="144.31"/>
    <n v="40.799999999999997"/>
    <x v="627"/>
    <d v="2017-02-13T21:4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4"/>
    <s v="small batch"/>
    <n v="115.45"/>
    <n v="62.07"/>
    <x v="628"/>
    <d v="2015-05-10T04:07:47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s v="plays"/>
    <n v="153.72999999999999"/>
    <n v="110.87"/>
    <x v="629"/>
    <d v="2015-02-02T22:49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0"/>
    <s v="space exploration"/>
    <n v="100"/>
    <n v="136.9"/>
    <x v="630"/>
    <d v="2012-01-25T20:34:0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7"/>
    <s v="rock"/>
    <n v="114.72"/>
    <n v="67.88"/>
    <x v="631"/>
    <d v="2016-05-30T05:39:0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0"/>
    <s v="wearables"/>
    <n v="5.73"/>
    <n v="603.53"/>
    <x v="632"/>
    <d v="2016-05-04T13:31:2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s v="plays"/>
    <n v="114.5"/>
    <n v="184.68"/>
    <x v="633"/>
    <d v="2015-03-02T19:39:05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6"/>
    <s v="spaces"/>
    <n v="5.08"/>
    <n v="1270.22"/>
    <x v="634"/>
    <d v="2014-07-26T08:17:57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"/>
    <s v="tabletop games"/>
    <n v="134.44999999999999"/>
    <n v="23.81"/>
    <x v="635"/>
    <d v="2016-09-27T22:01:5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7"/>
    <s v="rock"/>
    <n v="113.85"/>
    <n v="72.06"/>
    <x v="636"/>
    <d v="2012-10-10T18:07:07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7"/>
    <s v="indie rock"/>
    <n v="146.12"/>
    <n v="98.82"/>
    <x v="637"/>
    <d v="2015-08-17T17:43:32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s v="plays"/>
    <n v="113.63"/>
    <n v="88.77"/>
    <x v="638"/>
    <d v="2014-09-07T00:06:1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7"/>
    <s v="rock"/>
    <n v="126.14"/>
    <n v="61.7"/>
    <x v="639"/>
    <d v="2013-11-01T17:37:2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1"/>
    <s v="nonfiction"/>
    <n v="315.14"/>
    <n v="105.05"/>
    <x v="640"/>
    <d v="2014-05-19T15:17:3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s v="plays"/>
    <n v="119.32"/>
    <n v="50.16"/>
    <x v="641"/>
    <d v="2016-04-07T22:50:5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"/>
    <s v="tabletop games"/>
    <n v="286.66000000000003"/>
    <n v="41.78"/>
    <x v="642"/>
    <d v="2010-06-03T22:10:2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5"/>
    <s v="documentary"/>
    <n v="112.92"/>
    <n v="48.05"/>
    <x v="643"/>
    <d v="2014-02-19T03:36:0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0"/>
    <s v="hardware"/>
    <n v="149.75"/>
    <n v="160.44"/>
    <x v="644"/>
    <d v="2014-04-16T15:15:4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5"/>
    <s v="documentary"/>
    <n v="112.3"/>
    <n v="181.13"/>
    <x v="645"/>
    <d v="2015-02-20T17:07: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6"/>
    <s v="spaces"/>
    <n v="0.84"/>
    <n v="415.78"/>
    <x v="646"/>
    <d v="2016-03-01T17:17:27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"/>
    <s v="photobooks"/>
    <n v="280.38"/>
    <n v="81.27"/>
    <x v="647"/>
    <d v="2015-02-09T17:05:0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7"/>
    <s v="electronic music"/>
    <n v="111.76"/>
    <n v="79.260000000000005"/>
    <x v="648"/>
    <d v="2015-05-06T11:47:5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7"/>
    <s v="rock"/>
    <n v="111.6"/>
    <n v="73.91"/>
    <x v="649"/>
    <d v="2015-08-14T11:2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s v="plays"/>
    <n v="111.22"/>
    <n v="57.63"/>
    <x v="650"/>
    <d v="2011-08-31T04:30:25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5"/>
    <s v="shorts"/>
    <n v="110.94"/>
    <n v="62.33"/>
    <x v="651"/>
    <d v="2016-05-06T23:15:1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5"/>
    <s v="television"/>
    <n v="128.94999999999999"/>
    <n v="128.94999999999999"/>
    <x v="652"/>
    <d v="2013-02-08T23:38:2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7"/>
    <s v="indie rock"/>
    <n v="110.7"/>
    <n v="115.31"/>
    <x v="653"/>
    <d v="2015-06-21T10:03:2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s v="plays"/>
    <n v="110.57"/>
    <n v="151.46"/>
    <x v="654"/>
    <d v="2015-02-02T22:31:0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s v="plays"/>
    <n v="105.19"/>
    <n v="56.07"/>
    <x v="655"/>
    <d v="2014-09-30T12:59:59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0"/>
    <s v="makerspaces"/>
    <n v="27.58"/>
    <n v="167.15"/>
    <x v="656"/>
    <d v="2013-08-07T13:03:1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0"/>
    <s v="hardware"/>
    <n v="1462"/>
    <n v="40.76"/>
    <x v="657"/>
    <d v="2012-09-23T01:26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7"/>
    <s v="pop"/>
    <n v="109.5"/>
    <n v="85.55"/>
    <x v="658"/>
    <d v="2016-09-15T06:55:4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"/>
    <s v="photobooks"/>
    <n v="38.74"/>
    <n v="133.9"/>
    <x v="659"/>
    <d v="2015-06-08T15:01:0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"/>
    <s v="tabletop games"/>
    <n v="542.15"/>
    <n v="41.23"/>
    <x v="660"/>
    <d v="2014-12-01T05:16:0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0"/>
    <s v="wearables"/>
    <n v="21.63"/>
    <n v="50.3"/>
    <x v="661"/>
    <d v="2012-03-22T21:49:2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5"/>
    <s v="documentary"/>
    <n v="108.04"/>
    <n v="58.72"/>
    <x v="662"/>
    <d v="2016-05-06T13:58:3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"/>
    <s v="tabletop games"/>
    <n v="180.03"/>
    <n v="24.27"/>
    <x v="663"/>
    <d v="2014-10-31T03:25:1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4"/>
    <s v="small batch"/>
    <n v="108"/>
    <n v="90"/>
    <x v="664"/>
    <d v="2014-05-20T15:47:2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s v="plays"/>
    <n v="21.55"/>
    <n v="128.27000000000001"/>
    <x v="665"/>
    <d v="2015-11-16T18:20: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7"/>
    <s v="electronic music"/>
    <n v="107.4"/>
    <n v="108.48"/>
    <x v="666"/>
    <d v="2014-04-01T17:00:1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0"/>
    <s v="space exploration"/>
    <n v="102"/>
    <n v="107.1"/>
    <x v="667"/>
    <d v="2014-03-26T21:08:4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"/>
    <s v="tabletop games"/>
    <n v="125.95"/>
    <n v="21.5"/>
    <x v="668"/>
    <d v="2015-06-02T11:17:0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s v="plays"/>
    <n v="106.85"/>
    <n v="109.03"/>
    <x v="669"/>
    <d v="2016-10-11T11:16: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4"/>
    <s v="small batch"/>
    <n v="427.2"/>
    <n v="31.69"/>
    <x v="670"/>
    <d v="2016-02-17T19:18:3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0"/>
    <s v="wearables"/>
    <n v="213.56"/>
    <n v="122.74"/>
    <x v="671"/>
    <d v="2015-04-08T03:57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1"/>
    <s v="nonfiction"/>
    <n v="125.53"/>
    <n v="187.19"/>
    <x v="672"/>
    <d v="2010-06-01T18:07: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5"/>
    <s v="documentary"/>
    <n v="106.4"/>
    <n v="120.91"/>
    <x v="673"/>
    <d v="2012-01-31T20:06:1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7"/>
    <s v="rock"/>
    <n v="265.25"/>
    <n v="84.21"/>
    <x v="674"/>
    <d v="2015-09-03T14:21:2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s v="plays"/>
    <n v="106.03"/>
    <n v="103.95"/>
    <x v="675"/>
    <d v="2016-12-29T22:35:3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1"/>
    <s v="nonfiction"/>
    <n v="105.56"/>
    <n v="95.96"/>
    <x v="676"/>
    <d v="2010-06-06T19:09: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7"/>
    <s v="indie rock"/>
    <n v="105.55"/>
    <n v="87.96"/>
    <x v="677"/>
    <d v="2014-06-10T09:07:49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s v="plays"/>
    <n v="105.55"/>
    <n v="62.83"/>
    <x v="678"/>
    <d v="2015-09-24T06:02:51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7"/>
    <s v="electronic music"/>
    <n v="351.8"/>
    <n v="22.08"/>
    <x v="679"/>
    <d v="2015-10-14T11:12:0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5"/>
    <s v="documentary"/>
    <n v="105.5"/>
    <n v="63.17"/>
    <x v="680"/>
    <d v="2013-03-27T23:17:4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5"/>
    <s v="documentary"/>
    <n v="100.25"/>
    <n v="202.42"/>
    <x v="681"/>
    <d v="2016-11-30T22:50:33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7"/>
    <s v="rock"/>
    <n v="105.01"/>
    <n v="201.94"/>
    <x v="682"/>
    <d v="2016-05-01T22:08:57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s v="plays"/>
    <n v="104.4"/>
    <n v="145"/>
    <x v="683"/>
    <d v="2012-01-19T17:33:4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7"/>
    <s v="rock"/>
    <n v="149.07"/>
    <n v="71.97"/>
    <x v="684"/>
    <d v="2013-11-26T00:32:17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0"/>
    <s v="hardware"/>
    <n v="130.36000000000001"/>
    <n v="43.1"/>
    <x v="685"/>
    <d v="2012-10-12T17:10:2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7"/>
    <s v="rock"/>
    <n v="104.2"/>
    <n v="66.37"/>
    <x v="686"/>
    <d v="2014-07-08T12:21:47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5"/>
    <s v="television"/>
    <n v="103.9"/>
    <n v="69.27"/>
    <x v="687"/>
    <d v="2017-02-09T17:36:33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6"/>
    <s v="spaces"/>
    <n v="103.73"/>
    <n v="90.2"/>
    <x v="688"/>
    <d v="2014-08-28T03:08:27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7"/>
    <s v="indie rock"/>
    <n v="172.43"/>
    <n v="94.05"/>
    <x v="689"/>
    <d v="2016-08-30T22:03:0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s v="plays"/>
    <n v="103.38"/>
    <n v="90.68"/>
    <x v="690"/>
    <d v="2013-03-22T13:51:1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5"/>
    <s v="documentary"/>
    <n v="103.35"/>
    <n v="86.85"/>
    <x v="691"/>
    <d v="2015-07-22T14:05:1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5"/>
    <s v="documentary"/>
    <n v="103"/>
    <n v="86.55"/>
    <x v="692"/>
    <d v="2014-08-27T21:04:5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s v="plays"/>
    <n v="103"/>
    <n v="139.19"/>
    <x v="693"/>
    <d v="2014-10-20T07:27:5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s v="plays"/>
    <n v="102.99"/>
    <n v="63.57"/>
    <x v="694"/>
    <d v="2014-10-20T17:52:5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5"/>
    <s v="television"/>
    <n v="102.91"/>
    <n v="137.21"/>
    <x v="695"/>
    <d v="2015-02-17T18:45:23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"/>
    <s v="photobooks"/>
    <n v="102.9"/>
    <n v="168.69"/>
    <x v="696"/>
    <d v="2014-05-29T04:00:4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6"/>
    <s v="musical"/>
    <n v="102.65"/>
    <n v="106.93"/>
    <x v="697"/>
    <d v="2016-07-02T16:22:0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7"/>
    <s v="rock"/>
    <n v="102.35"/>
    <n v="196.83"/>
    <x v="698"/>
    <d v="2015-04-24T13:21:07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s v="plays"/>
    <n v="102.35"/>
    <n v="105.52"/>
    <x v="699"/>
    <d v="2013-09-29T15:56:28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7"/>
    <s v="rock"/>
    <n v="145.86000000000001"/>
    <n v="64.62"/>
    <x v="700"/>
    <d v="2015-11-09T07:58:5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1"/>
    <s v="nonfiction"/>
    <n v="204.2"/>
    <n v="59.36"/>
    <x v="701"/>
    <d v="2012-12-14T22:48:3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7"/>
    <s v="indie rock"/>
    <n v="127.5"/>
    <n v="129.11000000000001"/>
    <x v="702"/>
    <d v="2010-06-25T02:46:2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7"/>
    <s v="indie rock"/>
    <n v="135.76"/>
    <n v="97.9"/>
    <x v="703"/>
    <d v="2015-08-23T22:59:28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s v="plays"/>
    <n v="101.73"/>
    <n v="141.29"/>
    <x v="704"/>
    <d v="2014-08-29T18:19:3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s v="plays"/>
    <n v="101.56"/>
    <n v="137.24"/>
    <x v="705"/>
    <d v="2013-08-16T21:11:2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7"/>
    <s v="rock"/>
    <n v="101.35"/>
    <n v="112.61"/>
    <x v="706"/>
    <d v="2016-07-10T18:48:47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s v="plays"/>
    <n v="101.33"/>
    <n v="99.34"/>
    <x v="707"/>
    <d v="2015-04-07T16:22:3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5"/>
    <s v="documentary"/>
    <n v="101.19"/>
    <n v="146.65"/>
    <x v="708"/>
    <d v="2015-02-02T18:59:2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s v="plays"/>
    <n v="101.15"/>
    <n v="103.21"/>
    <x v="709"/>
    <d v="2015-11-25T17:07:0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5"/>
    <s v="television"/>
    <n v="101"/>
    <n v="194.23"/>
    <x v="710"/>
    <d v="2015-04-07T14:01:0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6"/>
    <s v="musical"/>
    <n v="100.92"/>
    <n v="162.77000000000001"/>
    <x v="711"/>
    <d v="2016-07-13T22:53:2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6"/>
    <s v="spaces"/>
    <n v="100.88"/>
    <n v="162.71"/>
    <x v="712"/>
    <d v="2017-01-18T04:56:0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s v="plays"/>
    <n v="100.85"/>
    <n v="63.83"/>
    <x v="713"/>
    <d v="2016-07-18T14:31:4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7"/>
    <s v="pop"/>
    <n v="201.7"/>
    <n v="89.25"/>
    <x v="714"/>
    <d v="2016-03-25T20:05:0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"/>
    <s v="photobooks"/>
    <n v="201.62"/>
    <n v="80.650000000000006"/>
    <x v="715"/>
    <d v="2014-05-27T13:19:2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7"/>
    <s v="rock"/>
    <n v="154.94"/>
    <n v="53.01"/>
    <x v="716"/>
    <d v="2011-03-31T03:42:1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s v="plays"/>
    <n v="335.58"/>
    <n v="41.77"/>
    <x v="717"/>
    <d v="2016-09-13T18:00:2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s v="plays"/>
    <n v="100.65"/>
    <n v="145.87"/>
    <x v="718"/>
    <d v="2012-01-25T20:33:5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5"/>
    <s v="documentary"/>
    <n v="100.46"/>
    <n v="93.02"/>
    <x v="719"/>
    <d v="2014-11-03T16:10:4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0"/>
    <s v="hardware"/>
    <n v="167.42"/>
    <n v="99.46"/>
    <x v="720"/>
    <d v="2017-03-01T16:50:0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7"/>
    <s v="faith"/>
    <n v="33.47"/>
    <n v="264.26"/>
    <x v="721"/>
    <d v="2014-07-14T22:53:34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s v="plays"/>
    <n v="100.41"/>
    <n v="118.13"/>
    <x v="722"/>
    <d v="2014-06-01T11:49:3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s v="plays"/>
    <n v="100.31"/>
    <n v="110.23"/>
    <x v="723"/>
    <d v="2015-01-24T11:55:0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s v="plays"/>
    <n v="100.27"/>
    <n v="92.84"/>
    <x v="724"/>
    <d v="2016-05-15T18:35:1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s v="plays"/>
    <n v="100.26"/>
    <n v="48.44"/>
    <x v="725"/>
    <d v="2014-12-04T21:39:12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7"/>
    <s v="classical music"/>
    <n v="100.25"/>
    <n v="169.92"/>
    <x v="726"/>
    <d v="2013-01-31T19:25:29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7"/>
    <s v="rock"/>
    <n v="200.34"/>
    <n v="182.13"/>
    <x v="727"/>
    <d v="2014-06-17T13:43:2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1"/>
    <s v="nonfiction"/>
    <n v="122.11"/>
    <n v="84.14"/>
    <x v="728"/>
    <d v="2011-12-19T21:12:3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7"/>
    <s v="rock"/>
    <n v="100"/>
    <n v="172.41"/>
    <x v="729"/>
    <d v="2015-12-03T13:47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6"/>
    <s v="spaces"/>
    <n v="100"/>
    <n v="370.37"/>
    <x v="730"/>
    <d v="2016-03-24T19:40:2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3"/>
    <s v="mobile games"/>
    <n v="39.5"/>
    <n v="253.21"/>
    <x v="731"/>
    <d v="2014-03-24T15:59:3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0"/>
    <s v="hardware"/>
    <n v="122.9"/>
    <n v="169.52"/>
    <x v="732"/>
    <d v="2014-09-11T07:47:5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s v="plays"/>
    <n v="115.31"/>
    <n v="58.69"/>
    <x v="733"/>
    <d v="2012-02-09T15:07:29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5"/>
    <s v="documentary"/>
    <n v="130.33000000000001"/>
    <n v="51.72"/>
    <x v="734"/>
    <d v="2011-04-13T00:20:4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1"/>
    <s v="radio &amp; podcasts"/>
    <n v="102.37"/>
    <n v="33.19"/>
    <x v="735"/>
    <d v="2016-06-08T23:29:55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"/>
    <s v="photobooks"/>
    <n v="107.78"/>
    <n v="112.79"/>
    <x v="736"/>
    <d v="2013-12-12T21:02:2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7"/>
    <s v="rock"/>
    <n v="100.47"/>
    <n v="190.9"/>
    <x v="737"/>
    <d v="2015-09-07T06:21:09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s v="plays"/>
    <n v="100.38"/>
    <n v="98.31"/>
    <x v="738"/>
    <d v="2014-05-17T01:30:55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s v="plays"/>
    <n v="100.26"/>
    <n v="134.15"/>
    <x v="739"/>
    <d v="2014-07-09T12:03:4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1"/>
    <s v="nonfiction"/>
    <n v="158.33000000000001"/>
    <n v="68.349999999999994"/>
    <x v="740"/>
    <d v="2014-10-12T23:54:23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7"/>
    <s v="rock"/>
    <n v="126.49"/>
    <n v="64.540000000000006"/>
    <x v="741"/>
    <d v="2015-04-21T22:47:58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"/>
    <s v="photobooks"/>
    <n v="23.69"/>
    <n v="51.23"/>
    <x v="742"/>
    <d v="2016-09-10T14:32:5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"/>
    <s v="photobooks"/>
    <n v="20.45"/>
    <n v="83.72"/>
    <x v="743"/>
    <d v="2015-10-15T10:27:1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"/>
    <s v="photobooks"/>
    <n v="104.96"/>
    <n v="59.41"/>
    <x v="744"/>
    <d v="2012-11-20T11:58:4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s v="plays"/>
    <n v="188.5"/>
    <n v="31.21"/>
    <x v="745"/>
    <d v="2016-12-01T15:53:27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"/>
    <s v="photobooks"/>
    <n v="52.33"/>
    <n v="94.19"/>
    <x v="746"/>
    <d v="2015-03-04T21:02:3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"/>
    <s v="photobooks"/>
    <n v="110.53"/>
    <n v="104.39"/>
    <x v="747"/>
    <d v="2015-03-15T19:02:0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5"/>
    <s v="documentary"/>
    <n v="125.16"/>
    <n v="140.1"/>
    <x v="748"/>
    <d v="2014-04-07T00:06:29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7"/>
    <s v="indie rock"/>
    <n v="104.11"/>
    <n v="90.1"/>
    <x v="749"/>
    <d v="2016-11-03T16:03:26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7"/>
    <s v="rock"/>
    <n v="252.49"/>
    <n v="55.61"/>
    <x v="750"/>
    <d v="2014-05-23T17:48:0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"/>
    <s v="photobooks"/>
    <n v="103.36"/>
    <n v="64.16"/>
    <x v="751"/>
    <d v="2017-03-06T18:01:3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"/>
    <s v="tabletop games"/>
    <n v="930250"/>
    <n v="4.57"/>
    <x v="752"/>
    <d v="2015-09-20T17:55:2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7"/>
    <s v="indie rock"/>
    <n v="101.72"/>
    <n v="196.34"/>
    <x v="753"/>
    <d v="2010-03-29T15:54:1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5"/>
    <s v="documentary"/>
    <n v="184.56"/>
    <n v="85.44"/>
    <x v="754"/>
    <d v="2013-01-25T09:09:1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7"/>
    <s v="indie rock"/>
    <n v="115.04"/>
    <n v="57.52"/>
    <x v="755"/>
    <d v="2015-12-21T20:50:48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6"/>
    <s v="spaces"/>
    <n v="110.48"/>
    <n v="96.53"/>
    <x v="756"/>
    <d v="2014-06-10T23:01:4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7"/>
    <s v="rock"/>
    <n v="101.52"/>
    <n v="51.04"/>
    <x v="757"/>
    <d v="2011-10-29T01:13:1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7"/>
    <s v="rock"/>
    <n v="114.13"/>
    <n v="67.13"/>
    <x v="758"/>
    <d v="2016-11-23T01:59:03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s v="plays"/>
    <n v="101.38"/>
    <n v="126.72"/>
    <x v="759"/>
    <d v="2015-11-25T14:51:2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"/>
    <s v="photobooks"/>
    <n v="260.60000000000002"/>
    <n v="54.62"/>
    <x v="760"/>
    <d v="2015-04-15T21:28:4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"/>
    <s v="photobooks"/>
    <n v="104.13"/>
    <n v="130.16"/>
    <x v="761"/>
    <d v="2016-05-26T01:07:4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5"/>
    <s v="television"/>
    <n v="101.22"/>
    <n v="159.82"/>
    <x v="762"/>
    <d v="2010-03-18T17:52: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5"/>
    <s v="documentary"/>
    <n v="101.33"/>
    <n v="347.85"/>
    <x v="763"/>
    <d v="2014-07-28T00:31:21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0"/>
    <s v="hardware"/>
    <n v="361.2"/>
    <n v="96.06"/>
    <x v="764"/>
    <d v="2015-10-19T15:09:0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"/>
    <s v="tabletop games"/>
    <n v="112.69"/>
    <n v="107.32"/>
    <x v="765"/>
    <d v="2013-03-15T21:03:5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5"/>
    <s v="documentary"/>
    <n v="111.88"/>
    <n v="61.3"/>
    <x v="766"/>
    <d v="2014-07-15T13:56:4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0"/>
    <s v="wearables"/>
    <n v="22.09"/>
    <n v="23.95"/>
    <x v="767"/>
    <d v="2016-03-04T16:32:0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7"/>
    <s v="rock"/>
    <n v="110.41"/>
    <n v="65.91"/>
    <x v="768"/>
    <d v="2016-07-05T16:41:49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0"/>
    <s v="wearables"/>
    <n v="15.49"/>
    <n v="93.9"/>
    <x v="769"/>
    <d v="2016-02-29T07:50:25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5"/>
    <s v="drama"/>
    <n v="17.63"/>
    <n v="115.99"/>
    <x v="770"/>
    <d v="2017-01-10T08:46: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"/>
    <s v="tabletop games"/>
    <n v="489.28"/>
    <n v="31.57"/>
    <x v="771"/>
    <d v="2012-04-03T23:00:26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7"/>
    <s v="indie rock"/>
    <n v="175.84"/>
    <n v="56"/>
    <x v="772"/>
    <d v="2017-01-05T20:05:3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6"/>
    <s v="spaces"/>
    <n v="103.29"/>
    <n v="94.41"/>
    <x v="773"/>
    <d v="2015-11-15T23:09:34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5"/>
    <s v="television"/>
    <n v="104.17"/>
    <n v="194.44"/>
    <x v="774"/>
    <d v="2015-12-03T19:38:2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s v="plays"/>
    <n v="174.8"/>
    <n v="264.85000000000002"/>
    <x v="775"/>
    <d v="2011-11-05T21:21:1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7"/>
    <s v="indie rock"/>
    <n v="116.52"/>
    <n v="60.27"/>
    <x v="776"/>
    <d v="2015-04-07T17:41:5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5"/>
    <s v="documentary"/>
    <n v="102.76"/>
    <n v="109.19"/>
    <x v="777"/>
    <d v="2017-02-17T19:34:0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7"/>
    <s v="faith"/>
    <n v="109.13"/>
    <n v="86.44"/>
    <x v="778"/>
    <d v="2014-08-29T18:04:57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6"/>
    <s v="musical"/>
    <n v="51.02"/>
    <n v="147.88"/>
    <x v="779"/>
    <d v="2014-05-19T13:09:1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6"/>
    <s v="spaces"/>
    <n v="102.61"/>
    <n v="242.28"/>
    <x v="780"/>
    <d v="2011-03-24T20:01:36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7"/>
    <s v="pop"/>
    <n v="174.23"/>
    <n v="51.85"/>
    <x v="781"/>
    <d v="2016-11-07T08:26:1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s v="plays"/>
    <n v="103.39"/>
    <n v="173.7"/>
    <x v="782"/>
    <d v="2015-01-10T19:58:3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"/>
    <s v="tabletop games"/>
    <n v="115.55"/>
    <n v="144.43"/>
    <x v="783"/>
    <d v="2015-08-27T04:33: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4"/>
    <s v="small batch"/>
    <n v="172.8"/>
    <n v="75.13"/>
    <x v="784"/>
    <d v="2015-06-29T15:01:48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5"/>
    <s v="documentary"/>
    <n v="101.6"/>
    <n v="105.32"/>
    <x v="785"/>
    <d v="2015-12-01T20:00:5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0"/>
    <s v="wearables"/>
    <n v="34.53"/>
    <n v="95.91"/>
    <x v="786"/>
    <d v="2014-11-14T18:09:51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6"/>
    <s v="spaces"/>
    <n v="107.75"/>
    <n v="88.87"/>
    <x v="787"/>
    <d v="2015-04-19T02:31:1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4"/>
    <s v="food trucks"/>
    <n v="10.73"/>
    <n v="72.760000000000005"/>
    <x v="788"/>
    <d v="2015-05-25T13:10:2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5"/>
    <s v="television"/>
    <n v="107.26"/>
    <n v="49.32"/>
    <x v="789"/>
    <d v="2016-11-30T04:29:2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4"/>
    <s v="small batch"/>
    <n v="100.79"/>
    <n v="125.99"/>
    <x v="790"/>
    <d v="2011-02-14T12:38:02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5"/>
    <s v="documentary"/>
    <n v="106.73"/>
    <n v="45.42"/>
    <x v="791"/>
    <d v="2015-04-20T06:04:15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8"/>
    <s v="audio"/>
    <n v="8.5399999999999991"/>
    <n v="29.24"/>
    <x v="792"/>
    <d v="2014-06-24T08:49:3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6"/>
    <s v="musical"/>
    <n v="106.71"/>
    <n v="90.82"/>
    <x v="793"/>
    <d v="2015-03-05T07:22:0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5"/>
    <s v="television"/>
    <n v="142.15"/>
    <n v="193.84"/>
    <x v="794"/>
    <d v="2014-06-04T01:44:1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5"/>
    <s v="television"/>
    <n v="106.49"/>
    <n v="146.88"/>
    <x v="795"/>
    <d v="2015-10-22T03:07:26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6"/>
    <s v="spaces"/>
    <n v="11.29"/>
    <n v="117.65"/>
    <x v="796"/>
    <d v="2017-01-01T17:35:2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"/>
    <s v="photobooks"/>
    <n v="281.57"/>
    <n v="52.79"/>
    <x v="797"/>
    <d v="2011-07-12T02:45:37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7"/>
    <s v="rock"/>
    <n v="105.31"/>
    <n v="158.96"/>
    <x v="798"/>
    <d v="2016-07-16T06:20:25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6"/>
    <s v="spaces"/>
    <n v="168.02"/>
    <n v="84.86"/>
    <x v="799"/>
    <d v="2016-10-27T14:27:5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4"/>
    <s v="small batch"/>
    <n v="167.98"/>
    <n v="75.67"/>
    <x v="800"/>
    <d v="2011-08-08T16:35:39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7"/>
    <s v="rock"/>
    <n v="104.44"/>
    <n v="117.68"/>
    <x v="801"/>
    <d v="2013-04-06T19:12:1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7"/>
    <s v="rock"/>
    <n v="104.36"/>
    <n v="56.41"/>
    <x v="802"/>
    <d v="2016-06-28T15:58: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s v="plays"/>
    <n v="104.35"/>
    <n v="177.62"/>
    <x v="803"/>
    <d v="2014-12-02T21:37: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6"/>
    <s v="spaces"/>
    <n v="166.4"/>
    <n v="177.02"/>
    <x v="804"/>
    <d v="2013-04-17T12:08:19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s v="animation"/>
    <n v="21.91"/>
    <n v="66.52"/>
    <x v="805"/>
    <d v="2011-04-05T19:52:2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0"/>
    <s v="hardware"/>
    <n v="138.44"/>
    <n v="87.44"/>
    <x v="806"/>
    <d v="2015-11-23T09:05:39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"/>
    <s v="tabletop games"/>
    <n v="332.04"/>
    <n v="21.23"/>
    <x v="807"/>
    <d v="2013-01-30T18:01:5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7"/>
    <s v="classical music"/>
    <n v="110.67"/>
    <n v="61.03"/>
    <x v="808"/>
    <d v="2016-02-05T16:08:33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"/>
    <s v="photobooks"/>
    <n v="165.44"/>
    <n v="81.099999999999994"/>
    <x v="809"/>
    <d v="2014-07-08T15:56:4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4"/>
    <s v="food trucks"/>
    <n v="23.59"/>
    <n v="305.77999999999997"/>
    <x v="810"/>
    <d v="2013-11-13T17:42:4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s v="plays"/>
    <n v="103.01"/>
    <n v="100.5"/>
    <x v="811"/>
    <d v="2014-07-25T19:25:1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6"/>
    <s v="musical"/>
    <n v="102.88"/>
    <n v="329.2"/>
    <x v="812"/>
    <d v="2015-09-15T02:19:2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s v="plays"/>
    <n v="102.84"/>
    <n v="115.87"/>
    <x v="813"/>
    <d v="2014-06-08T22:34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s v="plays"/>
    <n v="102.65"/>
    <n v="87.36"/>
    <x v="814"/>
    <d v="2011-11-01T04:45: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7"/>
    <s v="pop"/>
    <n v="102.64"/>
    <n v="132.44"/>
    <x v="815"/>
    <d v="2011-10-29T03:35:3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7"/>
    <s v="pop"/>
    <n v="102.64"/>
    <n v="70.78"/>
    <x v="816"/>
    <d v="2016-07-25T16:44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s v="plays"/>
    <n v="109.43"/>
    <n v="151.97999999999999"/>
    <x v="817"/>
    <d v="2015-08-31T19:17:3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"/>
    <s v="photobooks"/>
    <n v="36.4"/>
    <n v="67.14"/>
    <x v="818"/>
    <d v="2015-05-18T18:24:38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1"/>
    <s v="translations"/>
    <n v="9.99"/>
    <n v="744.55"/>
    <x v="819"/>
    <d v="2014-02-25T00:24:1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"/>
    <s v="tabletop games"/>
    <n v="326.92"/>
    <n v="97.3"/>
    <x v="820"/>
    <d v="2014-04-25T13:32:3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6"/>
    <s v="musical"/>
    <n v="102.07"/>
    <n v="255.17"/>
    <x v="821"/>
    <d v="2013-01-17T15:5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1"/>
    <s v="radio &amp; podcasts"/>
    <n v="163.19999999999999"/>
    <n v="34.869999999999997"/>
    <x v="822"/>
    <d v="2014-01-17T18:18:1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7"/>
    <s v="rock"/>
    <n v="125.42"/>
    <n v="77.64"/>
    <x v="823"/>
    <d v="2011-08-10T21:02:4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0"/>
    <s v="hardware"/>
    <n v="113"/>
    <n v="50.22"/>
    <x v="824"/>
    <d v="2015-05-13T09:29:57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s v="plays"/>
    <n v="101.5"/>
    <n v="116"/>
    <x v="825"/>
    <d v="2015-03-01T05:16:5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s v="plays"/>
    <n v="101.43"/>
    <n v="202.85"/>
    <x v="826"/>
    <d v="2015-02-06T17:08: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s v="plays"/>
    <n v="101.38"/>
    <n v="142.28"/>
    <x v="827"/>
    <d v="2016-03-23T16:00:0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"/>
    <s v="tabletop games"/>
    <n v="108.12"/>
    <n v="37.200000000000003"/>
    <x v="828"/>
    <d v="2012-11-13T15:33:5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7"/>
    <s v="indie rock"/>
    <n v="202.63"/>
    <n v="47.68"/>
    <x v="829"/>
    <d v="2015-12-05T23:57:11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7"/>
    <s v="pop"/>
    <n v="102.51"/>
    <n v="80.180000000000007"/>
    <x v="830"/>
    <d v="2013-11-01T20:21:07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7"/>
    <s v="rock"/>
    <n v="101.19"/>
    <n v="74.95"/>
    <x v="831"/>
    <d v="2015-07-02T03:00:54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4"/>
    <s v="small batch"/>
    <n v="107.88"/>
    <n v="74.23"/>
    <x v="832"/>
    <d v="2015-02-18T17:34:5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s v="plays"/>
    <n v="101.05"/>
    <n v="104.99"/>
    <x v="833"/>
    <d v="2010-12-24T02:40:38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7"/>
    <s v="rock"/>
    <n v="101"/>
    <n v="87.83"/>
    <x v="834"/>
    <d v="2013-05-23T05:28: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3"/>
    <s v="video games"/>
    <n v="8.9700000000000006"/>
    <n v="65.67"/>
    <x v="835"/>
    <d v="2015-02-10T12:07:4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3"/>
    <s v="video games"/>
    <n v="28.84"/>
    <n v="34.22"/>
    <x v="836"/>
    <d v="2013-11-13T23:08:56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7"/>
    <s v="indie rock"/>
    <n v="100.88"/>
    <n v="116.96"/>
    <x v="837"/>
    <d v="2017-01-31T19:51: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"/>
    <s v="tabletop games"/>
    <n v="806.4"/>
    <n v="49.47"/>
    <x v="838"/>
    <d v="2013-03-08T20:54:0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7"/>
    <s v="rock"/>
    <n v="115.12"/>
    <n v="39.31"/>
    <x v="839"/>
    <d v="2011-01-12T07:49:2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7"/>
    <s v="rock"/>
    <n v="100.66"/>
    <n v="83.89"/>
    <x v="840"/>
    <d v="2013-04-30T20:13:0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5"/>
    <s v="documentary"/>
    <n v="100.44"/>
    <n v="110.07"/>
    <x v="841"/>
    <d v="2012-05-29T20:16:1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7"/>
    <s v="classical music"/>
    <n v="100.33"/>
    <n v="100.33"/>
    <x v="842"/>
    <d v="2016-11-21T06:11:2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7"/>
    <s v="metal"/>
    <n v="267.13"/>
    <n v="63.1"/>
    <x v="843"/>
    <d v="2014-10-29T16:24:4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s v="plays"/>
    <n v="100.13"/>
    <n v="70.88"/>
    <x v="844"/>
    <d v="2015-04-29T20:43: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"/>
    <s v="photobooks"/>
    <n v="106.73"/>
    <n v="65.08"/>
    <x v="845"/>
    <d v="2015-02-24T16:49:5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s v="plays"/>
    <n v="100.01"/>
    <n v="421.11"/>
    <x v="846"/>
    <d v="2012-06-18T21:53:18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5"/>
    <s v="documentary"/>
    <n v="106.67"/>
    <n v="89.89"/>
    <x v="847"/>
    <d v="2016-11-16T06:13:5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"/>
    <s v="photobooks"/>
    <n v="114.01"/>
    <n v="89.67"/>
    <x v="848"/>
    <d v="2014-06-30T18:38:0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6"/>
    <s v="musical"/>
    <n v="113.46"/>
    <n v="74.22"/>
    <x v="849"/>
    <d v="2012-11-10T05:19:2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7"/>
    <s v="pop"/>
    <n v="132.22999999999999"/>
    <n v="74.150000000000006"/>
    <x v="850"/>
    <d v="2011-07-07T20:05:5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1"/>
    <s v="nonfiction"/>
    <n v="105.57"/>
    <n v="60.9"/>
    <x v="851"/>
    <d v="2015-05-04T19:32:3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6"/>
    <s v="spaces"/>
    <n v="19.760000000000002"/>
    <n v="272.58999999999997"/>
    <x v="852"/>
    <d v="2012-03-02T21:00:58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s v="plays"/>
    <n v="112.93"/>
    <n v="64.27"/>
    <x v="853"/>
    <d v="2015-05-12T12:52:02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s v="plays"/>
    <n v="131.28"/>
    <n v="48.33"/>
    <x v="854"/>
    <d v="2012-07-24T02:16:37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5"/>
    <s v="documentary"/>
    <n v="231.65"/>
    <n v="106.43"/>
    <x v="855"/>
    <d v="2016-06-01T06:38: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0"/>
    <s v="wearables"/>
    <n v="22.49"/>
    <n v="157.46"/>
    <x v="856"/>
    <d v="2014-07-31T18:30:4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s v="plays"/>
    <n v="101.42"/>
    <n v="302.31"/>
    <x v="857"/>
    <d v="2011-08-02T21:20:3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5"/>
    <s v="documentary"/>
    <n v="130.65"/>
    <n v="45.05"/>
    <x v="858"/>
    <d v="2016-05-06T23:33:3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7"/>
    <s v="indie rock"/>
    <n v="39.17"/>
    <n v="147.81"/>
    <x v="859"/>
    <d v="2015-04-01T05:46:37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0"/>
    <s v="hardware"/>
    <n v="104.44"/>
    <n v="340.57"/>
    <x v="860"/>
    <d v="2015-08-27T15:00:2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s v="plays"/>
    <n v="156.19999999999999"/>
    <n v="38.28"/>
    <x v="861"/>
    <d v="2017-01-24T17:23:4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"/>
    <s v="tabletop games"/>
    <n v="779.5"/>
    <n v="37.119999999999997"/>
    <x v="862"/>
    <d v="2016-06-22T15:58:2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0"/>
    <s v="wearables"/>
    <n v="25.98"/>
    <n v="90.62"/>
    <x v="863"/>
    <d v="2013-10-10T18:44:0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7"/>
    <s v="rock"/>
    <n v="103.87"/>
    <n v="60.86"/>
    <x v="864"/>
    <d v="2011-08-29T00:18:1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7"/>
    <s v="indie rock"/>
    <n v="103.8"/>
    <n v="90.52"/>
    <x v="865"/>
    <d v="2013-07-10T12:00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s v="animation"/>
    <n v="19.41"/>
    <n v="55.46"/>
    <x v="866"/>
    <d v="2013-07-08T17:50:3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7"/>
    <s v="rock"/>
    <n v="110.71"/>
    <n v="104.73"/>
    <x v="867"/>
    <d v="2014-09-23T00:49:0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7"/>
    <s v="electronic music"/>
    <n v="103.09"/>
    <n v="69.67"/>
    <x v="868"/>
    <d v="2014-05-21T20:37:5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5"/>
    <s v="documentary"/>
    <n v="110.16"/>
    <n v="68.239999999999995"/>
    <x v="869"/>
    <d v="2016-02-15T19:16:3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5"/>
    <s v="documentary"/>
    <n v="102.69"/>
    <n v="79.400000000000006"/>
    <x v="870"/>
    <d v="2011-04-02T23:34:4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5"/>
    <s v="shorts"/>
    <n v="102.47"/>
    <n v="111.38"/>
    <x v="871"/>
    <d v="2017-02-02T10:12:3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s v="plays"/>
    <n v="170.44"/>
    <n v="84.29"/>
    <x v="872"/>
    <d v="2010-11-23T03:08:53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5"/>
    <s v="shorts"/>
    <n v="127.75"/>
    <n v="117.92"/>
    <x v="873"/>
    <d v="2014-09-23T19:30:0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5"/>
    <s v="science fiction"/>
    <n v="9.57"/>
    <n v="94.51"/>
    <x v="874"/>
    <d v="2013-10-14T16:24:1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7"/>
    <s v="rock"/>
    <n v="101.8"/>
    <n v="246.29"/>
    <x v="875"/>
    <d v="2014-11-18T19:22:37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7"/>
    <s v="classical music"/>
    <n v="101.6"/>
    <n v="177.21"/>
    <x v="876"/>
    <d v="2016-04-06T14:35:5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s v="plays"/>
    <n v="108.81"/>
    <n v="65.099999999999994"/>
    <x v="877"/>
    <d v="2012-11-26T20:04:1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6"/>
    <s v="spaces"/>
    <n v="108.51"/>
    <n v="73.03"/>
    <x v="878"/>
    <d v="2012-08-22T19:38:1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0"/>
    <s v="space exploration"/>
    <n v="101.01"/>
    <n v="270.57"/>
    <x v="879"/>
    <d v="2014-05-22T17:12:5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1"/>
    <s v="nonfiction"/>
    <n v="125.98"/>
    <n v="28.63"/>
    <x v="880"/>
    <d v="2014-05-02T12:13:3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6"/>
    <s v="spaces"/>
    <n v="302.2"/>
    <n v="52.1"/>
    <x v="881"/>
    <d v="2017-03-02T12:55:0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s v="plays"/>
    <n v="75.400000000000006"/>
    <n v="251.33"/>
    <x v="882"/>
    <d v="2012-11-30T04:44:3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s v="animation"/>
    <n v="50.2"/>
    <n v="51.22"/>
    <x v="883"/>
    <d v="2014-07-15T19:42:3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5"/>
    <s v="shorts"/>
    <n v="107.53"/>
    <n v="132.05000000000001"/>
    <x v="884"/>
    <d v="2012-11-13T22:17:3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7"/>
    <s v="pop"/>
    <n v="100.33"/>
    <n v="156.77000000000001"/>
    <x v="885"/>
    <d v="2015-02-14T17:35:5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7"/>
    <s v="rock"/>
    <n v="100.27"/>
    <n v="81.739999999999995"/>
    <x v="886"/>
    <d v="2016-11-14T21:01:1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"/>
    <s v="tabletop games"/>
    <n v="107.21"/>
    <n v="58.63"/>
    <x v="887"/>
    <d v="2016-12-22T22:04:55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s v="plays"/>
    <n v="19.739999999999998"/>
    <n v="500"/>
    <x v="888"/>
    <d v="2015-04-07T18:12:22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7"/>
    <s v="rock"/>
    <n v="107.09"/>
    <n v="107.07"/>
    <x v="889"/>
    <d v="2013-10-31T22:15:03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0"/>
    <s v="hardware"/>
    <n v="248.17"/>
    <n v="27.47"/>
    <x v="890"/>
    <d v="2014-07-14T23:31:5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"/>
    <s v="photobooks"/>
    <n v="59.47"/>
    <n v="72.17"/>
    <x v="891"/>
    <d v="2013-05-15T19:32:3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5"/>
    <s v="shorts"/>
    <n v="148.30000000000001"/>
    <n v="322.39"/>
    <x v="892"/>
    <d v="2012-06-15T20:03:0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7"/>
    <s v="indie rock"/>
    <n v="123.53"/>
    <n v="89.3"/>
    <x v="893"/>
    <d v="2016-09-07T03:26:4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0"/>
    <s v="hardware"/>
    <n v="147.94"/>
    <n v="493.13"/>
    <x v="894"/>
    <d v="2011-05-31T15:19: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1"/>
    <s v="nonfiction"/>
    <n v="105.47"/>
    <n v="51.63"/>
    <x v="895"/>
    <d v="2014-12-09T21:17:4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s v="plays"/>
    <n v="105.21"/>
    <n v="98.2"/>
    <x v="896"/>
    <d v="2015-12-15T04:00:1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3"/>
    <s v="video games"/>
    <n v="29.38"/>
    <n v="43.98"/>
    <x v="897"/>
    <d v="2014-08-19T20:46:1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7"/>
    <s v="indie rock"/>
    <n v="104.86"/>
    <n v="68.599999999999994"/>
    <x v="898"/>
    <d v="2013-02-11T02:54:1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0"/>
    <s v="hardware"/>
    <n v="978.13"/>
    <n v="21.64"/>
    <x v="899"/>
    <d v="2015-07-14T07:50:5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0"/>
    <s v="hardware"/>
    <n v="296.88"/>
    <n v="7.19"/>
    <x v="900"/>
    <d v="2012-12-21T17:21:2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7"/>
    <s v="rock"/>
    <n v="146.08000000000001"/>
    <n v="65.209999999999994"/>
    <x v="901"/>
    <d v="2013-06-07T01:29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6"/>
    <s v="spaces"/>
    <n v="131.38"/>
    <n v="50.53"/>
    <x v="902"/>
    <d v="2014-05-30T17:26:5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s v="plays"/>
    <n v="144.4"/>
    <n v="126.67"/>
    <x v="903"/>
    <d v="2013-05-28T01:49:1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1"/>
    <s v="nonfiction"/>
    <n v="147.33000000000001"/>
    <n v="48.45"/>
    <x v="904"/>
    <d v="2013-05-28T19:44:52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7"/>
    <s v="rock"/>
    <n v="131.02000000000001"/>
    <n v="96.08"/>
    <x v="905"/>
    <d v="2014-12-08T18:46:1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"/>
    <s v="photobooks"/>
    <n v="102.63"/>
    <n v="156.16999999999999"/>
    <x v="906"/>
    <d v="2015-04-03T17:34:41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6"/>
    <s v="spaces"/>
    <n v="59.78"/>
    <n v="61.31"/>
    <x v="907"/>
    <d v="2015-11-15T17:01:2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s v="plays"/>
    <n v="102.34"/>
    <n v="193.62"/>
    <x v="908"/>
    <d v="2011-12-16T13:14:29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5"/>
    <s v="documentary"/>
    <n v="110.16"/>
    <n v="42.87"/>
    <x v="909"/>
    <d v="2014-10-08T18:54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s v="plays"/>
    <n v="119"/>
    <n v="66.11"/>
    <x v="910"/>
    <d v="2012-03-15T01:20:3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7"/>
    <s v="rock"/>
    <n v="142.80000000000001"/>
    <n v="162.27000000000001"/>
    <x v="911"/>
    <d v="2011-12-06T22:47:0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s v="plays"/>
    <n v="100.89"/>
    <n v="46.77"/>
    <x v="912"/>
    <d v="2011-11-03T02:39:5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7"/>
    <s v="indie rock"/>
    <n v="109.36"/>
    <n v="68.48"/>
    <x v="913"/>
    <d v="2011-07-29T18:12:08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5"/>
    <s v="shorts"/>
    <n v="141"/>
    <n v="90.38"/>
    <x v="914"/>
    <d v="2015-06-15T20:18:5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6"/>
    <s v="spaces"/>
    <n v="100.57"/>
    <n v="234.67"/>
    <x v="915"/>
    <d v="2014-11-07T07:04:3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7"/>
    <s v="rock"/>
    <n v="101.72"/>
    <n v="107.98"/>
    <x v="916"/>
    <d v="2015-06-12T00:33:2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s v="plays"/>
    <n v="116.92"/>
    <n v="81.569999999999993"/>
    <x v="917"/>
    <d v="2016-10-18T04:14:3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0"/>
    <s v="hardware"/>
    <n v="506.21"/>
    <n v="36.33"/>
    <x v="918"/>
    <d v="2014-12-15T13:10:1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1"/>
    <s v="nonfiction"/>
    <n v="100.04"/>
    <n v="127.33"/>
    <x v="919"/>
    <d v="2016-02-26T09:46:5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7"/>
    <s v="electronic music"/>
    <n v="100.01"/>
    <n v="57.38"/>
    <x v="920"/>
    <d v="2016-07-01T15:41:4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s v="animation"/>
    <n v="13.92"/>
    <n v="102.38"/>
    <x v="921"/>
    <d v="2014-08-05T20:46:3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0"/>
    <s v="wearables"/>
    <n v="34.630000000000003"/>
    <n v="153.88999999999999"/>
    <x v="922"/>
    <d v="2013-05-08T18:03:1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5"/>
    <s v="shorts"/>
    <n v="115.07"/>
    <n v="123.29"/>
    <x v="923"/>
    <d v="2013-10-01T17:56:1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7"/>
    <s v="electronic music"/>
    <n v="114.38"/>
    <n v="55.8"/>
    <x v="924"/>
    <d v="2016-12-16T01:35:1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7"/>
    <s v="rock"/>
    <n v="171.33"/>
    <n v="62.87"/>
    <x v="925"/>
    <d v="2016-08-29T11:35:4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7"/>
    <s v="electronic music"/>
    <n v="342.1"/>
    <n v="43.03"/>
    <x v="926"/>
    <d v="2015-04-24T08:18:5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6"/>
    <s v="musical"/>
    <n v="12.33"/>
    <n v="356.84"/>
    <x v="927"/>
    <d v="2016-11-15T13:39:4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"/>
    <s v="photobooks"/>
    <n v="67.55"/>
    <n v="48.25"/>
    <x v="928"/>
    <d v="2016-09-21T14:45:1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7"/>
    <s v="rock"/>
    <n v="134.81"/>
    <n v="60.18"/>
    <x v="929"/>
    <d v="2010-09-09T14:30:14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5"/>
    <s v="documentary"/>
    <n v="134.1"/>
    <n v="108.15"/>
    <x v="930"/>
    <d v="2016-02-16T09:46:1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7"/>
    <s v="pop"/>
    <n v="111.67"/>
    <n v="159.52000000000001"/>
    <x v="931"/>
    <d v="2015-01-20T21:19:43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s v="animation"/>
    <n v="39.36"/>
    <n v="393.59"/>
    <x v="932"/>
    <d v="2015-09-01T12:51: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6"/>
    <s v="spaces"/>
    <n v="66.84"/>
    <n v="99.76"/>
    <x v="933"/>
    <d v="2013-05-22T03:31:3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7"/>
    <s v="indie rock"/>
    <n v="133.6"/>
    <n v="31.66"/>
    <x v="934"/>
    <d v="2016-03-15T14:00:5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0"/>
    <s v="wearables"/>
    <n v="13.33"/>
    <n v="69.41"/>
    <x v="935"/>
    <d v="2016-04-27T00:54: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6"/>
    <s v="musical"/>
    <n v="110.97"/>
    <n v="93.77"/>
    <x v="936"/>
    <d v="2016-11-23T07:42:4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5"/>
    <s v="documentary"/>
    <n v="123.07"/>
    <n v="114.59"/>
    <x v="937"/>
    <d v="2016-12-27T18:08: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"/>
    <s v="photobooks"/>
    <n v="102.23"/>
    <n v="61.53"/>
    <x v="938"/>
    <d v="2014-07-24T03:00:1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6"/>
    <s v="spaces"/>
    <n v="25.03"/>
    <n v="58.18"/>
    <x v="939"/>
    <d v="2009-05-17T03:55:1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5"/>
    <s v="documentary"/>
    <n v="120.59"/>
    <n v="83.95"/>
    <x v="940"/>
    <d v="2016-03-02T02:27:3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s v="plays"/>
    <n v="114.28"/>
    <n v="105.21"/>
    <x v="941"/>
    <d v="2014-05-14T07:04:1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0"/>
    <s v="wearables"/>
    <n v="13.22"/>
    <n v="161.22"/>
    <x v="942"/>
    <d v="2012-03-05T18:33:2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7"/>
    <s v="classical music"/>
    <n v="119.85"/>
    <n v="49.19"/>
    <x v="943"/>
    <d v="2016-05-20T14:30:4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0"/>
    <s v="wearables"/>
    <n v="13.13"/>
    <n v="65"/>
    <x v="944"/>
    <d v="2015-08-12T15:13:2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7"/>
    <s v="classical music"/>
    <n v="100.85"/>
    <n v="43.7"/>
    <x v="945"/>
    <d v="2014-03-05T17:19:3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s v="animation"/>
    <n v="11.89"/>
    <n v="38.479999999999997"/>
    <x v="946"/>
    <d v="2016-02-18T00:44:5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6"/>
    <s v="spaces"/>
    <n v="108.83"/>
    <n v="94.64"/>
    <x v="947"/>
    <d v="2015-01-22T14:31:1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"/>
    <s v="photobooks"/>
    <n v="118.45"/>
    <n v="93.07"/>
    <x v="948"/>
    <d v="2015-07-09T20:00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0"/>
    <s v="wearables"/>
    <n v="43.41"/>
    <n v="89.19"/>
    <x v="949"/>
    <d v="2014-02-10T14:00:0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7"/>
    <s v="indie rock"/>
    <n v="102.46"/>
    <n v="35.549999999999997"/>
    <x v="950"/>
    <d v="2015-09-06T22:17:05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s v="plays"/>
    <n v="100.08"/>
    <n v="209.84"/>
    <x v="951"/>
    <d v="2016-07-04T04:00:0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7"/>
    <s v="electronic music"/>
    <n v="130"/>
    <n v="39.159999999999997"/>
    <x v="952"/>
    <d v="2015-03-18T20:45:0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7"/>
    <s v="classical music"/>
    <n v="100"/>
    <n v="135.41999999999999"/>
    <x v="953"/>
    <d v="2015-03-30T18:14:2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5"/>
    <s v="documentary"/>
    <n v="108.08"/>
    <n v="72.87"/>
    <x v="954"/>
    <d v="2015-01-14T23:58:0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7"/>
    <s v="rock"/>
    <n v="107.3"/>
    <n v="88.19"/>
    <x v="955"/>
    <d v="2013-02-02T23:42:17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7"/>
    <s v="indie rock"/>
    <n v="106.67"/>
    <n v="59.82"/>
    <x v="956"/>
    <d v="2015-10-14T13:20:4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5"/>
    <s v="shorts"/>
    <n v="106.47"/>
    <n v="375.76"/>
    <x v="957"/>
    <d v="2015-04-14T12:55:22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0"/>
    <s v="space exploration"/>
    <n v="127.74"/>
    <n v="63.87"/>
    <x v="958"/>
    <d v="2014-03-25T19:11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3"/>
    <s v="video games"/>
    <n v="14.18"/>
    <n v="43.42"/>
    <x v="959"/>
    <d v="2016-06-28T22:00:0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1"/>
    <s v="art books"/>
    <n v="21.25"/>
    <n v="108.05"/>
    <x v="960"/>
    <d v="2011-02-11T19:07:2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7"/>
    <s v="rock"/>
    <n v="106.22"/>
    <n v="108.02"/>
    <x v="961"/>
    <d v="2017-01-26T20:18:2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"/>
    <s v="photobooks"/>
    <n v="106"/>
    <n v="138.26"/>
    <x v="962"/>
    <d v="2014-06-18T16:04:1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s v="plays"/>
    <n v="106"/>
    <n v="69.89"/>
    <x v="963"/>
    <d v="2016-06-28T01:49:4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5"/>
    <s v="documentary"/>
    <n v="126.16"/>
    <n v="88.85"/>
    <x v="964"/>
    <d v="2016-09-05T19:50:5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s v="plays"/>
    <n v="42.01"/>
    <n v="105.03"/>
    <x v="965"/>
    <d v="2015-04-02T15:11:49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7"/>
    <s v="rock"/>
    <n v="126.02"/>
    <n v="88.75"/>
    <x v="966"/>
    <d v="2011-12-02T19:05:47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1"/>
    <s v="nonfiction"/>
    <n v="126"/>
    <n v="88.73"/>
    <x v="967"/>
    <d v="2015-05-30T20:57:18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s v="plays"/>
    <n v="126"/>
    <n v="67.739999999999995"/>
    <x v="968"/>
    <d v="2016-07-04T08:10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6"/>
    <s v="spaces"/>
    <n v="39.11"/>
    <n v="69.53"/>
    <x v="969"/>
    <d v="2012-02-09T01:56:1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7"/>
    <s v="classical music"/>
    <n v="104.28"/>
    <n v="82.33"/>
    <x v="970"/>
    <d v="2012-03-01T21:53:4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5"/>
    <s v="documentary"/>
    <n v="156"/>
    <n v="55.22"/>
    <x v="971"/>
    <d v="2012-08-25T19:46:5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7"/>
    <s v="pop"/>
    <n v="124.7"/>
    <n v="168.51"/>
    <x v="972"/>
    <d v="2014-01-06T20:48:5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7"/>
    <s v="rock"/>
    <n v="103.67"/>
    <n v="75.849999999999994"/>
    <x v="973"/>
    <d v="2013-06-05T00:56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1"/>
    <s v="nonfiction"/>
    <n v="182.81"/>
    <n v="71.44"/>
    <x v="974"/>
    <d v="2015-01-14T16:14:4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s v="plays"/>
    <n v="103.58"/>
    <n v="81.78"/>
    <x v="975"/>
    <d v="2017-01-21T12:01:3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"/>
    <s v="photobooks"/>
    <n v="207"/>
    <n v="221.79"/>
    <x v="976"/>
    <d v="2015-10-01T02:08:1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s v="plays"/>
    <n v="105.92"/>
    <n v="59.7"/>
    <x v="977"/>
    <d v="2016-03-23T19:51:5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7"/>
    <s v="metal"/>
    <n v="155.18"/>
    <n v="46.67"/>
    <x v="978"/>
    <d v="2011-11-18T20:48:4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7"/>
    <s v="indie rock"/>
    <n v="123.62"/>
    <n v="80.27"/>
    <x v="979"/>
    <d v="2014-10-14T22:37:2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s v="plays"/>
    <n v="106.12"/>
    <n v="136.78"/>
    <x v="980"/>
    <d v="2016-06-15T14:34:0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"/>
    <s v="photobooks"/>
    <n v="102.44"/>
    <n v="55.37"/>
    <x v="981"/>
    <d v="2016-09-01T06:27:0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s v="plays"/>
    <n v="25.7"/>
    <n v="65.34"/>
    <x v="982"/>
    <d v="2014-12-12T01:02:5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0"/>
    <s v="wearables"/>
    <n v="15.33"/>
    <n v="45.41"/>
    <x v="983"/>
    <d v="2014-01-28T06:36:2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1"/>
    <s v="nonfiction"/>
    <n v="122.4"/>
    <n v="56.67"/>
    <x v="984"/>
    <d v="2014-06-23T15:54:4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0"/>
    <s v="wearables"/>
    <n v="26.6"/>
    <n v="291.33"/>
    <x v="985"/>
    <d v="2016-09-05T15:00:3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7"/>
    <s v="classical music"/>
    <n v="101.85"/>
    <n v="165.16"/>
    <x v="986"/>
    <d v="2011-07-27T19:32:47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7"/>
    <s v="rock"/>
    <n v="101.8"/>
    <n v="82.54"/>
    <x v="987"/>
    <d v="2014-03-20T21:04:3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7"/>
    <s v="rock"/>
    <n v="101.67"/>
    <n v="148.78"/>
    <x v="988"/>
    <d v="2015-02-27T07:06:5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s v="plays"/>
    <n v="101.67"/>
    <n v="78.209999999999994"/>
    <x v="989"/>
    <d v="2013-09-26T17:39:5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5"/>
    <s v="documentary"/>
    <n v="101.44"/>
    <n v="160.16"/>
    <x v="990"/>
    <d v="2012-08-02T00:32:0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7"/>
    <s v="rock"/>
    <n v="101.33"/>
    <n v="81.069999999999993"/>
    <x v="991"/>
    <d v="2015-08-03T00:28:2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s v="plays"/>
    <n v="121.6"/>
    <n v="129.36000000000001"/>
    <x v="992"/>
    <d v="2011-08-08T16:58:5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7"/>
    <s v="indie rock"/>
    <n v="101.28"/>
    <n v="110.49"/>
    <x v="993"/>
    <d v="2013-11-01T20:17:3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7"/>
    <s v="rock"/>
    <n v="202.37"/>
    <n v="55.7"/>
    <x v="994"/>
    <d v="2015-07-02T22:33:4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4"/>
    <s v="food trucks"/>
    <n v="26.35"/>
    <n v="116.56"/>
    <x v="995"/>
    <d v="2012-04-04T14:33:3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7"/>
    <s v="rock"/>
    <n v="121.2"/>
    <n v="163.78"/>
    <x v="996"/>
    <d v="2014-06-18T00:38:08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5"/>
    <s v="television"/>
    <n v="100.93"/>
    <n v="147.71"/>
    <x v="997"/>
    <d v="2009-08-25T15:26:5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7"/>
    <s v="indie rock"/>
    <n v="121.06"/>
    <n v="37.130000000000003"/>
    <x v="998"/>
    <d v="2010-11-20T19:34:5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7"/>
    <s v="indie rock"/>
    <n v="100.7"/>
    <n v="53.47"/>
    <x v="999"/>
    <d v="2011-07-23T00:18:3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7"/>
    <s v="rock"/>
    <n v="100.69"/>
    <n v="137.31"/>
    <x v="1000"/>
    <d v="2011-10-17T04:48:4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7"/>
    <s v="rock"/>
    <n v="108.75"/>
    <n v="40.549999999999997"/>
    <x v="1001"/>
    <d v="2016-04-07T18:55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"/>
    <s v="tabletop games"/>
    <n v="503.25"/>
    <n v="68.63"/>
    <x v="1002"/>
    <d v="2015-08-22T03:11:1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s v="plays"/>
    <n v="120.6"/>
    <n v="71.790000000000006"/>
    <x v="1003"/>
    <d v="2015-03-26T11:27:3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"/>
    <s v="photobooks"/>
    <n v="125.6"/>
    <n v="58.53"/>
    <x v="1004"/>
    <d v="2015-01-12T23:33:2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6"/>
    <s v="musical"/>
    <n v="100.45"/>
    <n v="215.25"/>
    <x v="1005"/>
    <d v="2016-08-04T22:12:5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"/>
    <s v="photobooks"/>
    <n v="100.42"/>
    <n v="89.93"/>
    <x v="1006"/>
    <d v="2016-07-21T18:41:02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5"/>
    <s v="television"/>
    <n v="120.5"/>
    <n v="80.33"/>
    <x v="1007"/>
    <d v="2012-02-07T02:43:5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7"/>
    <s v="indie rock"/>
    <n v="100.33"/>
    <n v="188.13"/>
    <x v="1008"/>
    <d v="2016-07-27T04:56:36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7"/>
    <s v="metal"/>
    <n v="120.38"/>
    <n v="34.01"/>
    <x v="1009"/>
    <d v="2016-11-23T17:58:5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0"/>
    <s v="wearables"/>
    <n v="1.3"/>
    <n v="859.86"/>
    <x v="1010"/>
    <d v="2015-06-16T18:19:1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s v="plays"/>
    <n v="100.12"/>
    <n v="127.81"/>
    <x v="1011"/>
    <d v="2013-04-12T18:27:2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5"/>
    <s v="documentary"/>
    <n v="120.02"/>
    <n v="46.88"/>
    <x v="1012"/>
    <d v="2015-10-15T02:06:08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s v="plays"/>
    <n v="100.01"/>
    <n v="93.76"/>
    <x v="1013"/>
    <d v="2013-02-22T23:54:5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7"/>
    <s v="indie rock"/>
    <n v="100"/>
    <n v="600"/>
    <x v="1014"/>
    <d v="2015-02-25T16:2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s v="plays"/>
    <n v="100"/>
    <n v="63.83"/>
    <x v="1015"/>
    <d v="2014-06-19T20:38:5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s v="plays"/>
    <n v="100"/>
    <n v="72.290000000000006"/>
    <x v="1016"/>
    <d v="2016-03-28T14:58:2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5"/>
    <s v="television"/>
    <n v="120"/>
    <n v="98.36"/>
    <x v="1017"/>
    <d v="2011-01-12T05:57:08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5"/>
    <s v="documentary"/>
    <n v="240"/>
    <n v="41.38"/>
    <x v="1018"/>
    <d v="2014-11-20T12:08:5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1"/>
    <s v="nonfiction"/>
    <n v="101.87"/>
    <n v="230.19"/>
    <x v="1019"/>
    <d v="2017-01-31T19:19:15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s v="plays"/>
    <n v="118.8"/>
    <n v="97.38"/>
    <x v="1020"/>
    <d v="2016-04-12T17:35:0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0"/>
    <s v="hardware"/>
    <n v="148.05000000000001"/>
    <n v="120.86"/>
    <x v="1021"/>
    <d v="2012-04-11T14:53:1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5"/>
    <s v="documentary"/>
    <n v="118.2"/>
    <n v="64.95"/>
    <x v="1022"/>
    <d v="2013-03-03T16:52:4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"/>
    <s v="tabletop games"/>
    <n v="168.77"/>
    <n v="32.82"/>
    <x v="1023"/>
    <d v="2012-02-28T01:57:5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5"/>
    <s v="documentary"/>
    <n v="147.6"/>
    <n v="95.23"/>
    <x v="1024"/>
    <d v="2015-01-29T07:32:16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"/>
    <s v="photobooks"/>
    <n v="49.18"/>
    <n v="42.16"/>
    <x v="1025"/>
    <d v="2014-05-12T15:38:47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0"/>
    <s v="space exploration"/>
    <n v="11.52"/>
    <n v="83.94"/>
    <x v="1026"/>
    <d v="2014-05-22T19:21:54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4"/>
    <s v="food trucks"/>
    <n v="11.75"/>
    <n v="69.12"/>
    <x v="1027"/>
    <d v="2016-05-24T16:00:2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7"/>
    <s v="electronic music"/>
    <n v="108.5"/>
    <n v="61.03"/>
    <x v="1028"/>
    <d v="2016-06-07T13:01:2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6"/>
    <s v="spaces"/>
    <n v="23.42"/>
    <n v="130.09"/>
    <x v="1029"/>
    <d v="2015-07-11T00:41:2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s v="plays"/>
    <n v="106.27"/>
    <n v="56.2"/>
    <x v="1030"/>
    <d v="2016-05-17T06:21:1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s v="plays"/>
    <n v="116.63"/>
    <n v="44.86"/>
    <x v="1031"/>
    <d v="2012-08-23T18:19:1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7"/>
    <s v="rock"/>
    <n v="116.62"/>
    <n v="60.74"/>
    <x v="1032"/>
    <d v="2014-09-23T16:25:5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7"/>
    <s v="metal"/>
    <n v="194.13"/>
    <n v="36.630000000000003"/>
    <x v="1033"/>
    <d v="2015-06-18T19:16:38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s v="plays"/>
    <n v="116.26"/>
    <n v="73.58"/>
    <x v="1034"/>
    <d v="2016-12-29T19:51:2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"/>
    <s v="photobooks"/>
    <n v="116"/>
    <n v="414.29"/>
    <x v="1035"/>
    <d v="2015-05-21T17:55:1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s v="plays"/>
    <n v="104.93"/>
    <n v="65.58"/>
    <x v="1036"/>
    <d v="2016-01-18T12:04:39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0"/>
    <s v="wearables"/>
    <n v="11.51"/>
    <n v="127.93"/>
    <x v="1037"/>
    <d v="2014-07-01T04:56:0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s v="plays"/>
    <n v="191.3"/>
    <n v="358.69"/>
    <x v="1038"/>
    <d v="2015-10-15T00:04:1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7"/>
    <s v="rock"/>
    <n v="114.26"/>
    <n v="63.48"/>
    <x v="1039"/>
    <d v="2013-06-22T20:09:12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s v="plays"/>
    <n v="114"/>
    <n v="82.61"/>
    <x v="1040"/>
    <d v="2015-02-07T04:44:5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s v="plays"/>
    <n v="113.92"/>
    <n v="80.23"/>
    <x v="1041"/>
    <d v="2014-08-27T12:43:13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7"/>
    <s v="jazz"/>
    <n v="21.04"/>
    <n v="189.33"/>
    <x v="1042"/>
    <d v="2014-08-15T00:36:3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s v="plays"/>
    <n v="113.46"/>
    <n v="83.43"/>
    <x v="1043"/>
    <d v="2015-01-12T01:12: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s v="plays"/>
    <n v="113.42"/>
    <n v="107"/>
    <x v="1044"/>
    <d v="2016-06-01T18:57:1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1"/>
    <s v="nonfiction"/>
    <n v="377.73"/>
    <n v="40.76"/>
    <x v="1045"/>
    <d v="2015-02-19T17:51:3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s v="plays"/>
    <n v="113.3"/>
    <n v="68.25"/>
    <x v="1046"/>
    <d v="2015-12-29T17:16:3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5"/>
    <s v="documentary"/>
    <n v="141.5"/>
    <n v="115.51"/>
    <x v="1047"/>
    <d v="2016-07-20T04:01:09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"/>
    <s v="photobooks"/>
    <n v="102.83"/>
    <n v="47.13"/>
    <x v="1048"/>
    <d v="2011-06-29T01:17:16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5"/>
    <s v="shorts"/>
    <n v="113.03"/>
    <n v="144.91"/>
    <x v="1049"/>
    <d v="2016-05-25T17:13:34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7"/>
    <s v="rock"/>
    <n v="102.64"/>
    <n v="68.010000000000005"/>
    <x v="1050"/>
    <d v="2014-04-24T15:15:3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s v="plays"/>
    <n v="112.7"/>
    <n v="78.260000000000005"/>
    <x v="1051"/>
    <d v="2009-11-06T20:07:0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5"/>
    <s v="documentary"/>
    <n v="112.68"/>
    <n v="110.47"/>
    <x v="1052"/>
    <d v="2014-07-09T14:23:42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s v="plays"/>
    <n v="102.24"/>
    <n v="66.150000000000006"/>
    <x v="1053"/>
    <d v="2016-06-30T22:17:3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0"/>
    <s v="space exploration"/>
    <n v="18.739999999999998"/>
    <n v="95.28"/>
    <x v="1054"/>
    <d v="2012-01-03T19:26: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7"/>
    <s v="indie rock"/>
    <n v="106.99"/>
    <n v="70.209999999999994"/>
    <x v="1055"/>
    <d v="2017-01-27T22:37:0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s v="plays"/>
    <n v="112.1"/>
    <n v="69.19"/>
    <x v="1056"/>
    <d v="2012-04-27T22:52:2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s v="plays"/>
    <n v="101.82"/>
    <n v="62.92"/>
    <x v="1057"/>
    <d v="2016-05-18T16:15:09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5"/>
    <s v="television"/>
    <n v="159.97"/>
    <n v="109.78"/>
    <x v="1058"/>
    <d v="2016-09-26T10:06:57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1"/>
    <s v="nonfiction"/>
    <n v="111.7"/>
    <n v="53.19"/>
    <x v="1059"/>
    <d v="2012-03-05T00:55:3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7"/>
    <s v="rock"/>
    <n v="101.45"/>
    <n v="113.88"/>
    <x v="1060"/>
    <d v="2016-07-13T00:37:5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0"/>
    <s v="wearables"/>
    <n v="278.7"/>
    <n v="23.52"/>
    <x v="1061"/>
    <d v="2011-09-23T03:39:38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5"/>
    <s v="documentary"/>
    <n v="111.4"/>
    <n v="50.18"/>
    <x v="1062"/>
    <d v="2015-03-19T13:48:4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4"/>
    <s v="food trucks"/>
    <n v="25.26"/>
    <n v="168.39"/>
    <x v="1063"/>
    <d v="2010-03-30T05:53:5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5"/>
    <s v="documentary"/>
    <n v="111.1"/>
    <n v="95.78"/>
    <x v="1064"/>
    <d v="2013-09-04T14:49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7"/>
    <s v="pop"/>
    <n v="110.8"/>
    <n v="554"/>
    <x v="1065"/>
    <d v="2015-05-22T04:34:5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7"/>
    <s v="rock"/>
    <n v="110.7"/>
    <n v="63.62"/>
    <x v="1066"/>
    <d v="2015-07-12T18:31:4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"/>
    <s v="tabletop games"/>
    <n v="120.33"/>
    <n v="48.13"/>
    <x v="1067"/>
    <d v="2016-02-01T19:21:2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s v="plays"/>
    <n v="110.52"/>
    <n v="40.630000000000003"/>
    <x v="1068"/>
    <d v="2016-04-06T13:24:4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s v="plays"/>
    <n v="100.29"/>
    <n v="69.819999999999993"/>
    <x v="1069"/>
    <d v="2016-11-08T14:48:2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6"/>
    <s v="musical"/>
    <n v="110.2"/>
    <n v="166.97"/>
    <x v="1070"/>
    <d v="2016-05-05T20:55:18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4"/>
    <s v="small batch"/>
    <n v="110.18"/>
    <n v="68.86"/>
    <x v="1071"/>
    <d v="2017-02-15T13:10:4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"/>
    <s v="tabletop games"/>
    <n v="220.36"/>
    <n v="37.479999999999997"/>
    <x v="1072"/>
    <d v="2015-07-08T18:30:5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s v="plays"/>
    <n v="100.07"/>
    <n v="125.09"/>
    <x v="1073"/>
    <d v="2015-11-21T20:06:5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s v="plays"/>
    <n v="110.02"/>
    <n v="72.38"/>
    <x v="1074"/>
    <d v="2011-07-06T02:32:0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7"/>
    <s v="rock"/>
    <n v="100"/>
    <n v="305.56"/>
    <x v="1075"/>
    <d v="2017-02-08T14:55:1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"/>
    <s v="tabletop games"/>
    <n v="137.4"/>
    <n v="69.569999999999993"/>
    <x v="1076"/>
    <d v="2015-02-26T05:05:5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s v="plays"/>
    <n v="109.62"/>
    <n v="50.75"/>
    <x v="1077"/>
    <d v="2010-12-19T21:17:0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s v="plays"/>
    <n v="109.56"/>
    <n v="91.3"/>
    <x v="1078"/>
    <d v="2015-06-29T19:35:4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1"/>
    <s v="nonfiction"/>
    <n v="109.38"/>
    <n v="54.69"/>
    <x v="1079"/>
    <d v="2015-05-02T22:06:3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7"/>
    <s v="rock"/>
    <n v="136.63"/>
    <n v="70.06"/>
    <x v="1080"/>
    <d v="2015-10-26T16:08:3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s v="plays"/>
    <n v="109.24"/>
    <n v="74.819999999999993"/>
    <x v="1081"/>
    <d v="2015-02-23T05:38:4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5"/>
    <s v="documentary"/>
    <n v="136.4"/>
    <n v="160.47"/>
    <x v="1082"/>
    <d v="2015-10-05T16:16:4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"/>
    <s v="photobooks"/>
    <n v="35.17"/>
    <n v="104.85"/>
    <x v="1083"/>
    <d v="2012-12-04T00:29:0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1"/>
    <s v="nonfiction"/>
    <n v="155.51"/>
    <n v="36.53"/>
    <x v="1084"/>
    <d v="2012-11-15T22:11:5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7"/>
    <s v="rock"/>
    <n v="271.85000000000002"/>
    <n v="48.54"/>
    <x v="1085"/>
    <d v="2014-02-26T19:36:4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7"/>
    <s v="indie rock"/>
    <n v="108.66"/>
    <n v="61.04"/>
    <x v="1086"/>
    <d v="2015-10-27T05:03:3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1"/>
    <s v="translations"/>
    <n v="31.95"/>
    <n v="115.55"/>
    <x v="1087"/>
    <d v="2014-10-19T16:23:2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s v="plays"/>
    <n v="108.6"/>
    <n v="54.3"/>
    <x v="1088"/>
    <d v="2016-01-19T13:48:0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"/>
    <s v="photobooks"/>
    <n v="15.49"/>
    <n v="71.34"/>
    <x v="1089"/>
    <d v="2015-11-30T17:01:0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"/>
    <s v="tabletop games"/>
    <n v="270.7"/>
    <n v="53.08"/>
    <x v="1090"/>
    <d v="2016-10-13T00:07:2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6"/>
    <s v="musical"/>
    <n v="108.2"/>
    <n v="94.91"/>
    <x v="1091"/>
    <d v="2015-05-01T07:59:47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5"/>
    <s v="shorts"/>
    <n v="154.57"/>
    <n v="102.08"/>
    <x v="1092"/>
    <d v="2014-06-02T16:01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7"/>
    <s v="rock"/>
    <n v="119.98"/>
    <n v="50.93"/>
    <x v="1093"/>
    <d v="2016-12-01T18:20:5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0"/>
    <s v="hardware"/>
    <n v="107.92"/>
    <n v="154.16999999999999"/>
    <x v="1094"/>
    <d v="2015-01-14T01:43: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"/>
    <s v="photobooks"/>
    <n v="30.8"/>
    <n v="71.87"/>
    <x v="1095"/>
    <d v="2011-06-03T11:57:4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5"/>
    <s v="documentary"/>
    <n v="107.78"/>
    <n v="45.67"/>
    <x v="1096"/>
    <d v="2014-10-20T19:40:0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5"/>
    <s v="television"/>
    <n v="107.61"/>
    <n v="76.87"/>
    <x v="1097"/>
    <d v="2015-03-21T21:09:2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6"/>
    <s v="musical"/>
    <n v="89.67"/>
    <n v="145.41"/>
    <x v="1098"/>
    <d v="2016-05-05T23:49:38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s v="plays"/>
    <n v="107.52"/>
    <n v="76.8"/>
    <x v="1099"/>
    <d v="2015-06-30T12:30:22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s v="plays"/>
    <n v="138.62"/>
    <n v="116.65"/>
    <x v="1100"/>
    <d v="2015-10-09T15:51:41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5"/>
    <s v="television"/>
    <n v="102.1"/>
    <n v="83.75"/>
    <x v="1101"/>
    <d v="2015-10-02T16:04:2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7"/>
    <s v="rock"/>
    <n v="107.18"/>
    <n v="68.709999999999994"/>
    <x v="1102"/>
    <d v="2014-06-03T16:03:01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s v="plays"/>
    <n v="159.94"/>
    <n v="40.29"/>
    <x v="1103"/>
    <d v="2016-11-29T05:08:4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7"/>
    <s v="rock"/>
    <n v="107.1"/>
    <n v="73.36"/>
    <x v="1104"/>
    <d v="2014-10-03T18:18:2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s v="plays"/>
    <n v="106.86"/>
    <n v="74.209999999999994"/>
    <x v="1105"/>
    <d v="2013-08-09T16:37:2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7"/>
    <s v="rock"/>
    <n v="126.93"/>
    <n v="59.23"/>
    <x v="1106"/>
    <d v="2015-03-05T19:53:49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"/>
    <s v="photobooks"/>
    <n v="106.6"/>
    <n v="108.78"/>
    <x v="1107"/>
    <d v="2014-09-03T14:17:0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6"/>
    <s v="spaces"/>
    <n v="26.64"/>
    <n v="70.11"/>
    <x v="1108"/>
    <d v="2010-02-26T21:36:3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5"/>
    <s v="documentary"/>
    <n v="177.43"/>
    <n v="81.89"/>
    <x v="1109"/>
    <d v="2012-07-09T02:15:1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7"/>
    <s v="indie rock"/>
    <n v="116.33"/>
    <n v="50.69"/>
    <x v="1110"/>
    <d v="2014-07-23T03:44:1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6"/>
    <s v="spaces"/>
    <n v="132.71"/>
    <n v="82.94"/>
    <x v="1111"/>
    <d v="2010-04-06T17:52:5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7"/>
    <s v="rock"/>
    <n v="106"/>
    <n v="189.29"/>
    <x v="1112"/>
    <d v="2016-04-24T19:53:5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"/>
    <s v="photobooks"/>
    <n v="132.43"/>
    <n v="48.15"/>
    <x v="1113"/>
    <d v="2014-07-31T12:59:5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s v="plays"/>
    <n v="105.9"/>
    <n v="143.11000000000001"/>
    <x v="1114"/>
    <d v="2017-01-02T21:50:3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s v="plays"/>
    <n v="105.82"/>
    <n v="115.02"/>
    <x v="1115"/>
    <d v="2014-04-24T14:14:1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s v="plays"/>
    <n v="105.7"/>
    <n v="41.94"/>
    <x v="1116"/>
    <d v="2015-05-27T01:40:1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s v="plays"/>
    <n v="105.42"/>
    <n v="107.57"/>
    <x v="1117"/>
    <d v="2011-06-24T07:27:21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5"/>
    <s v="documentary"/>
    <n v="105.26"/>
    <n v="75.19"/>
    <x v="1118"/>
    <d v="2014-06-19T02:57:08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s v="plays"/>
    <n v="105.22"/>
    <n v="64.16"/>
    <x v="1119"/>
    <d v="2016-12-17T04:46:23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5"/>
    <s v="shorts"/>
    <n v="105.2"/>
    <n v="122.33"/>
    <x v="1120"/>
    <d v="2016-02-17T19:38:0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5"/>
    <s v="documentary"/>
    <n v="111.89"/>
    <n v="105.18"/>
    <x v="1121"/>
    <d v="2016-02-26T22:47:5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s v="plays"/>
    <n v="116.84"/>
    <n v="52.58"/>
    <x v="1122"/>
    <d v="2017-03-02T16:22:4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s v="plays"/>
    <n v="10.5"/>
    <n v="437.5"/>
    <x v="1123"/>
    <d v="2015-05-15T12:36:49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s v="plays"/>
    <n v="104.8"/>
    <n v="50.38"/>
    <x v="1124"/>
    <d v="2012-05-10T09:49:3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7"/>
    <s v="pop"/>
    <n v="104.72"/>
    <n v="113.83"/>
    <x v="1125"/>
    <d v="2010-10-07T19:34:3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7"/>
    <s v="indie rock"/>
    <n v="104.7"/>
    <n v="35.61"/>
    <x v="1126"/>
    <d v="2016-07-07T04:32:4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s v="plays"/>
    <n v="104.68"/>
    <n v="36.86"/>
    <x v="1127"/>
    <d v="2015-11-19T19:20:09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0"/>
    <s v="space exploration"/>
    <n v="1.87"/>
    <n v="307.82"/>
    <x v="1128"/>
    <d v="2016-10-03T02:13:3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s v="plays"/>
    <n v="104.64"/>
    <n v="93.43"/>
    <x v="1129"/>
    <d v="2015-09-01T16:44:4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s v="plays"/>
    <n v="104.52"/>
    <n v="80.400000000000006"/>
    <x v="1130"/>
    <d v="2012-07-21T04:27:4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1"/>
    <s v="nonfiction"/>
    <n v="130.65"/>
    <n v="43.55"/>
    <x v="1131"/>
    <d v="2012-06-07T17:46:5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7"/>
    <s v="rock"/>
    <n v="104.44"/>
    <n v="64.47"/>
    <x v="1132"/>
    <d v="2016-10-17T14:51:0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6"/>
    <s v="spaces"/>
    <n v="116.02"/>
    <n v="50.69"/>
    <x v="1133"/>
    <d v="2016-10-05T13:06:24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s v="plays"/>
    <n v="116.02"/>
    <n v="50.2"/>
    <x v="1134"/>
    <d v="2017-03-02T01:43:1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7"/>
    <s v="faith"/>
    <n v="26.06"/>
    <n v="65.97"/>
    <x v="1135"/>
    <d v="2015-11-26T00:18:5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1"/>
    <s v="nonfiction"/>
    <n v="104.05"/>
    <n v="66.7"/>
    <x v="1136"/>
    <d v="2014-03-20T01:01:5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5"/>
    <s v="shorts"/>
    <n v="104"/>
    <n v="64.2"/>
    <x v="1137"/>
    <d v="2016-12-16T17:16:5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0"/>
    <s v="wearables"/>
    <n v="104"/>
    <n v="1300"/>
    <x v="1138"/>
    <d v="2016-11-16T00:59:4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s v="plays"/>
    <n v="103.9"/>
    <n v="96.2"/>
    <x v="1139"/>
    <d v="2012-07-17T01:16:2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5"/>
    <s v="documentary"/>
    <n v="103.72"/>
    <n v="54.02"/>
    <x v="1140"/>
    <d v="2016-01-26T16:57:1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6"/>
    <s v="musical"/>
    <n v="103.52"/>
    <n v="99.54"/>
    <x v="1141"/>
    <d v="2014-07-07T14:31:1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s v="plays"/>
    <n v="103.5"/>
    <n v="63.11"/>
    <x v="1142"/>
    <d v="2015-05-04T19:46: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6"/>
    <s v="musical"/>
    <n v="103.34"/>
    <n v="172.23"/>
    <x v="1143"/>
    <d v="2015-08-09T13:25:5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6"/>
    <s v="spaces"/>
    <n v="128.93"/>
    <n v="53.16"/>
    <x v="1144"/>
    <d v="2013-09-25T23:00:1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0"/>
    <s v="makerspaces"/>
    <n v="102.9"/>
    <n v="85.75"/>
    <x v="1145"/>
    <d v="2014-06-04T23:32:4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7"/>
    <s v="rock"/>
    <n v="102.7"/>
    <n v="66.69"/>
    <x v="1146"/>
    <d v="2016-07-24T03:07:17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s v="plays"/>
    <n v="102.32"/>
    <n v="55.01"/>
    <x v="1147"/>
    <d v="2012-11-13T22:58:2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1"/>
    <s v="nonfiction"/>
    <n v="102.32"/>
    <n v="82.52"/>
    <x v="1148"/>
    <d v="2015-11-10T16:51:0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s v="plays"/>
    <n v="102.1"/>
    <n v="150.15"/>
    <x v="1149"/>
    <d v="2016-01-12T16:29:03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6"/>
    <s v="spaces"/>
    <n v="102.06"/>
    <n v="86.49"/>
    <x v="1150"/>
    <d v="2014-08-29T01:27:5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s v="plays"/>
    <n v="102"/>
    <n v="58.62"/>
    <x v="1151"/>
    <d v="2015-05-01T15:32: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s v="plays"/>
    <n v="127.5"/>
    <n v="82.26"/>
    <x v="1152"/>
    <d v="2014-05-30T07:55:3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1"/>
    <s v="nonfiction"/>
    <n v="101.92"/>
    <n v="51.47"/>
    <x v="1153"/>
    <d v="2014-10-14T14:02:38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"/>
    <s v="tabletop games"/>
    <n v="154.15"/>
    <n v="28.1"/>
    <x v="1154"/>
    <d v="2014-06-09T16:27:4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s v="plays"/>
    <n v="127.15"/>
    <n v="80.73"/>
    <x v="1155"/>
    <d v="2014-11-08T18:55:5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7"/>
    <s v="indie rock"/>
    <n v="254"/>
    <n v="51.31"/>
    <x v="1156"/>
    <d v="2015-10-12T22:58:2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0"/>
    <s v="hardware"/>
    <n v="507.8"/>
    <n v="101.56"/>
    <x v="1157"/>
    <d v="2015-07-16T16:12:0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s v="plays"/>
    <n v="101.4"/>
    <n v="36.47"/>
    <x v="1158"/>
    <d v="2014-12-20T19:47:0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s v="plays"/>
    <n v="101.4"/>
    <n v="110.22"/>
    <x v="1159"/>
    <d v="2014-10-11T20:07:4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7"/>
    <s v="metal"/>
    <n v="101.32"/>
    <n v="53.89"/>
    <x v="1160"/>
    <d v="2012-12-06T10:46:3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7"/>
    <s v="electronic music"/>
    <n v="112.36"/>
    <n v="23.96"/>
    <x v="1161"/>
    <d v="2014-06-16T09:29:25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s v="plays"/>
    <n v="101.1"/>
    <n v="93.61"/>
    <x v="1162"/>
    <d v="2014-06-23T18:23:1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7"/>
    <s v="rock"/>
    <n v="112.27"/>
    <n v="87.1"/>
    <x v="1163"/>
    <d v="2013-06-20T23:06:2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3"/>
    <s v="video games"/>
    <n v="3.37"/>
    <n v="34.130000000000003"/>
    <x v="1164"/>
    <d v="2015-10-26T14:49:1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0"/>
    <s v="hardware"/>
    <n v="101.02"/>
    <n v="41.74"/>
    <x v="1165"/>
    <d v="2014-04-10T12:36:26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6"/>
    <s v="musical"/>
    <n v="101.02"/>
    <n v="55.5"/>
    <x v="1166"/>
    <d v="2014-07-09T19:05:5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s v="plays"/>
    <n v="126.25"/>
    <n v="53.72"/>
    <x v="1167"/>
    <d v="2013-09-07T01:21:58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7"/>
    <s v="rock"/>
    <n v="100.93"/>
    <n v="109.71"/>
    <x v="1168"/>
    <d v="2012-07-17T20:22:4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7"/>
    <s v="classical music"/>
    <n v="126.13"/>
    <n v="84.08"/>
    <x v="1169"/>
    <d v="2012-06-08T12:29:29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7"/>
    <s v="classical music"/>
    <n v="100.82"/>
    <n v="88.44"/>
    <x v="1170"/>
    <d v="2014-10-15T22:28:0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s v="plays"/>
    <n v="100.8"/>
    <n v="114.55"/>
    <x v="1171"/>
    <d v="2014-07-07T21:50:1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s v="plays"/>
    <n v="100.71"/>
    <n v="25.69"/>
    <x v="1172"/>
    <d v="2012-03-19T18:38:2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5"/>
    <s v="shorts"/>
    <n v="100.5"/>
    <n v="186.11"/>
    <x v="1173"/>
    <d v="2014-12-09T16:31:3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s v="plays"/>
    <n v="100.48"/>
    <n v="122.54"/>
    <x v="1174"/>
    <d v="2014-07-07T16:10:4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s v="plays"/>
    <n v="100.32"/>
    <n v="79.62"/>
    <x v="1175"/>
    <d v="2014-05-28T05:14:1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s v="plays"/>
    <n v="100.25"/>
    <n v="200.49"/>
    <x v="1176"/>
    <d v="2016-09-19T08:57:4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0"/>
    <s v="wearables"/>
    <n v="10.02"/>
    <n v="178.93"/>
    <x v="1177"/>
    <d v="2014-09-20T08:00:34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s v="plays"/>
    <n v="100.06"/>
    <n v="68.53"/>
    <x v="1178"/>
    <d v="2012-03-28T16:00:4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7"/>
    <s v="rock"/>
    <n v="100.02"/>
    <n v="178.61"/>
    <x v="1179"/>
    <d v="2010-08-27T00:16:1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7"/>
    <s v="indie rock"/>
    <n v="100"/>
    <n v="131.58000000000001"/>
    <x v="1180"/>
    <d v="2012-10-15T18:04:4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5"/>
    <s v="shorts"/>
    <n v="100"/>
    <n v="192.31"/>
    <x v="1181"/>
    <d v="2010-06-14T02:01:3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5"/>
    <s v="documentary"/>
    <n v="100"/>
    <n v="100"/>
    <x v="1182"/>
    <d v="2016-03-31T13:46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7"/>
    <s v="classical music"/>
    <n v="100"/>
    <n v="185.19"/>
    <x v="1183"/>
    <d v="2015-03-02T18:00:26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6"/>
    <s v="musical"/>
    <n v="100"/>
    <n v="64.94"/>
    <x v="1184"/>
    <d v="2014-11-01T12:39:4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s v="plays"/>
    <n v="100"/>
    <n v="178.57"/>
    <x v="1185"/>
    <d v="2015-01-12T15:23:4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7"/>
    <s v="electronic music"/>
    <n v="107.65"/>
    <n v="65.16"/>
    <x v="1186"/>
    <d v="2015-11-05T22:28:2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0"/>
    <s v="wearables"/>
    <n v="19.760000000000002"/>
    <n v="308.75"/>
    <x v="1187"/>
    <d v="2014-09-23T10:17:5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0"/>
    <s v="gadgets"/>
    <n v="14.11"/>
    <n v="129.97"/>
    <x v="1188"/>
    <d v="2014-08-14T21:11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6"/>
    <s v="musical"/>
    <n v="109.67"/>
    <n v="94.9"/>
    <x v="1189"/>
    <d v="2016-09-13T15:12:3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0"/>
    <s v="wearables"/>
    <n v="9.84"/>
    <n v="54.67"/>
    <x v="1190"/>
    <d v="2014-04-28T23:24:0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s v="animation"/>
    <n v="2.23"/>
    <n v="39.57"/>
    <x v="1191"/>
    <d v="2015-02-27T20:01:3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s v="plays"/>
    <n v="100"/>
    <n v="148.47999999999999"/>
    <x v="1192"/>
    <d v="2014-03-18T18:50:2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7"/>
    <s v="electronic music"/>
    <n v="195.6"/>
    <n v="40.75"/>
    <x v="1193"/>
    <d v="2014-09-22T09:47:1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s v="animation"/>
    <n v="32.56"/>
    <n v="88.8"/>
    <x v="1194"/>
    <d v="2013-12-06T15:38:0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"/>
    <s v="tabletop games"/>
    <n v="105.82"/>
    <n v="64.75"/>
    <x v="1195"/>
    <d v="2014-09-15T03:14:1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"/>
    <s v="photobooks"/>
    <n v="20.22"/>
    <n v="44.94"/>
    <x v="1196"/>
    <d v="2016-06-05T20:58:5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7"/>
    <s v="rock"/>
    <n v="109.68"/>
    <n v="74.25"/>
    <x v="1197"/>
    <d v="2013-09-26T23:42:4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7"/>
    <s v="rock"/>
    <n v="137.66"/>
    <n v="34.17"/>
    <x v="1198"/>
    <d v="2016-04-09T20:59:5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"/>
    <s v="tabletop games"/>
    <n v="320.27"/>
    <n v="24.76"/>
    <x v="1199"/>
    <d v="2010-12-14T08:51:37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5"/>
    <s v="documentary"/>
    <n v="106.68"/>
    <n v="28.58"/>
    <x v="1200"/>
    <d v="2015-02-16T03:34:2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7"/>
    <s v="metal"/>
    <n v="119.9"/>
    <n v="41.7"/>
    <x v="1201"/>
    <d v="2013-04-11T16:51:1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s v="plays"/>
    <n v="114.16"/>
    <n v="77.34"/>
    <x v="1202"/>
    <d v="2015-03-26T09:54:0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s v="plays"/>
    <n v="119.6"/>
    <n v="159.47"/>
    <x v="1203"/>
    <d v="2015-05-21T22:04:21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7"/>
    <s v="electronic music"/>
    <n v="237.15"/>
    <n v="36.21"/>
    <x v="1204"/>
    <d v="2015-07-01T06:10:4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5"/>
    <s v="science fiction"/>
    <n v="3.14"/>
    <n v="81.239999999999995"/>
    <x v="1205"/>
    <d v="2015-01-20T16:52:1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6"/>
    <s v="spaces"/>
    <n v="117.13"/>
    <n v="85.18"/>
    <x v="1206"/>
    <d v="2013-04-09T16:33:5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7"/>
    <s v="indie rock"/>
    <n v="133.66999999999999"/>
    <n v="62.38"/>
    <x v="1207"/>
    <d v="2016-12-03T01:47:5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7"/>
    <s v="rock"/>
    <n v="212.41"/>
    <n v="50.25"/>
    <x v="1208"/>
    <d v="2014-10-09T06:18:5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0"/>
    <s v="wearables"/>
    <n v="2.33"/>
    <n v="424.45"/>
    <x v="1209"/>
    <d v="2014-10-11T18:48:2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3"/>
    <s v="mobile games"/>
    <n v="71.78"/>
    <n v="49.12"/>
    <x v="1210"/>
    <d v="2011-04-30T02:04:4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7"/>
    <s v="rock"/>
    <n v="103.56"/>
    <n v="53.56"/>
    <x v="1211"/>
    <d v="2015-05-02T21:00:0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s v="plays"/>
    <n v="155.19999999999999"/>
    <n v="83.14"/>
    <x v="1212"/>
    <d v="2014-03-03T21:38:37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5"/>
    <s v="shorts"/>
    <n v="103.3"/>
    <n v="43.04"/>
    <x v="1213"/>
    <d v="2013-02-06T19:11:18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5"/>
    <s v="shorts"/>
    <n v="154.72999999999999"/>
    <n v="96.71"/>
    <x v="1214"/>
    <d v="2017-01-03T16:36:4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4"/>
    <s v="small batch"/>
    <n v="154.69999999999999"/>
    <n v="69.27"/>
    <x v="1215"/>
    <d v="2015-03-18T17:33:0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6"/>
    <s v="spaces"/>
    <n v="4.24"/>
    <n v="125.27"/>
    <x v="1216"/>
    <d v="2011-10-31T04:06:1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7"/>
    <s v="jazz"/>
    <n v="30.9"/>
    <n v="231.75"/>
    <x v="1217"/>
    <d v="2016-10-25T17:26: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0"/>
    <s v="wearables"/>
    <n v="30.81"/>
    <n v="124.92"/>
    <x v="1218"/>
    <d v="2014-06-01T23:50:3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s v="plays"/>
    <n v="107.21"/>
    <n v="100.22"/>
    <x v="1219"/>
    <d v="2014-10-31T18:04: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s v="plays"/>
    <n v="102.04"/>
    <n v="72.89"/>
    <x v="1220"/>
    <d v="2015-01-30T22:16:4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s v="plays"/>
    <n v="152.66999999999999"/>
    <n v="70.459999999999994"/>
    <x v="1221"/>
    <d v="2014-07-21T06:21:27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s v="plays"/>
    <n v="101.53"/>
    <n v="80.16"/>
    <x v="1222"/>
    <d v="2013-10-28T05:41:5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3"/>
    <s v="video games"/>
    <n v="30.43"/>
    <n v="51.29"/>
    <x v="1223"/>
    <d v="2014-07-31T04:48:1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s v="plays"/>
    <n v="101.44"/>
    <n v="114.13"/>
    <x v="1224"/>
    <d v="2016-07-15T10:35:2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s v="plays"/>
    <n v="130.26"/>
    <n v="42.21"/>
    <x v="1225"/>
    <d v="2013-01-25T21:04:3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1"/>
    <s v="nonfiction"/>
    <n v="102.59"/>
    <n v="77.27"/>
    <x v="1226"/>
    <d v="2014-05-12T19:33:1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6"/>
    <s v="musical"/>
    <n v="101.11"/>
    <n v="267.64999999999998"/>
    <x v="1227"/>
    <d v="2016-07-30T09:32:2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s v="plays"/>
    <n v="113.65"/>
    <n v="56.83"/>
    <x v="1228"/>
    <d v="2014-10-02T07:04:57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s v="plays"/>
    <n v="113.63"/>
    <n v="39.869999999999997"/>
    <x v="1229"/>
    <d v="2013-10-25T11:49:5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7"/>
    <s v="pop"/>
    <n v="100.67"/>
    <n v="64.709999999999994"/>
    <x v="1230"/>
    <d v="2016-07-19T16:52:1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"/>
    <s v="photobooks"/>
    <n v="174.01"/>
    <n v="32.32"/>
    <x v="1231"/>
    <d v="2010-03-11T20:02:2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5"/>
    <s v="shorts"/>
    <n v="100.49"/>
    <n v="167.49"/>
    <x v="1232"/>
    <d v="2015-07-23T16:19:14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7"/>
    <s v="classical music"/>
    <n v="100.4"/>
    <n v="74.069999999999993"/>
    <x v="1233"/>
    <d v="2014-11-10T02:11:1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7"/>
    <s v="classical music"/>
    <n v="112.95"/>
    <n v="136.91"/>
    <x v="1234"/>
    <d v="2012-03-31T15:30:0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7"/>
    <s v="indie rock"/>
    <n v="112.91"/>
    <n v="47.54"/>
    <x v="1235"/>
    <d v="2015-07-23T20:18:5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s v="plays"/>
    <n v="100.24"/>
    <n v="65.38"/>
    <x v="1236"/>
    <d v="2011-07-06T21:05:3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7"/>
    <s v="indie rock"/>
    <n v="112.77"/>
    <n v="80.55"/>
    <x v="1237"/>
    <d v="2014-11-19T02:24:4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7"/>
    <s v="rock"/>
    <n v="100"/>
    <n v="104.65"/>
    <x v="1238"/>
    <d v="2016-07-05T20:57:0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s v="plays"/>
    <n v="100"/>
    <n v="145.16"/>
    <x v="1239"/>
    <d v="2014-10-27T19:26:5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5"/>
    <s v="drama"/>
    <n v="35.86"/>
    <n v="373.5"/>
    <x v="1240"/>
    <d v="2012-02-17T01:35: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7"/>
    <s v="electronic music"/>
    <n v="111.43"/>
    <n v="61.9"/>
    <x v="1241"/>
    <d v="2016-02-20T00:27:3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s v="plays"/>
    <n v="127.14"/>
    <n v="72.95"/>
    <x v="1242"/>
    <d v="2014-10-29T18:02:5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s v="plays"/>
    <n v="111.08"/>
    <n v="68.349999999999994"/>
    <x v="1243"/>
    <d v="2015-11-03T17:05:1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s v="plays"/>
    <n v="164"/>
    <n v="70.290000000000006"/>
    <x v="1244"/>
    <d v="2015-06-27T02:35:5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6"/>
    <s v="musical"/>
    <n v="110.24"/>
    <n v="50.11"/>
    <x v="1245"/>
    <d v="2016-04-05T11:47:4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s v="plays"/>
    <n v="102.55"/>
    <n v="49.55"/>
    <x v="1246"/>
    <d v="2016-04-06T07:17:2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s v="plays"/>
    <n v="110"/>
    <n v="49.44"/>
    <x v="1247"/>
    <d v="2016-07-19T02:38:45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6"/>
    <s v="spaces"/>
    <n v="146.53"/>
    <n v="191.13"/>
    <x v="1248"/>
    <d v="2012-04-14T18:54:0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5"/>
    <s v="documentary"/>
    <n v="125.57"/>
    <n v="57.08"/>
    <x v="1249"/>
    <d v="2016-07-12T22:23:2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5"/>
    <s v="television"/>
    <n v="109.78"/>
    <n v="93.4"/>
    <x v="1250"/>
    <d v="2014-09-20T20:59:1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0"/>
    <s v="space exploration"/>
    <n v="877.6"/>
    <n v="27.6"/>
    <x v="1251"/>
    <d v="2014-07-24T18:31:2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0"/>
    <s v="hardware"/>
    <n v="218.6"/>
    <n v="67.260000000000005"/>
    <x v="1252"/>
    <d v="2015-03-01T15:39:5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s v="plays"/>
    <n v="145.69999999999999"/>
    <n v="104.07"/>
    <x v="1253"/>
    <d v="2015-07-13T13:25:3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0"/>
    <s v="web"/>
    <n v="17.38"/>
    <n v="111.41"/>
    <x v="1254"/>
    <d v="2015-06-05T17:38:4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7"/>
    <s v="rock"/>
    <n v="124.09"/>
    <n v="68.94"/>
    <x v="1255"/>
    <d v="2013-03-11T15:54:3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1"/>
    <s v="radio &amp; podcasts"/>
    <n v="108.52"/>
    <n v="28.94"/>
    <x v="1256"/>
    <d v="2015-06-14T19:32:39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s v="plays"/>
    <n v="124"/>
    <n v="135.63"/>
    <x v="1257"/>
    <d v="2012-03-19T23:26:5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7"/>
    <s v="rock"/>
    <n v="172.8"/>
    <n v="100.47"/>
    <x v="1258"/>
    <d v="2012-08-14T16:18:5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s v="animation"/>
    <n v="21.58"/>
    <n v="110.64"/>
    <x v="1259"/>
    <d v="2014-02-12T01:41:3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7"/>
    <s v="pop"/>
    <n v="126.85"/>
    <n v="52.6"/>
    <x v="1260"/>
    <d v="2015-03-20T21:29:3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0"/>
    <s v="makerspaces"/>
    <n v="123.14"/>
    <n v="93.7"/>
    <x v="1261"/>
    <d v="2015-01-22T08:53:5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0"/>
    <s v="hardware"/>
    <n v="168.28"/>
    <n v="10.51"/>
    <x v="1262"/>
    <d v="2014-05-13T17:28:1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6"/>
    <s v="musical"/>
    <n v="107.65"/>
    <n v="74.239999999999995"/>
    <x v="1263"/>
    <d v="2015-09-23T21:01:01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0"/>
    <s v="gadgets"/>
    <n v="43.03"/>
    <n v="40.98"/>
    <x v="1264"/>
    <d v="2016-08-29T19:14:0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s v="plays"/>
    <n v="107.4"/>
    <n v="204.57"/>
    <x v="1265"/>
    <d v="2015-08-01T20:01:4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7"/>
    <s v="classical music"/>
    <n v="107.25"/>
    <n v="52.96"/>
    <x v="1266"/>
    <d v="2014-10-02T22:01:43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7"/>
    <s v="rock"/>
    <n v="107"/>
    <n v="99.53"/>
    <x v="1267"/>
    <d v="2016-03-23T21:02:4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s v="plays"/>
    <n v="122.29"/>
    <n v="75.09"/>
    <x v="1268"/>
    <d v="2013-04-06T07:00:5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7"/>
    <s v="rock"/>
    <n v="122.14"/>
    <n v="85.5"/>
    <x v="1269"/>
    <d v="2015-06-05T17:00:1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7"/>
    <s v="indie rock"/>
    <n v="106.53"/>
    <n v="106.53"/>
    <x v="1270"/>
    <d v="2017-01-11T01:22:1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s v="plays"/>
    <n v="106.25"/>
    <n v="184.78"/>
    <x v="1271"/>
    <d v="2015-07-03T11:13:1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s v="plays"/>
    <n v="141.57"/>
    <n v="25.13"/>
    <x v="1272"/>
    <d v="2015-05-17T22:58:15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7"/>
    <s v="rock"/>
    <n v="106.08"/>
    <n v="90.28"/>
    <x v="1273"/>
    <d v="2015-06-08T07:09:36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6"/>
    <s v="spaces"/>
    <n v="100.71"/>
    <n v="103.17"/>
    <x v="1274"/>
    <d v="2014-03-21T21:18:3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0"/>
    <s v="hardware"/>
    <n v="384.09"/>
    <n v="22.12"/>
    <x v="1275"/>
    <d v="2012-01-31T00:28:5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7"/>
    <s v="indie rock"/>
    <n v="120.54"/>
    <n v="58.6"/>
    <x v="1276"/>
    <d v="2016-03-01T20:08:4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s v="plays"/>
    <n v="105.4"/>
    <n v="136"/>
    <x v="1277"/>
    <d v="2017-01-24T15:05: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7"/>
    <s v="rock"/>
    <n v="105.13"/>
    <n v="73.77"/>
    <x v="1278"/>
    <d v="2016-05-25T10:32:46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"/>
    <s v="photobooks"/>
    <n v="22.05"/>
    <n v="48.72"/>
    <x v="1279"/>
    <d v="2015-05-04T19:41:0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7"/>
    <s v="metal"/>
    <n v="104.68"/>
    <n v="42.72"/>
    <x v="1280"/>
    <d v="2011-01-21T15:35:1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7"/>
    <s v="pop"/>
    <n v="119.46"/>
    <n v="44.96"/>
    <x v="1281"/>
    <d v="2011-08-16T2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7"/>
    <s v="indie rock"/>
    <n v="119.32"/>
    <n v="46.4"/>
    <x v="1282"/>
    <d v="2014-11-25T22:32:0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6"/>
    <s v="musical"/>
    <n v="59.66"/>
    <n v="174"/>
    <x v="1283"/>
    <d v="2014-05-13T16:26:5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s v="plays"/>
    <n v="139.19999999999999"/>
    <n v="62.33"/>
    <x v="1284"/>
    <d v="2010-10-14T15:43:35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7"/>
    <s v="rock"/>
    <n v="119.15"/>
    <n v="63.18"/>
    <x v="1285"/>
    <d v="2010-05-01T05:45:3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7"/>
    <s v="indie rock"/>
    <n v="166.08"/>
    <n v="46.65"/>
    <x v="1286"/>
    <d v="2013-12-20T20:00:3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7"/>
    <s v="rock"/>
    <n v="103.78"/>
    <n v="79.83"/>
    <x v="1287"/>
    <d v="2014-06-06T18:31:0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s v="plays"/>
    <n v="138.33000000000001"/>
    <n v="51.88"/>
    <x v="1288"/>
    <d v="2016-11-11T23:22:34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s v="plays"/>
    <n v="138.16999999999999"/>
    <n v="109.08"/>
    <x v="1289"/>
    <d v="2014-08-01T17:31:3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7"/>
    <s v="rock"/>
    <n v="103.5"/>
    <n v="76.67"/>
    <x v="1290"/>
    <d v="2015-05-31T16:43:2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s v="plays"/>
    <n v="103.43"/>
    <n v="36.61"/>
    <x v="1291"/>
    <d v="2014-10-29T19:15:26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"/>
    <s v="photobooks"/>
    <n v="175.96"/>
    <n v="56.64"/>
    <x v="1292"/>
    <d v="2017-03-05T06:15:01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4"/>
    <s v="small batch"/>
    <n v="39.119999999999997"/>
    <n v="64.53"/>
    <x v="1293"/>
    <d v="2012-05-03T01:42:26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5"/>
    <s v="documentary"/>
    <n v="137.47"/>
    <n v="50.29"/>
    <x v="1294"/>
    <d v="2016-04-05T13:01:47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7"/>
    <s v="rock"/>
    <n v="102.98"/>
    <n v="65.38"/>
    <x v="1295"/>
    <d v="2013-06-26T01:30:3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7"/>
    <s v="rock"/>
    <n v="102.58"/>
    <n v="62.17"/>
    <x v="1296"/>
    <d v="2016-03-04T17:25:4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"/>
    <s v="places"/>
    <n v="29.23"/>
    <n v="44.48"/>
    <x v="1297"/>
    <d v="2015-02-09T04:26:2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s v="plays"/>
    <n v="102.25"/>
    <n v="85.21"/>
    <x v="1298"/>
    <d v="2013-09-29T18:01:31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7"/>
    <s v="classical music"/>
    <n v="102.13"/>
    <n v="57.54"/>
    <x v="1299"/>
    <d v="2015-04-08T17:51:02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s v="plays"/>
    <n v="136.16999999999999"/>
    <n v="46.42"/>
    <x v="1300"/>
    <d v="2015-07-01T20:32:28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s v="plays"/>
    <n v="102.03"/>
    <n v="204.05"/>
    <x v="1301"/>
    <d v="2014-10-06T16:04:5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4"/>
    <s v="small batch"/>
    <n v="101.95"/>
    <n v="60.87"/>
    <x v="1302"/>
    <d v="2014-07-26T16:00:5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s v="plays"/>
    <n v="101.83"/>
    <n v="84.85"/>
    <x v="1303"/>
    <d v="2016-07-17T18:13:3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7"/>
    <s v="rock"/>
    <n v="203.35"/>
    <n v="30.58"/>
    <x v="1304"/>
    <d v="2014-05-07T14:48:5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s v="plays"/>
    <n v="41.49"/>
    <n v="81.319999999999993"/>
    <x v="1305"/>
    <d v="2011-07-26T08:10:54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7"/>
    <s v="rock"/>
    <n v="101.63"/>
    <n v="86.49"/>
    <x v="1306"/>
    <d v="2014-12-31T16:53:3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6"/>
    <s v="musical"/>
    <n v="101.38"/>
    <n v="126.72"/>
    <x v="1307"/>
    <d v="2014-09-02T01:21:4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s v="plays"/>
    <n v="108.13"/>
    <n v="46.61"/>
    <x v="1308"/>
    <d v="2014-07-22T07:01:55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5"/>
    <s v="television"/>
    <n v="101.3"/>
    <n v="76.45"/>
    <x v="1309"/>
    <d v="2014-11-21T17:11:3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s v="plays"/>
    <n v="119.12"/>
    <n v="176.09"/>
    <x v="1310"/>
    <d v="2016-04-23T16:12:18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s v="plays"/>
    <n v="135"/>
    <n v="168.75"/>
    <x v="1311"/>
    <d v="2016-08-24T08:20:0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"/>
    <s v="photobooks"/>
    <n v="107.89"/>
    <n v="56.98"/>
    <x v="1312"/>
    <d v="2014-07-09T18:55:0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s v="plays"/>
    <n v="101"/>
    <n v="98.54"/>
    <x v="1313"/>
    <d v="2013-03-24T05:01:1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5"/>
    <s v="shorts"/>
    <n v="115.43"/>
    <n v="85.96"/>
    <x v="1314"/>
    <d v="2014-05-15T17:41:2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7"/>
    <s v="rock"/>
    <n v="100.93"/>
    <n v="45.88"/>
    <x v="1315"/>
    <d v="2014-04-23T20:01:4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s v="plays"/>
    <n v="100.88"/>
    <n v="72.05"/>
    <x v="1316"/>
    <d v="2015-04-08T20:47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s v="plays"/>
    <n v="100.75"/>
    <n v="310"/>
    <x v="1317"/>
    <d v="2011-11-13T16:05:32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7"/>
    <s v="indie rock"/>
    <n v="100.7"/>
    <n v="115.09"/>
    <x v="1318"/>
    <d v="2013-02-26T06:04:3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7"/>
    <s v="pop"/>
    <n v="160.88"/>
    <n v="41.04"/>
    <x v="1319"/>
    <d v="2014-08-31T14:09:4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7"/>
    <s v="rock"/>
    <n v="114.89"/>
    <n v="46.22"/>
    <x v="1320"/>
    <d v="2016-07-10T03:42:4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s v="plays"/>
    <n v="100.45"/>
    <n v="65.87"/>
    <x v="1321"/>
    <d v="2016-12-30T18:56:4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s v="plays"/>
    <n v="100.39"/>
    <n v="34.92"/>
    <x v="1322"/>
    <d v="2012-04-05T03:45:5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7"/>
    <s v="indie rock"/>
    <n v="114.57"/>
    <n v="72.91"/>
    <x v="1323"/>
    <d v="2014-12-22T20:53:3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s v="plays"/>
    <n v="100.13"/>
    <n v="121.36"/>
    <x v="1324"/>
    <d v="2016-06-17T17:39:3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s v="plays"/>
    <n v="133.47"/>
    <n v="57.2"/>
    <x v="1325"/>
    <d v="2016-03-18T21:27:5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s v="plays"/>
    <n v="100.05"/>
    <n v="81.67"/>
    <x v="1326"/>
    <d v="2011-09-09T19:41:0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5"/>
    <s v="shorts"/>
    <n v="100.01"/>
    <n v="40.01"/>
    <x v="1327"/>
    <d v="2015-09-21T00:13:1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s v="plays"/>
    <n v="105.27"/>
    <n v="114.29"/>
    <x v="1328"/>
    <d v="2016-11-02T01:33:4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s v="plays"/>
    <n v="100"/>
    <n v="129.03"/>
    <x v="1329"/>
    <d v="2014-06-04T19:37:1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s v="plays"/>
    <n v="100"/>
    <n v="307.69"/>
    <x v="1330"/>
    <d v="2015-05-15T00:20:55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6"/>
    <s v="spaces"/>
    <n v="106.67"/>
    <n v="74.069999999999993"/>
    <x v="1331"/>
    <d v="2016-08-03T16:36:2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"/>
    <s v="photobooks"/>
    <n v="36.24"/>
    <n v="104.89"/>
    <x v="1332"/>
    <d v="2010-02-04T07:45:59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5"/>
    <s v="documentary"/>
    <n v="113.76"/>
    <n v="47.4"/>
    <x v="1333"/>
    <d v="2011-02-21T11:55:5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5"/>
    <s v="shorts"/>
    <n v="113.66"/>
    <n v="69.790000000000006"/>
    <x v="1334"/>
    <d v="2013-04-03T13:44:0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1"/>
    <s v="nonfiction"/>
    <n v="179.1"/>
    <n v="53.73"/>
    <x v="1335"/>
    <d v="2015-06-18T17:54:44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7"/>
    <s v="indie rock"/>
    <n v="132.37"/>
    <n v="63.03"/>
    <x v="1336"/>
    <d v="2011-08-23T18:28:4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7"/>
    <s v="rock"/>
    <n v="131.83000000000001"/>
    <n v="70.63"/>
    <x v="1337"/>
    <d v="2014-05-21T17:53: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6"/>
    <s v="spaces"/>
    <n v="100.72"/>
    <n v="53.95"/>
    <x v="1338"/>
    <d v="2013-11-27T20:50:3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7"/>
    <s v="indie rock"/>
    <n v="170.65"/>
    <n v="46.18"/>
    <x v="1339"/>
    <d v="2016-12-15T21:48:0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7"/>
    <s v="rock"/>
    <n v="111.89"/>
    <n v="47.76"/>
    <x v="1340"/>
    <d v="2013-09-07T20:36:19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7"/>
    <s v="classical music"/>
    <n v="111.71"/>
    <n v="60.15"/>
    <x v="1341"/>
    <d v="2016-07-15T14:30:5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s v="plays"/>
    <n v="130.27000000000001"/>
    <n v="61.06"/>
    <x v="1342"/>
    <d v="2015-01-23T03:18:5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7"/>
    <s v="classical music"/>
    <n v="195.3"/>
    <n v="64.03"/>
    <x v="1343"/>
    <d v="2016-04-09T16:25:1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s v="plays"/>
    <n v="78.099999999999994"/>
    <n v="105.54"/>
    <x v="1344"/>
    <d v="2015-06-24T08:16:4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s v="plays"/>
    <n v="118.26"/>
    <n v="100.06"/>
    <x v="1345"/>
    <d v="2014-08-02T05:45: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s v="plays"/>
    <n v="111.43"/>
    <n v="125.81"/>
    <x v="1346"/>
    <d v="2016-09-20T02:48:1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s v="plays"/>
    <n v="110.86"/>
    <n v="58.79"/>
    <x v="1347"/>
    <d v="2014-04-18T20:52:3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s v="plays"/>
    <n v="34.799999999999997"/>
    <n v="84.28"/>
    <x v="1348"/>
    <d v="2017-02-14T14:24:4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"/>
    <s v="photobooks"/>
    <n v="110.44"/>
    <n v="55.22"/>
    <x v="1349"/>
    <d v="2013-01-30T19:59:48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5"/>
    <s v="documentary"/>
    <n v="385.15"/>
    <n v="32.1"/>
    <x v="1350"/>
    <d v="2014-04-08T16:25:55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7"/>
    <s v="pop"/>
    <n v="100.59"/>
    <n v="47.19"/>
    <x v="1351"/>
    <d v="2016-05-02T17:12:4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s v="plays"/>
    <n v="108.67"/>
    <n v="29.26"/>
    <x v="1352"/>
    <d v="2015-03-23T14:45:3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s v="plays"/>
    <n v="108.57"/>
    <n v="44.19"/>
    <x v="1353"/>
    <d v="2014-11-11T20:25:1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6"/>
    <s v="musical"/>
    <n v="108.51"/>
    <n v="75.959999999999994"/>
    <x v="1354"/>
    <d v="2014-05-08T15:45:53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7"/>
    <s v="rock"/>
    <n v="151.63999999999999"/>
    <n v="64.25"/>
    <x v="1355"/>
    <d v="2010-02-06T22:03: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0"/>
    <s v="hardware"/>
    <n v="126.17"/>
    <n v="47.91"/>
    <x v="1356"/>
    <d v="2015-06-18T06:37:0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0"/>
    <s v="web"/>
    <n v="5.04"/>
    <n v="135.04"/>
    <x v="1357"/>
    <d v="2012-02-22T06:03:0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7"/>
    <s v="classical music"/>
    <n v="102.73"/>
    <n v="67.42"/>
    <x v="1358"/>
    <d v="2012-04-14T22:28:3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s v="plays"/>
    <n v="125.77"/>
    <n v="62.88"/>
    <x v="1359"/>
    <d v="2016-04-30T03:12:4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s v="plays"/>
    <n v="107.43"/>
    <n v="62.67"/>
    <x v="1360"/>
    <d v="2014-01-27T20:13:4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7"/>
    <s v="rock"/>
    <n v="113.67"/>
    <n v="50.69"/>
    <x v="1361"/>
    <d v="2015-02-09T18:22:5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6"/>
    <s v="musical"/>
    <n v="125"/>
    <n v="75"/>
    <x v="1362"/>
    <d v="2013-07-28T10:46:5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7"/>
    <s v="classical music"/>
    <n v="107.03"/>
    <n v="59.46"/>
    <x v="1363"/>
    <d v="2012-02-09T04:02:09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7"/>
    <s v="indie rock"/>
    <n v="106.76"/>
    <n v="51.19"/>
    <x v="1364"/>
    <d v="2014-09-12T21:06:38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5"/>
    <s v="documentary"/>
    <n v="106.71"/>
    <n v="67.91"/>
    <x v="1365"/>
    <d v="2016-08-02T20:19:2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s v="plays"/>
    <n v="124.4"/>
    <n v="47.85"/>
    <x v="1366"/>
    <d v="2015-09-28T17:33:3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s v="plays"/>
    <n v="106.57"/>
    <n v="71.73"/>
    <x v="1367"/>
    <d v="2016-08-03T12:34:2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s v="plays"/>
    <n v="106"/>
    <n v="78.94"/>
    <x v="1368"/>
    <d v="2014-06-22T16:09: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5"/>
    <s v="television"/>
    <n v="123.33"/>
    <n v="31.62"/>
    <x v="1369"/>
    <d v="2013-04-01T14:42:5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5"/>
    <s v="shorts"/>
    <n v="246.67"/>
    <n v="78.72"/>
    <x v="1370"/>
    <d v="2014-09-21T21:11:2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s v="plays"/>
    <n v="36.85"/>
    <n v="147.4"/>
    <x v="1371"/>
    <d v="2015-05-01T01:52:4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7"/>
    <s v="classical music"/>
    <n v="122.8"/>
    <n v="54.99"/>
    <x v="1372"/>
    <d v="2016-10-13T19:19:55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7"/>
    <s v="metal"/>
    <n v="104.97"/>
    <n v="59.26"/>
    <x v="1373"/>
    <d v="2015-06-02T14:11:08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s v="plays"/>
    <n v="107.78"/>
    <n v="126.55"/>
    <x v="1374"/>
    <d v="2015-05-24T16:14:4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s v="plays"/>
    <n v="104.57"/>
    <n v="32.97"/>
    <x v="1375"/>
    <d v="2015-12-03T04:20:0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s v="plays"/>
    <n v="104.54"/>
    <n v="79.540000000000006"/>
    <x v="1376"/>
    <d v="2015-10-25T16:50:1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s v="plays"/>
    <n v="104.43"/>
    <n v="71.67"/>
    <x v="1377"/>
    <d v="2012-05-30T04:27:2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7"/>
    <s v="rock"/>
    <n v="121.37"/>
    <n v="46.09"/>
    <x v="1378"/>
    <d v="2016-03-09T19:52:0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5"/>
    <s v="documentary"/>
    <n v="103.94"/>
    <n v="125.45"/>
    <x v="1379"/>
    <d v="2015-03-24T18:26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s v="plays"/>
    <n v="121.2"/>
    <n v="125.38"/>
    <x v="1380"/>
    <d v="2014-05-27T15:48:5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5"/>
    <s v="shorts"/>
    <n v="102.86"/>
    <n v="60"/>
    <x v="1381"/>
    <d v="2011-03-17T09:39:2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5"/>
    <s v="shorts"/>
    <n v="120"/>
    <n v="78.260000000000005"/>
    <x v="1382"/>
    <d v="2015-09-03T16:27:2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"/>
    <s v="fiction"/>
    <n v="51.4"/>
    <n v="63.12"/>
    <x v="1383"/>
    <d v="2015-02-01T23:53:3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s v="plays"/>
    <n v="102.57"/>
    <n v="132.96"/>
    <x v="1384"/>
    <d v="2012-09-05T22:44:1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7"/>
    <s v="rock"/>
    <n v="119.17"/>
    <n v="51.81"/>
    <x v="1385"/>
    <d v="2016-11-19T17:49:2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s v="plays"/>
    <n v="127.58"/>
    <n v="37.21"/>
    <x v="1386"/>
    <d v="2016-02-22T06:06:14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0"/>
    <s v="wearables"/>
    <n v="17.809999999999999"/>
    <n v="43.98"/>
    <x v="1387"/>
    <d v="2011-06-19T15:07:55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1"/>
    <s v="nonfiction"/>
    <n v="118.5"/>
    <n v="57.34"/>
    <x v="1388"/>
    <d v="2016-12-07T18:00:5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0"/>
    <s v="wearables"/>
    <n v="3.55"/>
    <n v="591.66999999999996"/>
    <x v="1389"/>
    <d v="2015-05-23T19:50:3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s v="plays"/>
    <n v="118.33"/>
    <n v="57.26"/>
    <x v="1390"/>
    <d v="2013-06-27T01:27:16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7"/>
    <s v="electronic music"/>
    <n v="101.14"/>
    <n v="51.3"/>
    <x v="1391"/>
    <d v="2010-10-27T06:20:0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s v="plays"/>
    <n v="101"/>
    <n v="33.99"/>
    <x v="1392"/>
    <d v="2016-07-02T14:00:08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6"/>
    <s v="musical"/>
    <n v="100.89"/>
    <n v="90.54"/>
    <x v="1393"/>
    <d v="2015-02-18T01:11:0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s v="plays"/>
    <n v="70.599999999999994"/>
    <n v="106.97"/>
    <x v="1394"/>
    <d v="2014-06-30T15:04:27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s v="plays"/>
    <n v="100.86"/>
    <n v="88.25"/>
    <x v="1395"/>
    <d v="2016-07-08T10:20:5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s v="plays"/>
    <n v="100.74"/>
    <n v="76.650000000000006"/>
    <x v="1396"/>
    <d v="2014-08-11T20:09:3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s v="plays"/>
    <n v="100.4"/>
    <n v="103.35"/>
    <x v="1397"/>
    <d v="2011-04-04T20:47:5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5"/>
    <s v="documentary"/>
    <n v="152.61000000000001"/>
    <n v="57.54"/>
    <x v="1398"/>
    <d v="2014-05-26T17:27:1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6"/>
    <s v="spaces"/>
    <n v="103.18"/>
    <n v="87.7"/>
    <x v="1399"/>
    <d v="2014-11-04T18:18:0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s v="plays"/>
    <n v="116.87"/>
    <n v="100.17"/>
    <x v="1400"/>
    <d v="2016-04-08T22:40:1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5"/>
    <s v="television"/>
    <n v="100.04"/>
    <n v="291.79000000000002"/>
    <x v="1401"/>
    <d v="2012-12-31T18:38: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5"/>
    <s v="shorts"/>
    <n v="100"/>
    <n v="100"/>
    <x v="1402"/>
    <d v="2011-06-29T01:39:0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7"/>
    <s v="pop"/>
    <n v="175"/>
    <n v="62.5"/>
    <x v="1403"/>
    <d v="2012-03-28T15:31:3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7"/>
    <s v="rock"/>
    <n v="233.33"/>
    <n v="175"/>
    <x v="1404"/>
    <d v="2014-08-26T21:53:3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0"/>
    <s v="wearables"/>
    <n v="139.96"/>
    <n v="42.67"/>
    <x v="1405"/>
    <d v="2015-09-14T22:01:0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s v="plays"/>
    <n v="116.2"/>
    <n v="55.33"/>
    <x v="1406"/>
    <d v="2014-07-19T04:13:01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s v="plays"/>
    <n v="116.17"/>
    <n v="63.36"/>
    <x v="1407"/>
    <d v="2015-04-21T21:21:0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s v="plays"/>
    <n v="108.44"/>
    <n v="46.89"/>
    <x v="1408"/>
    <d v="2016-01-25T21:36:4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4"/>
    <s v="food trucks"/>
    <n v="6.93"/>
    <n v="115.53"/>
    <x v="1409"/>
    <d v="2016-03-09T16:00:3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7"/>
    <s v="rock"/>
    <n v="138.63999999999999"/>
    <n v="29.62"/>
    <x v="1410"/>
    <d v="2010-08-05T17:09: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7"/>
    <s v="indie rock"/>
    <n v="115.51"/>
    <n v="46.2"/>
    <x v="1411"/>
    <d v="2015-06-13T07:35:4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s v="plays"/>
    <n v="115.5"/>
    <n v="30.94"/>
    <x v="1412"/>
    <d v="2012-03-05T17:25:4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7"/>
    <s v="pop"/>
    <n v="115.33"/>
    <n v="82.38"/>
    <x v="1413"/>
    <d v="2015-02-08T03:39:4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7"/>
    <s v="indie rock"/>
    <n v="172.68"/>
    <n v="49.34"/>
    <x v="1414"/>
    <d v="2015-06-10T23:50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s v="plays"/>
    <n v="104.52"/>
    <n v="86.23"/>
    <x v="1415"/>
    <d v="2017-03-06T19:14:3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6"/>
    <s v="spaces"/>
    <n v="34.409999999999997"/>
    <n v="132.35"/>
    <x v="1416"/>
    <d v="2016-03-01T00:58:4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s v="plays"/>
    <n v="114.67"/>
    <n v="110.97"/>
    <x v="1417"/>
    <d v="2013-12-18T18:15:5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7"/>
    <s v="indie rock"/>
    <n v="114.4"/>
    <n v="104"/>
    <x v="1418"/>
    <d v="2012-02-06T20:17:1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7"/>
    <s v="rock"/>
    <n v="122.11"/>
    <n v="48.84"/>
    <x v="1419"/>
    <d v="2016-07-18T12:05:5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0"/>
    <s v="wearables"/>
    <n v="1.37"/>
    <n v="100.5"/>
    <x v="1420"/>
    <d v="2014-06-03T00:42:23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0"/>
    <s v="makerspaces"/>
    <n v="17.510000000000002"/>
    <n v="126.48"/>
    <x v="1421"/>
    <d v="2014-11-19T01:29:4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1"/>
    <s v="art books"/>
    <n v="13.64"/>
    <n v="155"/>
    <x v="1422"/>
    <d v="2013-12-05T04:09:0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3"/>
    <s v="video games"/>
    <n v="6.31"/>
    <n v="113.57"/>
    <x v="1423"/>
    <d v="2015-01-22T21:08:5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s v="plays"/>
    <n v="113.57"/>
    <n v="113.57"/>
    <x v="1424"/>
    <d v="2014-07-10T05:37:1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s v="plays"/>
    <n v="61.91"/>
    <n v="486.43"/>
    <x v="1425"/>
    <d v="2012-11-01T19:04:34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5"/>
    <s v="shorts"/>
    <n v="106.25"/>
    <n v="56.67"/>
    <x v="1426"/>
    <d v="2015-03-09T08:53:2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s v="plays"/>
    <n v="136"/>
    <n v="66.67"/>
    <x v="1427"/>
    <d v="2011-07-15T01:39:4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5"/>
    <s v="shorts"/>
    <n v="104.56"/>
    <n v="91.84"/>
    <x v="1428"/>
    <d v="2016-03-24T11:56:0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0"/>
    <s v="space exploration"/>
    <n v="169.77"/>
    <n v="47.18"/>
    <x v="1429"/>
    <d v="2015-07-21T20:02:5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s v="plays"/>
    <n v="109.52"/>
    <n v="45.88"/>
    <x v="1430"/>
    <d v="2014-07-21T07:43:2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5"/>
    <s v="television"/>
    <n v="130.46"/>
    <n v="49.88"/>
    <x v="1431"/>
    <d v="2014-11-21T20:16:0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4"/>
    <s v="food trucks"/>
    <n v="5.65"/>
    <n v="89.21"/>
    <x v="1432"/>
    <d v="2016-04-23T00:22:3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s v="plays"/>
    <n v="112.83"/>
    <n v="49.06"/>
    <x v="1433"/>
    <d v="2011-01-21T01:56:41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7"/>
    <s v="indie rock"/>
    <n v="225.67"/>
    <n v="94.03"/>
    <x v="1434"/>
    <d v="2016-09-14T10:53:5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s v="plays"/>
    <n v="112.77"/>
    <n v="99.5"/>
    <x v="1435"/>
    <d v="2012-06-07T22:46:5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7"/>
    <s v="indie rock"/>
    <n v="100.9"/>
    <n v="41.73"/>
    <x v="1436"/>
    <d v="2012-01-18T07:39:2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7"/>
    <s v="rock"/>
    <n v="134.88999999999999"/>
    <n v="59.16"/>
    <x v="1437"/>
    <d v="2013-08-14T17:28: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1"/>
    <s v="radio &amp; podcasts"/>
    <n v="112.27"/>
    <n v="44.32"/>
    <x v="1438"/>
    <d v="2016-03-31T08:02:51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s v="plays"/>
    <n v="102"/>
    <n v="99"/>
    <x v="1439"/>
    <d v="2015-06-30T06:24:5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s v="plays"/>
    <n v="112.1"/>
    <n v="44.25"/>
    <x v="1440"/>
    <d v="2014-10-01T07:52:5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7"/>
    <s v="indie rock"/>
    <n v="105.02"/>
    <n v="61.1"/>
    <x v="1441"/>
    <d v="2016-01-01T13:43:28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5"/>
    <s v="documentary"/>
    <n v="111.77"/>
    <n v="40.4"/>
    <x v="1442"/>
    <d v="2016-05-20T19:10:2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s v="plays"/>
    <n v="100"/>
    <n v="119.64"/>
    <x v="1443"/>
    <d v="2016-05-31T00:14:5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s v="plays"/>
    <n v="101.52"/>
    <n v="145.65"/>
    <x v="1444"/>
    <d v="2011-05-26T13:42:03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1"/>
    <s v="nonfiction"/>
    <n v="111.67"/>
    <n v="68.37"/>
    <x v="1445"/>
    <d v="2015-11-15T19:12:1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7"/>
    <s v="indie rock"/>
    <n v="111.17"/>
    <n v="416.88"/>
    <x v="1446"/>
    <d v="2016-03-18T21:31: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s v="plays"/>
    <n v="111"/>
    <n v="92.5"/>
    <x v="1447"/>
    <d v="2012-06-29T04:28:1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7"/>
    <s v="indie rock"/>
    <n v="110.71"/>
    <n v="28.88"/>
    <x v="1448"/>
    <d v="2015-06-16T19:47:5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s v="plays"/>
    <n v="110.67"/>
    <n v="63.85"/>
    <x v="1449"/>
    <d v="2015-12-06T21:13:1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0"/>
    <s v="makerspaces"/>
    <n v="33.19"/>
    <n v="70.62"/>
    <x v="1450"/>
    <d v="2014-12-01T21:33:5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s v="plays"/>
    <n v="110.63"/>
    <n v="77.19"/>
    <x v="1451"/>
    <d v="2012-09-05T01:01:4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1"/>
    <s v="nonfiction"/>
    <n v="111.08"/>
    <n v="34.21"/>
    <x v="1452"/>
    <d v="2014-10-24T15:31:55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0"/>
    <s v="wearables"/>
    <n v="6.63"/>
    <n v="89.65"/>
    <x v="1453"/>
    <d v="2015-06-16T17:24:3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s v="plays"/>
    <n v="100.45"/>
    <n v="67.650000000000006"/>
    <x v="1454"/>
    <d v="2014-05-22T02:18:3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s v="plays"/>
    <n v="118.39"/>
    <n v="75.34"/>
    <x v="1455"/>
    <d v="2012-08-29T21:39:0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0"/>
    <s v="space exploration"/>
    <n v="661.4"/>
    <n v="21.9"/>
    <x v="1456"/>
    <d v="2015-04-17T21:35:2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7"/>
    <s v="rock"/>
    <n v="132.19999999999999"/>
    <n v="75.11"/>
    <x v="1457"/>
    <d v="2011-09-09T17:07:1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3"/>
    <s v="video games"/>
    <n v="18.3"/>
    <n v="122"/>
    <x v="1458"/>
    <d v="2016-09-06T22:27:24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s v="plays"/>
    <n v="109.73"/>
    <n v="47.03"/>
    <x v="1459"/>
    <d v="2014-03-21T13:10:45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5"/>
    <s v="television"/>
    <n v="109.63"/>
    <n v="28.11"/>
    <x v="1460"/>
    <d v="2015-08-03T21:58:5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s v="plays"/>
    <n v="109.17"/>
    <n v="136.46"/>
    <x v="1461"/>
    <d v="2014-07-09T18:53:2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s v="plays"/>
    <n v="109.17"/>
    <n v="83.97"/>
    <x v="1462"/>
    <d v="2016-06-03T12:54:4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s v="plays"/>
    <n v="109.17"/>
    <n v="155.94999999999999"/>
    <x v="1463"/>
    <d v="2015-11-15T13:29:3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s v="plays"/>
    <n v="109.1"/>
    <n v="71.150000000000006"/>
    <x v="1464"/>
    <d v="2015-05-19T10:41:0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s v="plays"/>
    <n v="109.03"/>
    <n v="57.39"/>
    <x v="1465"/>
    <d v="2014-08-17T22:10:3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s v="plays"/>
    <n v="102.19"/>
    <n v="46.71"/>
    <x v="1466"/>
    <d v="2015-01-21T03:57:1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6"/>
    <s v="musical"/>
    <n v="105.1"/>
    <n v="85.74"/>
    <x v="1467"/>
    <d v="2016-04-25T18:06:3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4"/>
    <s v="small batch"/>
    <n v="108.6"/>
    <n v="53.41"/>
    <x v="1468"/>
    <d v="2016-05-10T00:59:5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s v="plays"/>
    <n v="108.5"/>
    <n v="81.38"/>
    <x v="1469"/>
    <d v="2016-02-18T10:13:25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s v="plays"/>
    <n v="108.5"/>
    <n v="135.63"/>
    <x v="1470"/>
    <d v="2014-04-02T19:59:4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7"/>
    <s v="indie rock"/>
    <n v="108.33"/>
    <n v="70.650000000000006"/>
    <x v="1471"/>
    <d v="2014-03-18T15:11:18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7"/>
    <s v="indie rock"/>
    <n v="107.87"/>
    <n v="40.96"/>
    <x v="1472"/>
    <d v="2013-11-15T01:58:0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7"/>
    <s v="indie rock"/>
    <n v="107.7"/>
    <n v="41.96"/>
    <x v="1473"/>
    <d v="2012-03-28T23:51:28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7"/>
    <s v="rock"/>
    <n v="107.53"/>
    <n v="45.44"/>
    <x v="1474"/>
    <d v="2015-11-10T22:48: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"/>
    <s v="photobooks"/>
    <n v="129.04"/>
    <n v="38.869999999999997"/>
    <x v="1475"/>
    <d v="2015-06-22T19:00:2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6"/>
    <s v="spaces"/>
    <n v="107.5"/>
    <n v="76.790000000000006"/>
    <x v="1476"/>
    <d v="2015-05-12T18:01:2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"/>
    <s v="tabletop games"/>
    <n v="146.5"/>
    <n v="15.72"/>
    <x v="1477"/>
    <d v="2015-06-07T03:31:2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1"/>
    <s v="nonfiction"/>
    <n v="107.4"/>
    <n v="169.58"/>
    <x v="1478"/>
    <d v="2011-05-28T18:54:4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7"/>
    <s v="rock"/>
    <n v="107.37"/>
    <n v="134.21"/>
    <x v="1479"/>
    <d v="2017-02-14T17:01: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0"/>
    <s v="wearables"/>
    <n v="16.059999999999999"/>
    <n v="214.07"/>
    <x v="1480"/>
    <d v="2016-12-07T16:49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"/>
    <s v="photobooks"/>
    <n v="160.55000000000001"/>
    <n v="37.78"/>
    <x v="1481"/>
    <d v="2011-05-24T00:31:0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7"/>
    <s v="indie rock"/>
    <n v="100.31"/>
    <n v="42.8"/>
    <x v="1482"/>
    <d v="2014-08-01T15:47:58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s v="plays"/>
    <n v="100.16"/>
    <n v="74.53"/>
    <x v="1483"/>
    <d v="2011-10-17T15:11:4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7"/>
    <s v="indie rock"/>
    <n v="106.7"/>
    <n v="49.25"/>
    <x v="1484"/>
    <d v="2015-09-28T17:17:07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4"/>
    <s v="food trucks"/>
    <n v="5.33"/>
    <n v="640"/>
    <x v="1485"/>
    <d v="2015-08-02T20:57:0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7"/>
    <s v="indie rock"/>
    <n v="40"/>
    <n v="44.44"/>
    <x v="1486"/>
    <d v="2017-02-03T19:26:2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7"/>
    <s v="classical music"/>
    <n v="106.5"/>
    <n v="177.5"/>
    <x v="1487"/>
    <d v="2014-11-07T20:37:4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s v="plays"/>
    <n v="106.33"/>
    <n v="96.67"/>
    <x v="1488"/>
    <d v="2015-05-03T01:40:0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7"/>
    <s v="electronic music"/>
    <n v="205.55"/>
    <n v="106.2"/>
    <x v="1489"/>
    <d v="2016-11-27T03:59:3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6"/>
    <s v="musical"/>
    <n v="4.25"/>
    <n v="176.94"/>
    <x v="1490"/>
    <d v="2016-02-22T23:27:2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s v="plays"/>
    <n v="105.93"/>
    <n v="44.14"/>
    <x v="1491"/>
    <d v="2016-03-29T15:24:0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s v="plays"/>
    <n v="113.39"/>
    <n v="50.4"/>
    <x v="1492"/>
    <d v="2014-10-01T18:58:0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2"/>
    <s v="people"/>
    <n v="21.15"/>
    <n v="453.14"/>
    <x v="1493"/>
    <d v="2012-07-09T17:49:38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5"/>
    <s v="documentary"/>
    <n v="126.84"/>
    <n v="57.65"/>
    <x v="1494"/>
    <d v="2015-04-09T03:51:14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0"/>
    <s v="space exploration"/>
    <n v="105.67"/>
    <n v="45.94"/>
    <x v="1495"/>
    <d v="2015-01-12T22:31:4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s v="plays"/>
    <n v="105.33"/>
    <n v="47.88"/>
    <x v="1496"/>
    <d v="2016-06-03T02:31:5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0"/>
    <s v="space exploration"/>
    <n v="157.9"/>
    <n v="38.99"/>
    <x v="1497"/>
    <d v="2016-01-12T20:47:27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0"/>
    <s v="space exploration"/>
    <n v="21.03"/>
    <n v="73.37"/>
    <x v="1498"/>
    <d v="2011-05-27T19:45:1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7"/>
    <s v="rock"/>
    <n v="105"/>
    <n v="58.33"/>
    <x v="1499"/>
    <d v="2016-06-24T18:34:5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s v="plays"/>
    <n v="104.93"/>
    <n v="80.72"/>
    <x v="1500"/>
    <d v="2015-06-01T12:14:5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s v="plays"/>
    <n v="112.32"/>
    <n v="39.81"/>
    <x v="1501"/>
    <d v="2016-09-09T18:25:1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6"/>
    <s v="spaces"/>
    <n v="104.5"/>
    <n v="48.98"/>
    <x v="1502"/>
    <d v="2014-10-25T22:52:5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s v="plays"/>
    <n v="104.43"/>
    <n v="111.89"/>
    <x v="1503"/>
    <d v="2009-07-13T16:54:0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7"/>
    <s v="rock"/>
    <n v="104.42"/>
    <n v="46.07"/>
    <x v="1504"/>
    <d v="2017-03-08T01:07:2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7"/>
    <s v="faith"/>
    <n v="31.25"/>
    <n v="80.13"/>
    <x v="1505"/>
    <d v="2016-09-14T06:04:4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"/>
    <s v="photobooks"/>
    <n v="260.17"/>
    <n v="34.69"/>
    <x v="1506"/>
    <d v="2015-09-23T13:58:17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s v="plays"/>
    <n v="124.8"/>
    <n v="37.14"/>
    <x v="1507"/>
    <d v="2015-02-17T22:47:4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s v="plays"/>
    <n v="124.8"/>
    <n v="69.33"/>
    <x v="1508"/>
    <d v="2016-11-01T19:58:45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s v="plays"/>
    <n v="103.5"/>
    <n v="70.569999999999993"/>
    <x v="1509"/>
    <d v="2014-05-13T02:32:3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s v="plays"/>
    <n v="124.2"/>
    <n v="50.9"/>
    <x v="1510"/>
    <d v="2016-07-05T16:00:5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0"/>
    <s v="wearables"/>
    <n v="15.5"/>
    <n v="129.16999999999999"/>
    <x v="1511"/>
    <d v="2011-11-14T06:34:4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5"/>
    <s v="shorts"/>
    <n v="103.33"/>
    <n v="88.57"/>
    <x v="1512"/>
    <d v="2015-11-04T19:01:2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s v="plays"/>
    <n v="103.33"/>
    <n v="60.78"/>
    <x v="1513"/>
    <d v="2014-12-15T14:48: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s v="plays"/>
    <n v="155"/>
    <n v="39.74"/>
    <x v="1514"/>
    <d v="2015-06-18T23:16:5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s v="plays"/>
    <n v="103.17"/>
    <n v="53.36"/>
    <x v="1515"/>
    <d v="2014-10-09T09:00:4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s v="plays"/>
    <n v="102.8"/>
    <n v="39.54"/>
    <x v="1516"/>
    <d v="2015-02-15T00:12:03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s v="plays"/>
    <n v="118.5"/>
    <n v="49.69"/>
    <x v="1517"/>
    <d v="2015-05-01T18:32:5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s v="plays"/>
    <n v="102.67"/>
    <n v="66.959999999999994"/>
    <x v="1518"/>
    <d v="2015-06-02T15:39:3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s v="plays"/>
    <n v="102.67"/>
    <n v="39.49"/>
    <x v="1519"/>
    <d v="2012-10-31T06:06:4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1"/>
    <s v="nonfiction"/>
    <n v="122.68"/>
    <n v="25.35"/>
    <x v="1520"/>
    <d v="2017-02-07T00:07:3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"/>
    <s v="tabletop games"/>
    <n v="153.1"/>
    <n v="57.77"/>
    <x v="1521"/>
    <d v="2015-02-20T06:39:1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s v="plays"/>
    <n v="102.03"/>
    <n v="235.46"/>
    <x v="1522"/>
    <d v="2012-01-31T18:16:58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7"/>
    <s v="pop"/>
    <n v="122.41"/>
    <n v="34.380000000000003"/>
    <x v="1523"/>
    <d v="2014-11-12T00:03:35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0"/>
    <s v="wearables"/>
    <n v="30.6"/>
    <n v="191.25"/>
    <x v="1524"/>
    <d v="2015-09-23T17:26:4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s v="plays"/>
    <n v="101.93"/>
    <n v="55.6"/>
    <x v="1525"/>
    <d v="2015-07-07T15:31:4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s v="plays"/>
    <n v="101.83"/>
    <n v="33.94"/>
    <x v="1526"/>
    <d v="2015-03-24T19:16:46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7"/>
    <s v="rock"/>
    <n v="109.11"/>
    <n v="160.79"/>
    <x v="1527"/>
    <d v="2016-01-11T21:14:1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s v="plays"/>
    <n v="101.6"/>
    <n v="203.2"/>
    <x v="1528"/>
    <d v="2014-08-27T22:43:0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s v="plays"/>
    <n v="101.53"/>
    <n v="53.44"/>
    <x v="1529"/>
    <d v="2015-08-19T02:49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s v="plays"/>
    <n v="60.9"/>
    <n v="179.12"/>
    <x v="1530"/>
    <d v="2014-07-09T17:37:2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s v="plays"/>
    <n v="101.5"/>
    <n v="105"/>
    <x v="1531"/>
    <d v="2014-04-01T23:57:4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7"/>
    <s v="rock"/>
    <n v="121.8"/>
    <n v="49.11"/>
    <x v="1532"/>
    <d v="2014-02-04T02:02:19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5"/>
    <s v="documentary"/>
    <n v="107.66"/>
    <n v="55.2"/>
    <x v="1533"/>
    <d v="2015-02-12T03:05:0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5"/>
    <s v="documentary"/>
    <n v="101.17"/>
    <n v="97.9"/>
    <x v="1534"/>
    <d v="2015-02-21T00:18:5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s v="plays"/>
    <n v="101.17"/>
    <n v="126.46"/>
    <x v="1535"/>
    <d v="2016-01-29T20:22:5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6"/>
    <s v="spaces"/>
    <n v="101.17"/>
    <n v="178.53"/>
    <x v="1536"/>
    <d v="2015-12-22T05:05:1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6"/>
    <s v="spaces"/>
    <n v="101.17"/>
    <n v="116.73"/>
    <x v="1537"/>
    <d v="2014-08-11T20:45:08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s v="plays"/>
    <n v="101.13"/>
    <n v="131.91"/>
    <x v="1538"/>
    <d v="2015-09-02T01:33:1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5"/>
    <s v="drama"/>
    <n v="25.25"/>
    <n v="91.82"/>
    <x v="1539"/>
    <d v="2015-07-20T17:03:4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s v="plays"/>
    <n v="101"/>
    <n v="84.17"/>
    <x v="1540"/>
    <d v="2015-02-18T16:07:1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s v="plays"/>
    <n v="101"/>
    <n v="64.47"/>
    <x v="1541"/>
    <d v="2012-03-10T03:00:0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7"/>
    <s v="rock"/>
    <n v="100.86"/>
    <n v="63.03"/>
    <x v="1542"/>
    <d v="2015-03-31T05:40:3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7"/>
    <s v="rock"/>
    <n v="120.88"/>
    <n v="79.53"/>
    <x v="1543"/>
    <d v="2015-07-24T14:14:5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0"/>
    <s v="wearables"/>
    <n v="100.57"/>
    <n v="143.66999999999999"/>
    <x v="1544"/>
    <d v="2017-01-19T16:39:0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s v="plays"/>
    <n v="100.57"/>
    <n v="88.74"/>
    <x v="1545"/>
    <d v="2011-04-05T03:53:57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5"/>
    <s v="documentary"/>
    <n v="107.7"/>
    <n v="86.16"/>
    <x v="1546"/>
    <d v="2014-05-21T01:37:5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5"/>
    <s v="television"/>
    <n v="100.5"/>
    <n v="158.68"/>
    <x v="1547"/>
    <d v="2016-06-27T15:19:2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6"/>
    <s v="musical"/>
    <n v="150.75"/>
    <n v="100.5"/>
    <x v="1548"/>
    <d v="2016-11-01T16:34:1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0"/>
    <s v="wearables"/>
    <n v="100.47"/>
    <n v="107.64"/>
    <x v="1549"/>
    <d v="2013-11-20T10:04:5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1"/>
    <s v="nonfiction"/>
    <n v="120.48"/>
    <n v="17.82"/>
    <x v="1550"/>
    <d v="2013-06-28T01:49:5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7"/>
    <s v="indie rock"/>
    <n v="120.4"/>
    <n v="48.55"/>
    <x v="1551"/>
    <d v="2016-02-29T23:48:0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s v="plays"/>
    <n v="153.32"/>
    <n v="143.1"/>
    <x v="1552"/>
    <d v="2015-02-04T22:49:3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7"/>
    <s v="classical music"/>
    <n v="100.1"/>
    <n v="143"/>
    <x v="1553"/>
    <d v="2013-12-18T21:59:27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7"/>
    <s v="rock"/>
    <n v="100.07"/>
    <n v="75.05"/>
    <x v="1554"/>
    <d v="2016-03-07T12:13:0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s v="plays"/>
    <n v="17.649999999999999"/>
    <n v="32.979999999999997"/>
    <x v="1555"/>
    <d v="2016-12-17T01:49:2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5"/>
    <s v="drama"/>
    <n v="60"/>
    <n v="3000"/>
    <x v="1556"/>
    <d v="2014-08-13T18:26:5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7"/>
    <s v="rock"/>
    <n v="100"/>
    <n v="136.36000000000001"/>
    <x v="1557"/>
    <d v="2011-10-02T14:02:1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7"/>
    <s v="indie rock"/>
    <n v="100"/>
    <n v="78.95"/>
    <x v="1558"/>
    <d v="2014-04-29T20:09:0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s v="plays"/>
    <n v="100"/>
    <n v="272.73"/>
    <x v="1559"/>
    <d v="2014-05-06T14:39:33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s v="plays"/>
    <n v="100"/>
    <n v="176.47"/>
    <x v="1560"/>
    <d v="2014-08-28T23:01:0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s v="plays"/>
    <n v="100"/>
    <n v="115.38"/>
    <x v="1561"/>
    <d v="2014-07-08T17:41: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s v="plays"/>
    <n v="120"/>
    <n v="88.24"/>
    <x v="1562"/>
    <d v="2014-06-18T21:08:57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6"/>
    <s v="musical"/>
    <n v="120"/>
    <n v="111.11"/>
    <x v="1563"/>
    <d v="2015-06-11T05:16:25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6"/>
    <s v="musical"/>
    <n v="120"/>
    <n v="100"/>
    <x v="1564"/>
    <d v="2011-11-11T18:17:2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s v="animation"/>
    <n v="4.5999999999999996"/>
    <n v="136.09"/>
    <x v="1565"/>
    <d v="2014-10-27T19:29:3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s v="plays"/>
    <n v="37.409999999999997"/>
    <n v="83.14"/>
    <x v="1566"/>
    <d v="2014-01-24T12:00:5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"/>
    <s v="tabletop games"/>
    <n v="119.6"/>
    <n v="30.2"/>
    <x v="1567"/>
    <d v="2014-05-12T09:50:2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3"/>
    <s v="video games"/>
    <n v="4.95"/>
    <n v="80.3"/>
    <x v="1568"/>
    <d v="2015-05-05T05:26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0"/>
    <s v="gadgets"/>
    <n v="59.3"/>
    <n v="70.599999999999994"/>
    <x v="1569"/>
    <d v="2015-11-17T16:25:1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0"/>
    <s v="wearables"/>
    <n v="29.6"/>
    <n v="134.55000000000001"/>
    <x v="1570"/>
    <d v="2015-07-08T17:22:2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s v="plays"/>
    <n v="101.86"/>
    <n v="44.76"/>
    <x v="1571"/>
    <d v="2014-06-25T13:39:4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s v="plays"/>
    <n v="117.84"/>
    <n v="39.81"/>
    <x v="1572"/>
    <d v="2016-02-19T14:29:2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"/>
    <s v="photobooks"/>
    <n v="109.07"/>
    <n v="89.24"/>
    <x v="1573"/>
    <d v="2014-05-22T16:00:0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s v="plays"/>
    <n v="117.4"/>
    <n v="57.55"/>
    <x v="1574"/>
    <d v="2014-10-21T20:06:58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7"/>
    <s v="rock"/>
    <n v="146.6"/>
    <n v="91.63"/>
    <x v="1575"/>
    <d v="2010-10-05T22:54:1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7"/>
    <s v="indie rock"/>
    <n v="195.38"/>
    <n v="27.39"/>
    <x v="1576"/>
    <d v="2016-03-19T19:43: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s v="plays"/>
    <n v="106.55"/>
    <n v="63.7"/>
    <x v="1577"/>
    <d v="2013-02-28T20:05:33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5"/>
    <s v="documentary"/>
    <n v="292.89999999999998"/>
    <n v="36.61"/>
    <x v="1578"/>
    <d v="2014-06-02T13:01:5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s v="plays"/>
    <n v="103.47"/>
    <n v="83.57"/>
    <x v="1579"/>
    <d v="2015-09-21T03:03:5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s v="plays"/>
    <n v="108.26"/>
    <n v="83.51"/>
    <x v="1580"/>
    <d v="2011-12-18T21:33:0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7"/>
    <s v="rock"/>
    <n v="145.4"/>
    <n v="47.67"/>
    <x v="1581"/>
    <d v="2015-06-30T01:24:5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0"/>
    <s v="wearables"/>
    <n v="1.93"/>
    <n v="160.5"/>
    <x v="1582"/>
    <d v="2014-04-08T02:20:2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0"/>
    <s v="hardware"/>
    <n v="192.33"/>
    <n v="23.65"/>
    <x v="1583"/>
    <d v="2011-02-18T16:54:4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7"/>
    <s v="pop"/>
    <n v="125.26"/>
    <n v="32.01"/>
    <x v="1584"/>
    <d v="2016-04-02T03:22:51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s v="plays"/>
    <n v="338.71"/>
    <n v="62.59"/>
    <x v="1585"/>
    <d v="2016-08-08T11:20:4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s v="plays"/>
    <n v="127.82"/>
    <n v="57.52"/>
    <x v="1586"/>
    <d v="2015-05-26T11:39:0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4"/>
    <s v="food trucks"/>
    <n v="19.14"/>
    <n v="358.88"/>
    <x v="1587"/>
    <d v="2016-03-22T02:18:02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s v="plays"/>
    <n v="287"/>
    <n v="58.57"/>
    <x v="1588"/>
    <d v="2014-10-26T17:01:34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s v="plays"/>
    <n v="114.72"/>
    <n v="30.19"/>
    <x v="1589"/>
    <d v="2014-09-05T02:40:2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6"/>
    <s v="musical"/>
    <n v="143.19999999999999"/>
    <n v="48.54"/>
    <x v="1590"/>
    <d v="2014-09-16T04:02:0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s v="plays"/>
    <n v="109.88"/>
    <n v="77.22"/>
    <x v="1591"/>
    <d v="2016-05-16T18:14:5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s v="plays"/>
    <n v="114.24"/>
    <n v="64.91"/>
    <x v="1592"/>
    <d v="2016-02-22T02:34:1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0"/>
    <s v="wearables"/>
    <n v="2.84"/>
    <n v="74.790000000000006"/>
    <x v="1593"/>
    <d v="2016-02-24T03:53:0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7"/>
    <s v="rock"/>
    <n v="189.47"/>
    <n v="43.06"/>
    <x v="1594"/>
    <d v="2016-02-01T03:43:06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7"/>
    <s v="rock"/>
    <n v="113.64"/>
    <n v="27.32"/>
    <x v="1595"/>
    <d v="2014-11-19T17:58:3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0"/>
    <s v="makerspaces"/>
    <n v="11.34"/>
    <n v="33.76"/>
    <x v="1596"/>
    <d v="2011-05-02T22:47:5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7"/>
    <s v="rock"/>
    <n v="123.26"/>
    <n v="74.61"/>
    <x v="1597"/>
    <d v="2015-10-15T12:56:5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5"/>
    <s v="documentary"/>
    <n v="141.65"/>
    <n v="65.88"/>
    <x v="1598"/>
    <d v="2013-09-09T10:27:1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7"/>
    <s v="pop"/>
    <n v="141.55000000000001"/>
    <n v="88.47"/>
    <x v="1599"/>
    <d v="2013-06-17T17:47:2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7"/>
    <s v="rock"/>
    <n v="102.78"/>
    <n v="88.33"/>
    <x v="1600"/>
    <d v="2014-06-14T22:29:2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s v="plays"/>
    <n v="47.05"/>
    <n v="166.06"/>
    <x v="1601"/>
    <d v="2015-10-07T12:23:0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s v="plays"/>
    <n v="112.17"/>
    <n v="41.24"/>
    <x v="1602"/>
    <d v="2015-01-12T16:57:3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s v="plays"/>
    <n v="140.19999999999999"/>
    <n v="50.98"/>
    <x v="1603"/>
    <d v="2015-07-07T21:44:1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s v="plays"/>
    <n v="23.33"/>
    <n v="96.55"/>
    <x v="1604"/>
    <d v="2015-05-04T15:04:2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0"/>
    <s v="space exploration"/>
    <n v="112"/>
    <n v="56"/>
    <x v="1605"/>
    <d v="2016-04-01T21:14:3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7"/>
    <s v="pop"/>
    <n v="139.75"/>
    <n v="53.75"/>
    <x v="1606"/>
    <d v="2014-04-04T17:11:4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3"/>
    <s v="mobile games"/>
    <n v="42.89"/>
    <n v="58.08"/>
    <x v="1607"/>
    <d v="2014-09-19T06:46:0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s v="plays"/>
    <n v="110.2"/>
    <n v="81.03"/>
    <x v="1608"/>
    <d v="2013-04-11T01:22:24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5"/>
    <s v="television"/>
    <n v="110.04"/>
    <n v="41.68"/>
    <x v="1609"/>
    <d v="2016-03-13T14:57:37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s v="plays"/>
    <n v="100"/>
    <n v="125"/>
    <x v="1610"/>
    <d v="2012-11-05T09:23:4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s v="animation"/>
    <n v="22.88"/>
    <n v="39.229999999999997"/>
    <x v="1611"/>
    <d v="2015-09-17T07:00: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s v="plays"/>
    <n v="109.84"/>
    <n v="61.02"/>
    <x v="1612"/>
    <d v="2012-01-01T15:34:5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1"/>
    <s v="nonfiction"/>
    <n v="143.94999999999999"/>
    <n v="66.709999999999994"/>
    <x v="1613"/>
    <d v="2012-09-08T20:55:3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7"/>
    <s v="indie rock"/>
    <n v="109.36"/>
    <n v="50.63"/>
    <x v="1614"/>
    <d v="2015-03-02T01:16:5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7"/>
    <s v="rock"/>
    <n v="109.16"/>
    <n v="24.15"/>
    <x v="1615"/>
    <d v="2015-10-16T20:29:06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6"/>
    <s v="musical"/>
    <n v="54.52"/>
    <n v="109.04"/>
    <x v="1616"/>
    <d v="2015-03-17T18:10:33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0"/>
    <s v="web"/>
    <n v="9.08"/>
    <n v="389.29"/>
    <x v="1617"/>
    <d v="2013-08-05T19:04:2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s v="plays"/>
    <n v="109"/>
    <n v="40.07"/>
    <x v="1618"/>
    <d v="2014-10-15T07:05:48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3"/>
    <s v="video games"/>
    <n v="0.7"/>
    <n v="49.38"/>
    <x v="1619"/>
    <d v="2017-01-26T23:03:59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4"/>
    <s v="small batch"/>
    <n v="180.87"/>
    <n v="40.49"/>
    <x v="1620"/>
    <d v="2014-05-14T22:22:5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7"/>
    <s v="indie rock"/>
    <n v="108.4"/>
    <n v="54.2"/>
    <x v="1621"/>
    <d v="2011-04-05T02:13:5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7"/>
    <s v="rock"/>
    <n v="108.25"/>
    <n v="48.33"/>
    <x v="1622"/>
    <d v="2014-04-30T03:21:0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s v="plays"/>
    <n v="108.2"/>
    <n v="47.46"/>
    <x v="1623"/>
    <d v="2017-02-19T06:29:2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s v="plays"/>
    <n v="5.4"/>
    <n v="450"/>
    <x v="1624"/>
    <d v="2013-09-24T02:33:5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7"/>
    <s v="jazz"/>
    <n v="41.54"/>
    <n v="34.18"/>
    <x v="1625"/>
    <d v="2014-05-16T15:16:04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6"/>
    <s v="musical"/>
    <n v="108"/>
    <n v="72.97"/>
    <x v="1626"/>
    <d v="2015-06-06T18:3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"/>
    <s v="photobooks"/>
    <n v="101.32"/>
    <n v="299.22000000000003"/>
    <x v="1627"/>
    <d v="2015-02-04T21:04:5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7"/>
    <s v="pop"/>
    <n v="128.1"/>
    <n v="45.59"/>
    <x v="1628"/>
    <d v="2016-06-24T11:28:48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s v="plays"/>
    <n v="107.56"/>
    <n v="70.760000000000005"/>
    <x v="1629"/>
    <d v="2014-12-09T18:33:3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6"/>
    <s v="musical"/>
    <n v="107.24"/>
    <n v="81.239999999999995"/>
    <x v="1630"/>
    <d v="2014-05-09T20:12:22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7"/>
    <s v="rock"/>
    <n v="134.05000000000001"/>
    <n v="70.55"/>
    <x v="1631"/>
    <d v="2015-04-22T13:02:0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0"/>
    <s v="gadgets"/>
    <n v="2.7"/>
    <n v="106.8"/>
    <x v="1632"/>
    <d v="2015-11-10T14:14:5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s v="plays"/>
    <n v="106.8"/>
    <n v="37.08"/>
    <x v="1633"/>
    <d v="2014-05-07T19:20:1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s v="plays"/>
    <n v="106.76"/>
    <n v="37.590000000000003"/>
    <x v="1634"/>
    <d v="2016-05-05T10:25:1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s v="plays"/>
    <n v="106.52"/>
    <n v="35.04"/>
    <x v="1635"/>
    <d v="2014-11-22T14:47:59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"/>
    <s v="tabletop games"/>
    <n v="407.77"/>
    <n v="33.549999999999997"/>
    <x v="1636"/>
    <d v="2015-06-15T21:50:4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s v="plays"/>
    <n v="106"/>
    <n v="64.63"/>
    <x v="1637"/>
    <d v="2015-06-12T10:25:1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s v="plays"/>
    <n v="105.86"/>
    <n v="46.43"/>
    <x v="1638"/>
    <d v="2015-04-10T20:10:0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"/>
    <s v="photobooks"/>
    <n v="131.80000000000001"/>
    <n v="105.44"/>
    <x v="1639"/>
    <d v="2014-07-02T13:48:0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s v="plays"/>
    <n v="146.38999999999999"/>
    <n v="292.77999999999997"/>
    <x v="1640"/>
    <d v="2015-09-21T12:45:3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0"/>
    <s v="web"/>
    <n v="10.52"/>
    <n v="97.41"/>
    <x v="1641"/>
    <d v="2013-04-07T15:33:1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7"/>
    <s v="indie rock"/>
    <n v="103.14"/>
    <n v="77.349999999999994"/>
    <x v="1642"/>
    <d v="2016-05-03T05:15:4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s v="plays"/>
    <n v="175.33"/>
    <n v="48.7"/>
    <x v="1643"/>
    <d v="2016-04-02T21:26:38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s v="plays"/>
    <n v="104.8"/>
    <n v="40.94"/>
    <x v="1644"/>
    <d v="2010-05-12T06:54:15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7"/>
    <s v="indie rock"/>
    <n v="104.72"/>
    <n v="32.32"/>
    <x v="1645"/>
    <d v="2016-03-11T09:59:4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s v="plays"/>
    <n v="174.4"/>
    <n v="68.84"/>
    <x v="1646"/>
    <d v="2010-05-24T12:56:4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5"/>
    <s v="shorts"/>
    <n v="104.6"/>
    <n v="104.6"/>
    <x v="1647"/>
    <d v="2016-06-01T21:07:33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7"/>
    <s v="metal"/>
    <n v="130.44999999999999"/>
    <n v="37.270000000000003"/>
    <x v="1648"/>
    <d v="2014-08-07T18:16:5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6"/>
    <s v="musical"/>
    <n v="52.16"/>
    <n v="49.21"/>
    <x v="1649"/>
    <d v="2013-09-09T14:13:0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7"/>
    <s v="metal"/>
    <n v="104.32"/>
    <n v="66.87"/>
    <x v="1650"/>
    <d v="2016-04-29T16:43:0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0"/>
    <s v="wearables"/>
    <n v="2.61"/>
    <n v="108.63"/>
    <x v="1651"/>
    <d v="2014-05-07T23:17:4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7"/>
    <s v="rock"/>
    <n v="104.24"/>
    <n v="27.15"/>
    <x v="1652"/>
    <d v="2015-04-06T22:16:0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s v="plays"/>
    <n v="104.2"/>
    <n v="186.07"/>
    <x v="1653"/>
    <d v="2011-03-30T22:36:2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7"/>
    <s v="indie rock"/>
    <n v="104"/>
    <n v="57.78"/>
    <x v="1654"/>
    <d v="2015-02-25T00:51:1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s v="plays"/>
    <n v="104"/>
    <n v="19.7"/>
    <x v="1655"/>
    <d v="2015-11-13T02:26:3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s v="plays"/>
    <n v="104"/>
    <n v="866.67"/>
    <x v="1656"/>
    <d v="2012-07-05T21:37:0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1"/>
    <s v="nonfiction"/>
    <n v="173.2"/>
    <n v="32.07"/>
    <x v="1657"/>
    <d v="2016-07-25T10:51:5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5"/>
    <s v="documentary"/>
    <n v="105.96"/>
    <n v="54.08"/>
    <x v="1658"/>
    <d v="2014-05-01T22:27: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s v="plays"/>
    <n v="103.76"/>
    <n v="66.510000000000005"/>
    <x v="1659"/>
    <d v="2011-08-30T16:12:0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7"/>
    <s v="classical music"/>
    <n v="103.4"/>
    <n v="95.74"/>
    <x v="1660"/>
    <d v="2015-04-30T20:21:4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s v="plays"/>
    <n v="103.4"/>
    <n v="76.03"/>
    <x v="1661"/>
    <d v="2010-03-17T10:48:2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"/>
    <s v="photobooks"/>
    <n v="215"/>
    <n v="78.180000000000007"/>
    <x v="1662"/>
    <d v="2014-06-16T14:31:1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s v="plays"/>
    <n v="171.73"/>
    <n v="33.03"/>
    <x v="1663"/>
    <d v="2015-01-12T19:12:1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s v="plays"/>
    <n v="103"/>
    <n v="52.55"/>
    <x v="1664"/>
    <d v="2016-05-05T22:57:3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6"/>
    <s v="musical"/>
    <n v="102.76"/>
    <n v="47.57"/>
    <x v="1665"/>
    <d v="2016-07-20T10:05:4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s v="plays"/>
    <n v="128.44999999999999"/>
    <n v="30.95"/>
    <x v="1666"/>
    <d v="2012-04-05T17:25:43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7"/>
    <s v="indie rock"/>
    <n v="102.6"/>
    <n v="40.08"/>
    <x v="1667"/>
    <d v="2015-10-17T10:18:4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s v="plays"/>
    <n v="102.6"/>
    <n v="59.65"/>
    <x v="1668"/>
    <d v="2016-02-17T14:03: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s v="plays"/>
    <n v="102.6"/>
    <n v="77.73"/>
    <x v="1669"/>
    <d v="2016-03-22T11:55:2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s v="plays"/>
    <n v="102.4"/>
    <n v="121.9"/>
    <x v="1670"/>
    <d v="2015-07-18T16:19:3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s v="plays"/>
    <n v="102.4"/>
    <n v="47.41"/>
    <x v="1671"/>
    <d v="2016-08-08T21:42:0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s v="plays"/>
    <n v="128"/>
    <n v="60.95"/>
    <x v="1672"/>
    <d v="2015-10-06T20:44:4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s v="plays"/>
    <n v="170.67"/>
    <n v="44.91"/>
    <x v="1673"/>
    <d v="2015-02-05T15:18: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1"/>
    <s v="nonfiction"/>
    <n v="102.2"/>
    <n v="82.42"/>
    <x v="1674"/>
    <d v="2015-05-25T22:34:12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s v="plays"/>
    <n v="127.75"/>
    <n v="38.71"/>
    <x v="1675"/>
    <d v="2015-11-16T18:25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0"/>
    <s v="wearables"/>
    <n v="12.75"/>
    <n v="110.87"/>
    <x v="1676"/>
    <d v="2015-02-22T06:40:0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6"/>
    <s v="musical"/>
    <n v="46.36"/>
    <n v="70.83"/>
    <x v="1677"/>
    <d v="2010-09-08T20:04:28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1"/>
    <s v="nonfiction"/>
    <n v="102"/>
    <n v="134.21"/>
    <x v="1678"/>
    <d v="2015-06-29T13:44:5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s v="plays"/>
    <n v="101.96"/>
    <n v="39.83"/>
    <x v="1679"/>
    <d v="2013-04-19T14:31:17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1"/>
    <s v="nonfiction"/>
    <n v="101.91"/>
    <n v="37.47"/>
    <x v="1680"/>
    <d v="2014-12-15T19:55:0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s v="plays"/>
    <n v="127.25"/>
    <n v="72.709999999999994"/>
    <x v="1681"/>
    <d v="2013-10-23T11:35:1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7"/>
    <s v="jazz"/>
    <n v="18.14"/>
    <n v="52.92"/>
    <x v="1682"/>
    <d v="2014-10-11T20:06:2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7"/>
    <s v="world music"/>
    <n v="50.74"/>
    <n v="74.62"/>
    <x v="1683"/>
    <d v="2013-03-13T01:01:2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1"/>
    <s v="nonfiction"/>
    <n v="101.4"/>
    <n v="72.430000000000007"/>
    <x v="1684"/>
    <d v="2014-11-19T14:19:04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7"/>
    <s v="pop"/>
    <n v="101.4"/>
    <n v="97.5"/>
    <x v="1685"/>
    <d v="2016-03-02T12:00:06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6"/>
    <s v="spaces"/>
    <n v="105.5"/>
    <n v="45.21"/>
    <x v="1686"/>
    <d v="2017-03-11T00:47: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7"/>
    <s v="faith"/>
    <n v="20.21"/>
    <n v="114.82"/>
    <x v="1687"/>
    <d v="2016-05-23T01:05:57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s v="plays"/>
    <n v="101"/>
    <n v="66.45"/>
    <x v="1688"/>
    <d v="2015-06-16T18:12:24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s v="plays"/>
    <n v="16.829999999999998"/>
    <n v="315.5"/>
    <x v="1689"/>
    <d v="2014-09-19T13:01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"/>
    <s v="fiction"/>
    <n v="36.01"/>
    <n v="57.3"/>
    <x v="1690"/>
    <d v="2014-12-16T19:39:4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6"/>
    <s v="musical"/>
    <n v="105.04"/>
    <n v="70.03"/>
    <x v="1691"/>
    <d v="2015-05-20T01:00:1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s v="plays"/>
    <n v="100.8"/>
    <n v="35.49"/>
    <x v="1692"/>
    <d v="2014-09-15T14:26:5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s v="plays"/>
    <n v="100.8"/>
    <n v="63"/>
    <x v="1693"/>
    <d v="2016-03-02T07:14:53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s v="plays"/>
    <n v="125.6"/>
    <n v="78.5"/>
    <x v="1694"/>
    <d v="2013-10-08T20:58:0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7"/>
    <s v="rock"/>
    <n v="100.44"/>
    <n v="41.85"/>
    <x v="1695"/>
    <d v="2013-01-30T23:05:37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1"/>
    <s v="nonfiction"/>
    <n v="125.3"/>
    <n v="38.549999999999997"/>
    <x v="1696"/>
    <d v="2016-05-12T20:51:0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7"/>
    <s v="rock"/>
    <n v="125.3"/>
    <n v="67.73"/>
    <x v="1697"/>
    <d v="2015-01-27T15:09: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7"/>
    <s v="rock"/>
    <n v="125.25"/>
    <n v="119.29"/>
    <x v="1698"/>
    <d v="2016-05-12T06:01:07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7"/>
    <s v="rock"/>
    <n v="100.12"/>
    <n v="65.87"/>
    <x v="1699"/>
    <d v="2015-08-05T19:00:1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"/>
    <s v="tabletop games"/>
    <n v="100.12"/>
    <n v="43.91"/>
    <x v="1700"/>
    <d v="2014-09-11T00:41:3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4"/>
    <s v="food trucks"/>
    <n v="14.83"/>
    <n v="69.47"/>
    <x v="1701"/>
    <d v="2016-10-21T19:25:4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s v="plays"/>
    <n v="100.04"/>
    <n v="61"/>
    <x v="1702"/>
    <d v="2010-12-04T02:06: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7"/>
    <s v="rock"/>
    <n v="166.68"/>
    <n v="75.77"/>
    <x v="1703"/>
    <d v="2015-05-20T05:33:2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s v="plays"/>
    <n v="31.25"/>
    <n v="1250"/>
    <x v="1704"/>
    <d v="2016-11-01T01:23:3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s v="plays"/>
    <n v="100"/>
    <n v="50"/>
    <x v="1705"/>
    <d v="2011-08-03T17:36:1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7"/>
    <s v="indie rock"/>
    <n v="100"/>
    <n v="113.64"/>
    <x v="1706"/>
    <d v="2013-04-09T02:27: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7"/>
    <s v="indie rock"/>
    <n v="100"/>
    <n v="48.08"/>
    <x v="1707"/>
    <d v="2015-11-03T18:00:2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s v="plays"/>
    <n v="100"/>
    <n v="73.53"/>
    <x v="1708"/>
    <d v="2014-08-05T00:14:3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s v="plays"/>
    <n v="100"/>
    <n v="227.27"/>
    <x v="1709"/>
    <d v="2015-02-05T19:57:37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s v="plays"/>
    <n v="100"/>
    <n v="104.17"/>
    <x v="1710"/>
    <d v="2015-03-24T19:00:55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6"/>
    <s v="musical"/>
    <n v="100"/>
    <n v="100"/>
    <x v="1711"/>
    <d v="2014-07-01T00:29:4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0"/>
    <s v="makerspaces"/>
    <n v="6.42"/>
    <n v="41.58"/>
    <x v="1712"/>
    <d v="2016-06-13T15:09:2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s v="plays"/>
    <n v="86.14"/>
    <n v="248.5"/>
    <x v="1713"/>
    <d v="2016-12-28T20:57:06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0"/>
    <s v="wearables"/>
    <n v="2.48"/>
    <n v="155.25"/>
    <x v="1714"/>
    <d v="2016-03-09T19:31:22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1"/>
    <s v="art books"/>
    <n v="41.4"/>
    <n v="47.77"/>
    <x v="1715"/>
    <d v="2014-08-25T17:15:16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6"/>
    <s v="spaces"/>
    <n v="42.36"/>
    <n v="79.87"/>
    <x v="1716"/>
    <d v="2016-07-28T15:14:01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0"/>
    <s v="wearables"/>
    <n v="12.34"/>
    <n v="72.59"/>
    <x v="1717"/>
    <d v="2012-08-06T19:29:4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7"/>
    <s v="electronic music"/>
    <n v="122.83"/>
    <n v="32.32"/>
    <x v="1718"/>
    <d v="2016-11-06T11:24:4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"/>
    <s v="photobooks"/>
    <n v="111.41"/>
    <n v="23.8"/>
    <x v="1719"/>
    <d v="2010-05-06T04:48:0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7"/>
    <s v="indie rock"/>
    <n v="40.75"/>
    <n v="143.82"/>
    <x v="1720"/>
    <d v="2017-02-09T12:21:3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s v="plays"/>
    <n v="121.2"/>
    <n v="33.67"/>
    <x v="1721"/>
    <d v="2012-05-08T21:25:0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7"/>
    <s v="indie rock"/>
    <n v="120.6"/>
    <n v="48.24"/>
    <x v="1722"/>
    <d v="2015-10-05T18:26:3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s v="plays"/>
    <n v="120.5"/>
    <n v="40.85"/>
    <x v="1723"/>
    <d v="2014-05-15T14:23:5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7"/>
    <s v="rock"/>
    <n v="120.25"/>
    <n v="141.47"/>
    <x v="1724"/>
    <d v="2016-05-04T16:24: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s v="plays"/>
    <n v="120.25"/>
    <n v="104.57"/>
    <x v="1725"/>
    <d v="2014-07-22T14:34:5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s v="plays"/>
    <n v="120.25"/>
    <n v="44.54"/>
    <x v="1726"/>
    <d v="2017-02-14T22:37:1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7"/>
    <s v="faith"/>
    <n v="100"/>
    <n v="171.43"/>
    <x v="1727"/>
    <d v="2016-10-18T10:36:3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s v="plays"/>
    <n v="100"/>
    <n v="171.43"/>
    <x v="1728"/>
    <d v="2012-06-20T23:02:45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7"/>
    <s v="rock"/>
    <n v="160"/>
    <n v="25"/>
    <x v="1729"/>
    <d v="2017-02-22T03:37:4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7"/>
    <s v="faith"/>
    <n v="47.8"/>
    <n v="159.33000000000001"/>
    <x v="1730"/>
    <d v="2016-04-24T13:14: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s v="plays"/>
    <n v="119.45"/>
    <n v="108.59"/>
    <x v="1731"/>
    <d v="2012-10-26T00:14:4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5"/>
    <s v="shorts"/>
    <n v="108.41"/>
    <n v="58.17"/>
    <x v="1732"/>
    <d v="2016-06-18T20:23:4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5"/>
    <s v="shorts"/>
    <n v="118.6"/>
    <n v="91.23"/>
    <x v="1733"/>
    <d v="2015-04-03T18:41:4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5"/>
    <s v="television"/>
    <n v="118.5"/>
    <n v="103.04"/>
    <x v="1734"/>
    <d v="2014-12-23T19:58:3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6"/>
    <s v="spaces"/>
    <n v="158"/>
    <n v="158"/>
    <x v="1735"/>
    <d v="2015-04-09T00:23:5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s v="plays"/>
    <n v="31.55"/>
    <n v="60.67"/>
    <x v="1736"/>
    <d v="2016-04-25T17:23:4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5"/>
    <s v="shorts"/>
    <n v="107.41"/>
    <n v="39.380000000000003"/>
    <x v="1737"/>
    <d v="2014-09-09T15:58:0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s v="plays"/>
    <n v="131.16999999999999"/>
    <n v="41.42"/>
    <x v="1738"/>
    <d v="2014-09-05T18:49:0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7"/>
    <s v="indie rock"/>
    <n v="9.44"/>
    <n v="73.760000000000005"/>
    <x v="1739"/>
    <d v="2016-02-03T23:19:2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6"/>
    <s v="musical"/>
    <n v="19.649999999999999"/>
    <n v="58.95"/>
    <x v="1740"/>
    <d v="2015-11-13T15:51:0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"/>
    <s v="photobooks"/>
    <n v="13.85"/>
    <n v="63.65"/>
    <x v="1741"/>
    <d v="2012-12-27T05:09:3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7"/>
    <s v="indie rock"/>
    <n v="107.05"/>
    <n v="53.52"/>
    <x v="1742"/>
    <d v="2014-06-16T16:03:4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6"/>
    <s v="musical"/>
    <n v="130.83000000000001"/>
    <n v="112.14"/>
    <x v="1743"/>
    <d v="2012-04-06T10:59:1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7"/>
    <s v="rock"/>
    <n v="117.25"/>
    <n v="58.63"/>
    <x v="1744"/>
    <d v="2011-10-22T01:02:2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7"/>
    <s v="rock"/>
    <n v="117"/>
    <n v="75.48"/>
    <x v="1745"/>
    <d v="2012-10-23T16:58:0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7"/>
    <s v="rock"/>
    <n v="117"/>
    <n v="61.58"/>
    <x v="1746"/>
    <d v="2015-01-30T15:21:1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2"/>
    <s v="people"/>
    <n v="42.47"/>
    <n v="83.43"/>
    <x v="1747"/>
    <d v="2015-02-15T00:28:17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6"/>
    <s v="musical"/>
    <n v="116.75"/>
    <n v="41.7"/>
    <x v="1748"/>
    <d v="2012-07-23T04:46:4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7"/>
    <s v="classical music"/>
    <n v="155.53"/>
    <n v="38.880000000000003"/>
    <x v="1749"/>
    <d v="2013-10-03T20:49:2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s v="plays"/>
    <n v="105.95"/>
    <n v="34.79"/>
    <x v="1750"/>
    <d v="2012-06-15T14:00:04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5"/>
    <s v="shorts"/>
    <n v="116.25"/>
    <n v="116.25"/>
    <x v="1751"/>
    <d v="2013-03-08T02:40:2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7"/>
    <s v="indie rock"/>
    <n v="116.25"/>
    <n v="31"/>
    <x v="1752"/>
    <d v="2016-01-13T05:51:57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s v="plays"/>
    <n v="116.05"/>
    <n v="80.03"/>
    <x v="1753"/>
    <d v="2016-01-19T12:33:0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0"/>
    <s v="wearables"/>
    <n v="46.38"/>
    <n v="20.34"/>
    <x v="1754"/>
    <d v="2013-11-12T06:08:27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7"/>
    <s v="indie rock"/>
    <n v="115.55"/>
    <n v="36.11"/>
    <x v="1755"/>
    <d v="2014-11-17T02:51:2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s v="plays"/>
    <n v="109.76"/>
    <n v="51.22"/>
    <x v="1756"/>
    <d v="2016-11-23T00:15:0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s v="plays"/>
    <n v="6.97"/>
    <n v="383.33"/>
    <x v="1757"/>
    <d v="2012-01-15T17:31:0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s v="plays"/>
    <n v="115"/>
    <n v="79.31"/>
    <x v="1758"/>
    <d v="2017-01-17T15:32:4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"/>
    <s v="tabletop games"/>
    <n v="459.8"/>
    <n v="11.67"/>
    <x v="1759"/>
    <d v="2015-04-17T15:31:17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7"/>
    <s v="electronic music"/>
    <n v="114.9"/>
    <n v="31.05"/>
    <x v="1760"/>
    <d v="2016-12-17T05:17:3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0"/>
    <s v="wearables"/>
    <n v="45.92"/>
    <n v="164"/>
    <x v="1761"/>
    <d v="2014-06-09T12:34:5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1"/>
    <s v="art books"/>
    <n v="22.91"/>
    <n v="65.459999999999994"/>
    <x v="1762"/>
    <d v="2014-05-27T23:02:0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s v="plays"/>
    <n v="15.27"/>
    <n v="57.25"/>
    <x v="1763"/>
    <d v="2014-12-03T07:58:0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s v="plays"/>
    <n v="114.35"/>
    <n v="87.96"/>
    <x v="1764"/>
    <d v="2014-07-04T15:48:04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"/>
    <s v="photobooks"/>
    <n v="45.72"/>
    <n v="58.62"/>
    <x v="1765"/>
    <d v="2014-08-12T10:24:1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7"/>
    <s v="rock"/>
    <n v="152.13"/>
    <n v="40.75"/>
    <x v="1766"/>
    <d v="2016-11-18T06:09:2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0"/>
    <s v="space exploration"/>
    <n v="114"/>
    <n v="36.770000000000003"/>
    <x v="1767"/>
    <d v="2013-12-04T21:53:33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5"/>
    <s v="shorts"/>
    <n v="113.52"/>
    <n v="35.47"/>
    <x v="1768"/>
    <d v="2011-12-15T03:35: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7"/>
    <s v="indie rock"/>
    <n v="113.25"/>
    <n v="51.48"/>
    <x v="1769"/>
    <d v="2015-02-18T22:00:22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s v="plays"/>
    <n v="112.85"/>
    <n v="39.6"/>
    <x v="1770"/>
    <d v="2016-12-30T18:54:4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0"/>
    <s v="wearables"/>
    <n v="14.99"/>
    <n v="80.319999999999993"/>
    <x v="1771"/>
    <d v="2014-05-30T01:55:4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s v="plays"/>
    <n v="112.25"/>
    <n v="31.62"/>
    <x v="1772"/>
    <d v="2012-03-29T06:30:5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5"/>
    <s v="shorts"/>
    <n v="123.94"/>
    <n v="69.72"/>
    <x v="1773"/>
    <d v="2011-06-01T19:05:2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7"/>
    <s v="rock"/>
    <n v="111.52"/>
    <n v="43.73"/>
    <x v="1774"/>
    <d v="2015-08-20T03:50:1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5"/>
    <s v="drama"/>
    <n v="44.6"/>
    <n v="185.83"/>
    <x v="1775"/>
    <d v="2015-09-01T21:36:3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7"/>
    <s v="indie rock"/>
    <n v="111.1"/>
    <n v="51.67"/>
    <x v="1776"/>
    <d v="2012-03-19T18:34:09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7"/>
    <s v="rock"/>
    <n v="148.13"/>
    <n v="63.49"/>
    <x v="1777"/>
    <d v="2016-05-09T15:06:5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s v="plays"/>
    <n v="110.75"/>
    <n v="110.75"/>
    <x v="1778"/>
    <d v="2014-06-18T15:35:2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s v="plays"/>
    <n v="100.45"/>
    <n v="110.5"/>
    <x v="1779"/>
    <d v="2016-04-29T14:52:07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s v="plays"/>
    <n v="126.29"/>
    <n v="147.33000000000001"/>
    <x v="1780"/>
    <d v="2014-07-13T10:48:23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7"/>
    <s v="pop"/>
    <n v="110.2"/>
    <n v="26.55"/>
    <x v="1781"/>
    <d v="2014-05-27T18:16:2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s v="plays"/>
    <n v="110.1"/>
    <n v="73.400000000000006"/>
    <x v="1782"/>
    <d v="2016-07-19T21:52:19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5"/>
    <s v="drama"/>
    <n v="5.5"/>
    <n v="220"/>
    <x v="1783"/>
    <d v="2014-04-25T17:53:0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1"/>
    <s v="radio &amp; podcasts"/>
    <n v="137.38"/>
    <n v="30.96"/>
    <x v="1784"/>
    <d v="2014-05-29T22:04: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7"/>
    <s v="faith"/>
    <n v="33.78"/>
    <n v="137.25"/>
    <x v="1785"/>
    <d v="2011-01-27T00:37:1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5"/>
    <s v="shorts"/>
    <n v="219.5"/>
    <n v="46.7"/>
    <x v="1786"/>
    <d v="2016-01-11T13:56:5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s v="plays"/>
    <n v="109.65"/>
    <n v="52.21"/>
    <x v="1787"/>
    <d v="2015-08-25T20:38: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7"/>
    <s v="electronic music"/>
    <n v="109.55"/>
    <n v="43.82"/>
    <x v="1788"/>
    <d v="2015-04-15T18:01:4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s v="plays"/>
    <n v="109.55"/>
    <n v="199.18"/>
    <x v="1789"/>
    <d v="2015-12-06T07:50:3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"/>
    <s v="photobooks"/>
    <n v="13.64"/>
    <n v="58.97"/>
    <x v="1790"/>
    <d v="2013-07-22T22:20:3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s v="plays"/>
    <n v="114.84"/>
    <n v="39.67"/>
    <x v="1791"/>
    <d v="2016-02-18T05:33:4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7"/>
    <s v="electronic music"/>
    <n v="145.33000000000001"/>
    <n v="35.74"/>
    <x v="1792"/>
    <d v="2016-12-06T21:02:5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"/>
    <s v="photobooks"/>
    <n v="108.75"/>
    <n v="63.97"/>
    <x v="1793"/>
    <d v="2014-06-30T22:41:4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s v="plays"/>
    <n v="108.55"/>
    <n v="30.15"/>
    <x v="1794"/>
    <d v="2015-11-01T18:09:3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s v="plays"/>
    <n v="144.07"/>
    <n v="45.98"/>
    <x v="1795"/>
    <d v="2016-04-19T11:10:48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s v="plays"/>
    <n v="108"/>
    <n v="72"/>
    <x v="1796"/>
    <d v="2015-01-29T12:24:2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5"/>
    <s v="television"/>
    <n v="107.95"/>
    <n v="56.82"/>
    <x v="1797"/>
    <d v="2014-07-05T11:39:3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"/>
    <s v="photobooks"/>
    <n v="19.600000000000001"/>
    <n v="55.28"/>
    <x v="1798"/>
    <d v="2015-06-16T00:50:1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s v="plays"/>
    <n v="107.75"/>
    <n v="113.42"/>
    <x v="1799"/>
    <d v="2014-10-22T17:03: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7"/>
    <s v="indie rock"/>
    <n v="107.73"/>
    <n v="37.15"/>
    <x v="1800"/>
    <d v="2014-09-03T12:25:5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3"/>
    <s v="video games"/>
    <n v="17.93"/>
    <n v="74.209999999999994"/>
    <x v="1801"/>
    <d v="2015-06-28T05:32:3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s v="plays"/>
    <n v="107.6"/>
    <n v="89.67"/>
    <x v="1802"/>
    <d v="2010-03-13T05:48:3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7"/>
    <s v="rock"/>
    <n v="134.38"/>
    <n v="39.82"/>
    <x v="1803"/>
    <d v="2012-04-27T15:43:1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7"/>
    <s v="classical music"/>
    <n v="107.35"/>
    <n v="61.34"/>
    <x v="1804"/>
    <d v="2012-03-19T16:44:3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7"/>
    <s v="rock"/>
    <n v="107.25"/>
    <n v="46.63"/>
    <x v="1805"/>
    <d v="2015-10-07T16:43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s v="plays"/>
    <n v="107.25"/>
    <n v="107.25"/>
    <x v="1806"/>
    <d v="2012-09-22T03:42:01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7"/>
    <s v="indie rock"/>
    <n v="107.22"/>
    <n v="36.97"/>
    <x v="1807"/>
    <d v="2012-03-06T19:00:2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7"/>
    <s v="pop"/>
    <n v="142.87"/>
    <n v="44.65"/>
    <x v="1808"/>
    <d v="2014-06-06T10:08:0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s v="plays"/>
    <n v="107.1"/>
    <n v="31.97"/>
    <x v="1809"/>
    <d v="2016-02-16T18:25:4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0"/>
    <s v="wearables"/>
    <n v="107.05"/>
    <n v="125.94"/>
    <x v="1810"/>
    <d v="2016-02-11T22:36:5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s v="plays"/>
    <n v="101.9"/>
    <n v="164.62"/>
    <x v="1811"/>
    <d v="2015-06-16T07:37:0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s v="plays"/>
    <n v="142.66999999999999"/>
    <n v="164.62"/>
    <x v="1812"/>
    <d v="2015-09-09T09:24:18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5"/>
    <s v="television"/>
    <n v="106.6"/>
    <n v="21.76"/>
    <x v="1813"/>
    <d v="2013-01-25T19:02:26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7"/>
    <s v="indie rock"/>
    <n v="106.6"/>
    <n v="48.45"/>
    <x v="1814"/>
    <d v="2014-12-05T04:43:58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5"/>
    <s v="drama"/>
    <n v="15.21"/>
    <n v="163.85"/>
    <x v="1815"/>
    <d v="2011-06-09T04:43:4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7"/>
    <s v="indie rock"/>
    <n v="106.5"/>
    <n v="54.62"/>
    <x v="1816"/>
    <d v="2015-09-18T19:36:2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s v="plays"/>
    <n v="16.38"/>
    <n v="49.51"/>
    <x v="1817"/>
    <d v="2017-01-23T13:25:5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s v="plays"/>
    <n v="106.3"/>
    <n v="51.85"/>
    <x v="1818"/>
    <d v="2016-05-07T06:37:0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s v="plays"/>
    <n v="100.95"/>
    <n v="78.52"/>
    <x v="1819"/>
    <d v="2014-09-10T16:31:4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"/>
    <s v="nature"/>
    <n v="49.19"/>
    <n v="132.19"/>
    <x v="1820"/>
    <d v="2015-05-12T18:24:44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s v="plays"/>
    <n v="7.04"/>
    <n v="75.459999999999994"/>
    <x v="1821"/>
    <d v="2014-01-04T11:41:32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3"/>
    <s v="video games"/>
    <n v="2.11"/>
    <n v="21.34"/>
    <x v="1822"/>
    <d v="2013-02-15T17:13:09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7"/>
    <s v="rock"/>
    <n v="211.05"/>
    <n v="95.93"/>
    <x v="1823"/>
    <d v="2015-05-08T00:52:05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s v="plays"/>
    <n v="105.5"/>
    <n v="60.29"/>
    <x v="1824"/>
    <d v="2016-11-20T02:38:4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s v="plays"/>
    <n v="105.35"/>
    <n v="123.94"/>
    <x v="1825"/>
    <d v="2015-08-21T04:21:3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6"/>
    <s v="spaces"/>
    <n v="0.21"/>
    <n v="420.6"/>
    <x v="1826"/>
    <d v="2014-09-15T12:52:02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s v="plays"/>
    <n v="105.1"/>
    <n v="28.41"/>
    <x v="1827"/>
    <d v="2015-02-23T21:41: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s v="plays"/>
    <n v="140.13"/>
    <n v="61.82"/>
    <x v="1828"/>
    <d v="2013-06-18T20:01:4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7"/>
    <s v="rock"/>
    <n v="105.05"/>
    <n v="42.02"/>
    <x v="1829"/>
    <d v="2014-10-09T20:13:2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0"/>
    <s v="space exploration"/>
    <n v="10.5"/>
    <n v="91.3"/>
    <x v="1830"/>
    <d v="2009-11-10T16:48:3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7"/>
    <s v="classical music"/>
    <n v="105"/>
    <n v="150"/>
    <x v="1831"/>
    <d v="2014-11-03T15:28:26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s v="plays"/>
    <n v="105"/>
    <n v="51.22"/>
    <x v="1832"/>
    <d v="2014-06-20T03:24:4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s v="plays"/>
    <n v="300"/>
    <n v="53.85"/>
    <x v="1833"/>
    <d v="2012-04-05T19:15:3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7"/>
    <s v="indie rock"/>
    <n v="106.66"/>
    <n v="27.94"/>
    <x v="1834"/>
    <d v="2014-12-24T12:11:2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s v="plays"/>
    <n v="104.75"/>
    <n v="55.13"/>
    <x v="1835"/>
    <d v="2016-03-29T16:20:3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s v="plays"/>
    <n v="104.65"/>
    <n v="63.42"/>
    <x v="1836"/>
    <d v="2014-12-17T23:58:0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s v="plays"/>
    <n v="104.35"/>
    <n v="39.380000000000003"/>
    <x v="1837"/>
    <d v="2015-02-21T15:38:0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s v="plays"/>
    <n v="115.89"/>
    <n v="59.6"/>
    <x v="1838"/>
    <d v="2014-02-16T16:55:3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1"/>
    <s v="children's books"/>
    <n v="10.41"/>
    <n v="63.1"/>
    <x v="1839"/>
    <d v="2013-06-08T00:26:2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5"/>
    <s v="shorts"/>
    <n v="173.33"/>
    <n v="86.67"/>
    <x v="1840"/>
    <d v="2013-03-22T19:48: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7"/>
    <s v="rock"/>
    <n v="103.8"/>
    <n v="46.13"/>
    <x v="1841"/>
    <d v="2015-05-04T17:40:4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s v="plays"/>
    <n v="115.33"/>
    <n v="53.23"/>
    <x v="1842"/>
    <d v="2012-12-06T17:58:4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1"/>
    <s v="nonfiction"/>
    <n v="103.75"/>
    <n v="42.35"/>
    <x v="1843"/>
    <d v="2015-08-09T12:20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s v="plays"/>
    <n v="103.65"/>
    <n v="54.55"/>
    <x v="1844"/>
    <d v="2014-06-02T05:08:5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4"/>
    <s v="food trucks"/>
    <n v="20.71"/>
    <n v="82.82"/>
    <x v="1845"/>
    <d v="2015-02-12T18:17:5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5"/>
    <s v="science fiction"/>
    <n v="27.6"/>
    <n v="55.95"/>
    <x v="1846"/>
    <d v="2015-01-13T14:15:4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6"/>
    <s v="musical"/>
    <n v="59.14"/>
    <n v="53.08"/>
    <x v="1847"/>
    <d v="2011-09-07T23:57:5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7"/>
    <s v="indie rock"/>
    <n v="103.25"/>
    <n v="50.37"/>
    <x v="1848"/>
    <d v="2014-04-26T02:49: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5"/>
    <s v="documentary"/>
    <n v="206.71"/>
    <n v="43.02"/>
    <x v="1849"/>
    <d v="2015-09-01T15:21:5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s v="plays"/>
    <n v="103.15"/>
    <n v="44.85"/>
    <x v="1850"/>
    <d v="2015-04-27T18:09:5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s v="plays"/>
    <n v="103"/>
    <n v="68.67"/>
    <x v="1851"/>
    <d v="2015-07-15T15:01:1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s v="plays"/>
    <n v="103"/>
    <n v="57.22"/>
    <x v="1852"/>
    <d v="2016-01-03T14:58:4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6"/>
    <s v="musical"/>
    <n v="52.79"/>
    <n v="44.76"/>
    <x v="1853"/>
    <d v="2012-01-17T14:23: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7"/>
    <s v="rock"/>
    <n v="137.11000000000001"/>
    <n v="89.42"/>
    <x v="1854"/>
    <d v="2015-07-10T17:59:38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s v="plays"/>
    <n v="102.75"/>
    <n v="70.86"/>
    <x v="1855"/>
    <d v="2015-02-03T17:17: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s v="plays"/>
    <n v="102.75"/>
    <n v="40.29"/>
    <x v="1856"/>
    <d v="2017-02-08T19:00: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0"/>
    <s v="space exploration"/>
    <n v="2.0499999999999998"/>
    <n v="39.479999999999997"/>
    <x v="1857"/>
    <d v="2016-09-01T17:19:4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7"/>
    <s v="rock"/>
    <n v="205.3"/>
    <n v="45.62"/>
    <x v="1858"/>
    <d v="2012-06-14T05:19:03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7"/>
    <s v="indie rock"/>
    <n v="136.80000000000001"/>
    <n v="54"/>
    <x v="1859"/>
    <d v="2016-12-07T13:05:0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s v="plays"/>
    <n v="102.5"/>
    <n v="34.75"/>
    <x v="1860"/>
    <d v="2016-06-29T16:50:4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s v="plays"/>
    <n v="102.5"/>
    <n v="102.5"/>
    <x v="1861"/>
    <d v="2016-08-09T21:35:5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s v="plays"/>
    <n v="102.5"/>
    <n v="73.209999999999994"/>
    <x v="1862"/>
    <d v="2015-04-26T12:44:58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s v="plays"/>
    <n v="102.5"/>
    <n v="66.13"/>
    <x v="1863"/>
    <d v="2016-05-13T13:25:3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s v="plays"/>
    <n v="102.35"/>
    <n v="52.49"/>
    <x v="1864"/>
    <d v="2015-05-28T18:22:38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s v="plays"/>
    <n v="102.1"/>
    <n v="120.12"/>
    <x v="1865"/>
    <d v="2014-10-16T04:05:3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s v="plays"/>
    <n v="102.05"/>
    <n v="88.74"/>
    <x v="1866"/>
    <d v="2012-05-30T00:09:48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7"/>
    <s v="rock"/>
    <n v="203.51"/>
    <n v="59.85"/>
    <x v="1867"/>
    <d v="2014-04-16T20:17:25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7"/>
    <s v="rock"/>
    <n v="101.75"/>
    <n v="50.88"/>
    <x v="1868"/>
    <d v="2016-06-25T20:41:3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6"/>
    <s v="musical"/>
    <n v="101.75"/>
    <n v="75.37"/>
    <x v="1869"/>
    <d v="2015-06-05T13:59:35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s v="plays"/>
    <n v="101.65"/>
    <n v="32.270000000000003"/>
    <x v="1870"/>
    <d v="2011-09-20T20:54:1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5"/>
    <s v="documentary"/>
    <n v="101.55"/>
    <n v="92.32"/>
    <x v="1871"/>
    <d v="2015-12-16T03:09:34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s v="plays"/>
    <n v="14.06"/>
    <n v="78.08"/>
    <x v="1872"/>
    <d v="2016-05-15T17:42:4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s v="plays"/>
    <n v="101.5"/>
    <n v="106.84"/>
    <x v="1873"/>
    <d v="2016-08-22T16:04:2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0"/>
    <s v="wearables"/>
    <n v="1.1299999999999999"/>
    <n v="184.36"/>
    <x v="1874"/>
    <d v="2014-05-30T05:08:08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5"/>
    <s v="television"/>
    <n v="101.35"/>
    <n v="126.69"/>
    <x v="1875"/>
    <d v="2015-02-02T14:22:3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s v="plays"/>
    <n v="101.35"/>
    <n v="72.39"/>
    <x v="1876"/>
    <d v="2013-12-30T08:13:47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7"/>
    <s v="rock"/>
    <n v="101.25"/>
    <n v="38.94"/>
    <x v="1877"/>
    <d v="2014-06-27T20:31:12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7"/>
    <s v="rock"/>
    <n v="101.25"/>
    <n v="53.29"/>
    <x v="1878"/>
    <d v="2014-06-10T12:38:2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s v="plays"/>
    <n v="101.25"/>
    <n v="53.29"/>
    <x v="1879"/>
    <d v="2015-05-31T03:25: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s v="plays"/>
    <n v="101.25"/>
    <n v="63.28"/>
    <x v="1880"/>
    <d v="2015-07-13T18:22:4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1"/>
    <s v="translations"/>
    <n v="1.1200000000000001"/>
    <n v="673.33"/>
    <x v="1881"/>
    <d v="2016-12-08T05:38:0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s v="plays"/>
    <n v="101"/>
    <n v="65.16"/>
    <x v="1882"/>
    <d v="2014-01-18T22:10:17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7"/>
    <s v="rock"/>
    <n v="101"/>
    <n v="53.16"/>
    <x v="1883"/>
    <d v="2014-07-02T10:01:5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s v="plays"/>
    <n v="101"/>
    <n v="96.19"/>
    <x v="1884"/>
    <d v="2016-06-20T12:02:1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s v="plays"/>
    <n v="101"/>
    <n v="51.79"/>
    <x v="1885"/>
    <d v="2015-05-04T15:04:1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s v="plays"/>
    <n v="101"/>
    <n v="36.07"/>
    <x v="1886"/>
    <d v="2011-03-23T21:37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7"/>
    <s v="pop"/>
    <n v="100.75"/>
    <n v="100.75"/>
    <x v="1887"/>
    <d v="2012-07-17T03:07:25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7"/>
    <s v="indie rock"/>
    <n v="100.75"/>
    <n v="91.59"/>
    <x v="1888"/>
    <d v="2015-08-11T19:46:5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s v="plays"/>
    <n v="100.75"/>
    <n v="95.95"/>
    <x v="1889"/>
    <d v="2016-09-19T08:21:3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s v="plays"/>
    <n v="100.75"/>
    <n v="61.06"/>
    <x v="1890"/>
    <d v="2016-08-10T01:36:22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s v="plays"/>
    <n v="125.94"/>
    <n v="55.97"/>
    <x v="1891"/>
    <d v="2016-07-02T13:03:34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7"/>
    <s v="pop"/>
    <n v="100.67"/>
    <n v="26.15"/>
    <x v="1892"/>
    <d v="2011-04-25T04:33:2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7"/>
    <s v="rock"/>
    <n v="100.5"/>
    <n v="62.81"/>
    <x v="1893"/>
    <d v="2015-07-06T08:43:27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s v="plays"/>
    <n v="100.5"/>
    <n v="60.91"/>
    <x v="1894"/>
    <d v="2014-04-30T16:06: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7"/>
    <s v="indie rock"/>
    <n v="100.35"/>
    <n v="52.82"/>
    <x v="1895"/>
    <d v="2016-12-30T21:06:0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4"/>
    <s v="food trucks"/>
    <n v="1.43"/>
    <n v="501.25"/>
    <x v="1896"/>
    <d v="2014-07-11T20:19:26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1"/>
    <s v="nonfiction"/>
    <n v="100.25"/>
    <n v="45.57"/>
    <x v="1897"/>
    <d v="2015-06-24T20:30:4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s v="plays"/>
    <n v="100.25"/>
    <n v="66.83"/>
    <x v="1898"/>
    <d v="2015-03-12T22:37:2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6"/>
    <s v="musical"/>
    <n v="100.25"/>
    <n v="143.21"/>
    <x v="1899"/>
    <d v="2015-07-15T18:11:52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5"/>
    <s v="television"/>
    <n v="100.2"/>
    <n v="80.16"/>
    <x v="1900"/>
    <d v="2016-04-22T10:26:05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s v="plays"/>
    <n v="100.2"/>
    <n v="117.88"/>
    <x v="1901"/>
    <d v="2011-12-07T01:36:0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s v="plays"/>
    <n v="133.47999999999999"/>
    <n v="38.5"/>
    <x v="1902"/>
    <d v="2016-01-02T22:27:15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7"/>
    <s v="indie rock"/>
    <n v="40.020000000000003"/>
    <n v="83.38"/>
    <x v="1903"/>
    <d v="2015-06-10T11:06:1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s v="plays"/>
    <n v="100.05"/>
    <n v="57.17"/>
    <x v="1904"/>
    <d v="2011-11-29T04:04:19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7"/>
    <s v="rock"/>
    <n v="100.03"/>
    <n v="66.69"/>
    <x v="1905"/>
    <d v="2014-09-05T13:39:1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5"/>
    <s v="television"/>
    <n v="100"/>
    <n v="105.26"/>
    <x v="1906"/>
    <d v="2014-08-23T02:22:17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5"/>
    <s v="television"/>
    <n v="100"/>
    <n v="133.33000000000001"/>
    <x v="1907"/>
    <d v="2013-10-17T04:39:33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7"/>
    <s v="electronic music"/>
    <n v="100"/>
    <n v="285.70999999999998"/>
    <x v="1908"/>
    <d v="2012-10-11T17:57:4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7"/>
    <s v="indie rock"/>
    <n v="100"/>
    <n v="42.55"/>
    <x v="1909"/>
    <d v="2015-08-11T22:28:0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7"/>
    <s v="indie rock"/>
    <n v="100"/>
    <n v="250"/>
    <x v="1910"/>
    <d v="2014-11-10T20:49: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s v="plays"/>
    <n v="100"/>
    <n v="133.33000000000001"/>
    <x v="1911"/>
    <d v="2015-05-26T11:05:2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s v="plays"/>
    <n v="100"/>
    <n v="117.65"/>
    <x v="1912"/>
    <d v="2014-07-19T17:32:3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s v="plays"/>
    <n v="100"/>
    <n v="95.24"/>
    <x v="1913"/>
    <d v="2015-09-25T12:43:5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s v="plays"/>
    <n v="100"/>
    <n v="64.52"/>
    <x v="1914"/>
    <d v="2016-03-31T17:48:0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s v="plays"/>
    <n v="100"/>
    <n v="68.97"/>
    <x v="1915"/>
    <d v="2015-05-14T22:20:1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6"/>
    <s v="musical"/>
    <n v="100"/>
    <n v="100"/>
    <x v="1916"/>
    <d v="2014-08-25T04:28:0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7"/>
    <s v="rock"/>
    <n v="133.33000000000001"/>
    <n v="86.96"/>
    <x v="1917"/>
    <d v="2014-06-13T10:58:3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6"/>
    <s v="musical"/>
    <n v="133.33000000000001"/>
    <n v="36.36"/>
    <x v="1918"/>
    <d v="2013-02-07T07:28:3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7"/>
    <s v="electronic music"/>
    <n v="132.87"/>
    <n v="27.3"/>
    <x v="1919"/>
    <d v="2014-12-30T15:44: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"/>
    <s v="photobooks"/>
    <n v="39.76"/>
    <n v="60.24"/>
    <x v="1920"/>
    <d v="2012-04-05T03:20:1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7"/>
    <s v="jazz"/>
    <n v="6.61"/>
    <n v="82.58"/>
    <x v="1921"/>
    <d v="2016-11-15T17:50:1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0"/>
    <s v="space exploration"/>
    <n v="131.18"/>
    <n v="26.59"/>
    <x v="1922"/>
    <d v="2015-04-01T22:02:4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7"/>
    <s v="faith"/>
    <n v="7.87"/>
    <n v="115.71"/>
    <x v="1923"/>
    <d v="2016-06-03T18:47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s v="plays"/>
    <n v="111.71"/>
    <n v="65.17"/>
    <x v="1924"/>
    <d v="2014-10-03T10:29:3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s v="plays"/>
    <n v="130"/>
    <n v="38.24"/>
    <x v="1925"/>
    <d v="2013-02-20T12:37:0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7"/>
    <s v="rock"/>
    <n v="107.83"/>
    <n v="60.66"/>
    <x v="1926"/>
    <d v="2014-07-08T12:22:2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5"/>
    <s v="television"/>
    <n v="155.19999999999999"/>
    <n v="102.11"/>
    <x v="1927"/>
    <d v="2014-03-17T20:59:4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7"/>
    <s v="world music"/>
    <n v="3.87"/>
    <n v="48.43"/>
    <x v="1928"/>
    <d v="2012-05-05T15:45:3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7"/>
    <s v="pop"/>
    <n v="112.94"/>
    <n v="39.18"/>
    <x v="1929"/>
    <d v="2015-09-06T16:30:47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6"/>
    <s v="spaces"/>
    <n v="128"/>
    <n v="51.89"/>
    <x v="1930"/>
    <d v="2014-05-22T20:31:2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s v="plays"/>
    <n v="127.87"/>
    <n v="34.25"/>
    <x v="1931"/>
    <d v="2012-05-07T22:42:5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7"/>
    <s v="indie rock"/>
    <n v="127.54"/>
    <n v="45.55"/>
    <x v="1932"/>
    <d v="2009-08-18T21:29:2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s v="animation"/>
    <n v="9.5500000000000007"/>
    <n v="73.459999999999994"/>
    <x v="1933"/>
    <d v="2016-01-01T21:40: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s v="plays"/>
    <n v="19.079999999999998"/>
    <n v="381.6"/>
    <x v="1934"/>
    <d v="2014-10-11T20:34:4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0"/>
    <s v="makerspaces"/>
    <n v="7.59"/>
    <n v="65.41"/>
    <x v="1935"/>
    <d v="2015-12-01T23:13:3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0"/>
    <s v="wearables"/>
    <n v="6.29"/>
    <n v="82.09"/>
    <x v="1936"/>
    <d v="2015-09-26T21:13:2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0"/>
    <s v="space exploration"/>
    <n v="188.4"/>
    <n v="35.549999999999997"/>
    <x v="1937"/>
    <d v="2012-05-08T13:14:1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7"/>
    <s v="indie rock"/>
    <n v="156.97"/>
    <n v="37.67"/>
    <x v="1938"/>
    <d v="2014-12-05T18:14:5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"/>
    <s v="photobooks"/>
    <n v="6.26"/>
    <n v="98.79"/>
    <x v="1939"/>
    <d v="2012-12-07T19:51:0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1"/>
    <s v="radio &amp; podcasts"/>
    <n v="125.13"/>
    <n v="23.17"/>
    <x v="1940"/>
    <d v="2015-10-19T06:15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s v="animation"/>
    <n v="9.3800000000000008"/>
    <n v="170.55"/>
    <x v="1941"/>
    <d v="2016-12-05T03:14:05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s v="plays"/>
    <n v="125.07"/>
    <n v="36.08"/>
    <x v="1942"/>
    <d v="2016-09-23T14:45:1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0"/>
    <s v="space exploration"/>
    <n v="187.3"/>
    <n v="37.46"/>
    <x v="1943"/>
    <d v="2015-11-05T16:53:37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s v="plays"/>
    <n v="187.1"/>
    <n v="20.12"/>
    <x v="1944"/>
    <d v="2015-09-09T18:20:28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s v="plays"/>
    <n v="110"/>
    <n v="35.96"/>
    <x v="1945"/>
    <d v="2016-09-15T05:28:13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5"/>
    <s v="science fiction"/>
    <n v="1.87"/>
    <n v="311.17"/>
    <x v="1946"/>
    <d v="2015-08-17T17:56:1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6"/>
    <s v="spaces"/>
    <n v="106.69"/>
    <n v="45.54"/>
    <x v="1947"/>
    <d v="2016-11-14T17:04:2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0"/>
    <s v="wearables"/>
    <n v="18.64"/>
    <n v="155.33000000000001"/>
    <x v="1948"/>
    <d v="2015-07-20T04:06:1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s v="plays"/>
    <n v="9.31"/>
    <n v="60.06"/>
    <x v="1949"/>
    <d v="2013-01-03T04:28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7"/>
    <s v="rock"/>
    <n v="109.41"/>
    <n v="132.86000000000001"/>
    <x v="1950"/>
    <d v="2016-07-01T01:09:38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s v="plays"/>
    <n v="186"/>
    <n v="80.87"/>
    <x v="1951"/>
    <d v="2014-08-10T12:35:4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s v="plays"/>
    <n v="185.5"/>
    <n v="41.22"/>
    <x v="1952"/>
    <d v="2012-01-18T01:08:5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7"/>
    <s v="rock"/>
    <n v="306.83"/>
    <n v="61.37"/>
    <x v="1953"/>
    <d v="2011-08-06T14:30:2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0"/>
    <s v="hardware"/>
    <n v="117.07"/>
    <n v="44.85"/>
    <x v="1954"/>
    <d v="2015-03-09T13:49:48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s v="plays"/>
    <n v="141.15"/>
    <n v="67.959999999999994"/>
    <x v="1955"/>
    <d v="2014-09-30T20:36:5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s v="plays"/>
    <n v="122.07"/>
    <n v="73.239999999999995"/>
    <x v="1956"/>
    <d v="2012-09-10T16:08:09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s v="animation"/>
    <n v="6.1"/>
    <n v="87.14"/>
    <x v="1957"/>
    <d v="2015-06-12T12:47:4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s v="plays"/>
    <n v="101.67"/>
    <n v="61"/>
    <x v="1958"/>
    <d v="2014-09-20T14:56:1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6"/>
    <s v="spaces"/>
    <n v="15.23"/>
    <n v="140.54"/>
    <x v="1959"/>
    <d v="2015-02-19T20:22:38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s v="plays"/>
    <n v="121.73"/>
    <n v="70.23"/>
    <x v="1960"/>
    <d v="2017-01-25T05:51:4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4"/>
    <s v="food trucks"/>
    <n v="12.17"/>
    <n v="96.05"/>
    <x v="1961"/>
    <d v="2014-04-11T03:18:53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3"/>
    <s v="video games"/>
    <n v="9.11"/>
    <n v="18.579999999999998"/>
    <x v="1962"/>
    <d v="2014-08-28T21:55:4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s v="plays"/>
    <n v="121.33"/>
    <n v="140"/>
    <x v="1963"/>
    <d v="2012-01-31T23:30:3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1"/>
    <s v="radio &amp; podcasts"/>
    <n v="120.52"/>
    <n v="38.46"/>
    <x v="1964"/>
    <d v="2015-01-13T21:07:5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s v="plays"/>
    <n v="100.28"/>
    <n v="150.41999999999999"/>
    <x v="1965"/>
    <d v="2014-03-14T18:18:15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3"/>
    <s v="video games"/>
    <n v="7.21"/>
    <n v="81.95"/>
    <x v="1966"/>
    <d v="2015-06-02T14:21: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6"/>
    <s v="musical"/>
    <n v="0.06"/>
    <n v="300"/>
    <x v="1967"/>
    <d v="2012-02-02T15:39:2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7"/>
    <s v="rock"/>
    <n v="100"/>
    <n v="94.74"/>
    <x v="1968"/>
    <d v="2014-10-28T14:21:23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s v="plays"/>
    <n v="120"/>
    <n v="58.06"/>
    <x v="1969"/>
    <d v="2014-06-17T16:33:4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s v="plays"/>
    <n v="119.24"/>
    <n v="48.34"/>
    <x v="1970"/>
    <d v="2015-04-09T21:14:1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s v="plays"/>
    <n v="16.25"/>
    <n v="89.4"/>
    <x v="1971"/>
    <d v="2014-06-04T02:59:56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5"/>
    <s v="science fiction"/>
    <n v="5.0999999999999996"/>
    <n v="119"/>
    <x v="1972"/>
    <d v="2014-02-22T02:01:1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7"/>
    <s v="rock"/>
    <n v="119"/>
    <n v="43.54"/>
    <x v="1973"/>
    <d v="2015-10-02T18:41:08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s v="plays"/>
    <n v="35.64"/>
    <n v="137.08000000000001"/>
    <x v="1974"/>
    <d v="2016-09-06T15:15:3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0"/>
    <s v="wearables"/>
    <n v="14.8"/>
    <n v="59.2"/>
    <x v="1975"/>
    <d v="2013-12-09T21:54:1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0"/>
    <s v="space exploration"/>
    <n v="101.49"/>
    <n v="35.520000000000003"/>
    <x v="1976"/>
    <d v="2014-01-23T20:31:1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7"/>
    <s v="pop"/>
    <n v="118.4"/>
    <n v="36.24"/>
    <x v="1977"/>
    <d v="2011-09-10T00:01:4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7"/>
    <s v="rock"/>
    <n v="118.33"/>
    <n v="443.75"/>
    <x v="1978"/>
    <d v="2015-10-13T01:25:49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7"/>
    <s v="indie rock"/>
    <n v="147.75"/>
    <n v="50.66"/>
    <x v="1979"/>
    <d v="2017-03-10T12:49:5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7"/>
    <s v="faith"/>
    <n v="44.3"/>
    <n v="253.14"/>
    <x v="1980"/>
    <d v="2015-02-17T19:15:3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4"/>
    <s v="restaurants"/>
    <n v="9.82"/>
    <n v="53.55"/>
    <x v="1981"/>
    <d v="2016-11-16T08:01:25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s v="plays"/>
    <n v="117.73"/>
    <n v="67.92"/>
    <x v="1982"/>
    <d v="2016-10-06T14:57:47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6"/>
    <s v="musical"/>
    <n v="35.24"/>
    <n v="56.84"/>
    <x v="1983"/>
    <d v="2015-12-21T19:00:4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6"/>
    <s v="spaces"/>
    <n v="3.61"/>
    <n v="65.11"/>
    <x v="1984"/>
    <d v="2014-01-07T19:00:48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7"/>
    <s v="electronic music"/>
    <n v="292.5"/>
    <n v="73.13"/>
    <x v="1985"/>
    <d v="2012-05-15T23:42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1"/>
    <s v="children's books"/>
    <n v="21.89"/>
    <n v="35.729999999999997"/>
    <x v="1986"/>
    <d v="2016-07-14T00:13:0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7"/>
    <s v="rock"/>
    <n v="250"/>
    <n v="67.31"/>
    <x v="1987"/>
    <d v="2016-08-30T15:25:3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0"/>
    <s v="wearables"/>
    <n v="2.33"/>
    <n v="116.53"/>
    <x v="1988"/>
    <d v="2014-10-09T18:29:2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s v="plays"/>
    <n v="24.19"/>
    <n v="45.84"/>
    <x v="1989"/>
    <d v="2017-02-07T21:59:18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6"/>
    <s v="spaces"/>
    <n v="10.54"/>
    <n v="217.38"/>
    <x v="1990"/>
    <d v="2015-03-16T17:53:3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7"/>
    <s v="metal"/>
    <n v="144.01"/>
    <n v="22.74"/>
    <x v="1991"/>
    <d v="2010-05-26T15:54:0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5"/>
    <s v="shorts"/>
    <n v="114.67"/>
    <n v="50.59"/>
    <x v="1992"/>
    <d v="2016-09-16T12:05:0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6"/>
    <s v="spaces"/>
    <n v="17.149999999999999"/>
    <n v="40.83"/>
    <x v="1993"/>
    <d v="2015-07-07T14:12:24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s v="plays"/>
    <n v="114"/>
    <n v="74.349999999999994"/>
    <x v="1994"/>
    <d v="2015-03-02T02:01:3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"/>
    <s v="photobooks"/>
    <n v="6.57"/>
    <n v="213.38"/>
    <x v="1995"/>
    <d v="2015-09-28T14:07:4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0"/>
    <s v="makerspaces"/>
    <n v="170.7"/>
    <n v="60.96"/>
    <x v="1996"/>
    <d v="2015-04-29T16:17:1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0"/>
    <s v="wearables"/>
    <n v="3.55"/>
    <n v="41.59"/>
    <x v="1997"/>
    <d v="2014-09-12T21:55:48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s v="plays"/>
    <n v="100"/>
    <n v="37.78"/>
    <x v="1998"/>
    <d v="2013-10-10T22:47:33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5"/>
    <s v="shorts"/>
    <n v="130.77000000000001"/>
    <n v="65.38"/>
    <x v="1999"/>
    <d v="2014-10-20T20:55:4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4"/>
    <s v="food trucks"/>
    <n v="28.3"/>
    <n v="84.9"/>
    <x v="2000"/>
    <d v="2015-06-04T05:23:11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s v="plays"/>
    <n v="16.16"/>
    <n v="188.56"/>
    <x v="2001"/>
    <d v="2015-06-04T11:20:3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"/>
    <s v="photobooks"/>
    <n v="48.49"/>
    <n v="94.28"/>
    <x v="2002"/>
    <d v="2011-05-08T21:0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7"/>
    <s v="world music"/>
    <n v="14.09"/>
    <n v="44.5"/>
    <x v="2003"/>
    <d v="2016-03-30T03:48: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s v="plays"/>
    <n v="102.42"/>
    <n v="40.24"/>
    <x v="2004"/>
    <d v="2016-05-21T17:48:2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s v="plays"/>
    <n v="108.7"/>
    <n v="34.409999999999997"/>
    <x v="2005"/>
    <d v="2014-10-20T00:53:0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0"/>
    <s v="wearables"/>
    <n v="112.4"/>
    <n v="35.130000000000003"/>
    <x v="2006"/>
    <d v="2015-04-11T06:25:1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s v="plays"/>
    <n v="210.75"/>
    <n v="29.07"/>
    <x v="2007"/>
    <d v="2016-08-29T22:24:5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0"/>
    <s v="wearables"/>
    <n v="16.77"/>
    <n v="52.41"/>
    <x v="2008"/>
    <d v="2014-06-24T18:51:44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"/>
    <s v="photobooks"/>
    <n v="111.4"/>
    <n v="38.86"/>
    <x v="2009"/>
    <d v="2016-12-29T12:01:5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s v="plays"/>
    <n v="101.15"/>
    <n v="45.11"/>
    <x v="2010"/>
    <d v="2016-01-12T16:07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s v="plays"/>
    <n v="111.2"/>
    <n v="47.66"/>
    <x v="2011"/>
    <d v="2015-04-04T07:00:1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5"/>
    <s v="television"/>
    <n v="166.5"/>
    <n v="59.46"/>
    <x v="2012"/>
    <d v="2011-09-25T02:53: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7"/>
    <s v="indie rock"/>
    <n v="110.73"/>
    <n v="43.71"/>
    <x v="2013"/>
    <d v="2015-05-22T17:32:4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s v="plays"/>
    <n v="110.73"/>
    <n v="83.05"/>
    <x v="2014"/>
    <d v="2016-01-03T16:38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s v="plays"/>
    <n v="100.61"/>
    <n v="55.33"/>
    <x v="2015"/>
    <d v="2016-01-11T22:13:3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0"/>
    <s v="makerspaces"/>
    <n v="110.67"/>
    <n v="92.22"/>
    <x v="2016"/>
    <d v="2013-11-26T23:54:5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"/>
    <s v="fiction"/>
    <n v="41.4"/>
    <n v="31.85"/>
    <x v="2017"/>
    <d v="2015-05-12T07:07:5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1"/>
    <s v="children's books"/>
    <n v="7.88"/>
    <n v="45.97"/>
    <x v="2018"/>
    <d v="2013-09-18T21:38:08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7"/>
    <s v="indie rock"/>
    <n v="110.33"/>
    <n v="31.83"/>
    <x v="2019"/>
    <d v="2014-03-26T18:38:13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5"/>
    <s v="shorts"/>
    <n v="127"/>
    <n v="40.270000000000003"/>
    <x v="2020"/>
    <d v="2014-09-11T18:48:1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s v="plays"/>
    <n v="110.05"/>
    <n v="50.02"/>
    <x v="2021"/>
    <d v="2015-02-19T00:35:1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s v="plays"/>
    <n v="110"/>
    <n v="91.67"/>
    <x v="2022"/>
    <d v="2016-11-01T16:39:4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s v="plays"/>
    <n v="102.94"/>
    <n v="23.87"/>
    <x v="2023"/>
    <d v="2015-01-06T16:11:1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"/>
    <s v="photobooks"/>
    <n v="4.96"/>
    <n v="109.07"/>
    <x v="2024"/>
    <d v="2015-06-07T17:30:3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s v="plays"/>
    <n v="109"/>
    <n v="41.92"/>
    <x v="2025"/>
    <d v="2016-10-04T18:00:0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3"/>
    <s v="video games"/>
    <n v="5.42"/>
    <n v="29.04"/>
    <x v="2026"/>
    <d v="2015-02-04T09:13:47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s v="plays"/>
    <n v="108.33"/>
    <n v="81.25"/>
    <x v="2027"/>
    <d v="2015-04-03T18:52:3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s v="plays"/>
    <n v="162.5"/>
    <n v="95.59"/>
    <x v="2028"/>
    <d v="2015-07-18T10:22:1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s v="plays"/>
    <n v="162.30000000000001"/>
    <n v="52.35"/>
    <x v="2029"/>
    <d v="2016-01-05T21:52:1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s v="plays"/>
    <n v="134.68"/>
    <n v="89.79"/>
    <x v="2030"/>
    <d v="2015-04-09T09:35:15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s v="plays"/>
    <n v="107.73"/>
    <n v="25.25"/>
    <x v="2031"/>
    <d v="2013-04-26T18:11:1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7"/>
    <s v="classical music"/>
    <n v="102.8"/>
    <n v="43.62"/>
    <x v="2032"/>
    <d v="2015-03-12T04:06:3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7"/>
    <s v="rock"/>
    <n v="161.4"/>
    <n v="76.86"/>
    <x v="2033"/>
    <d v="2013-10-24T23:57:4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7"/>
    <s v="rock"/>
    <n v="107.4"/>
    <n v="64.44"/>
    <x v="2034"/>
    <d v="2016-03-17T22:39:0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s v="plays"/>
    <n v="161"/>
    <n v="57.5"/>
    <x v="2035"/>
    <d v="2016-09-15T16:33:5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6"/>
    <s v="spaces"/>
    <n v="8.0299999999999994"/>
    <n v="200.63"/>
    <x v="2036"/>
    <d v="2017-02-14T17:46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6"/>
    <s v="spaces"/>
    <n v="118.89"/>
    <n v="80.25"/>
    <x v="2037"/>
    <d v="2014-10-31T14:29:54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1"/>
    <s v="nonfiction"/>
    <n v="106.73"/>
    <n v="39.049999999999997"/>
    <x v="2038"/>
    <d v="2015-03-02T21:17:4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s v="plays"/>
    <n v="106.27"/>
    <n v="23.1"/>
    <x v="2039"/>
    <d v="2013-12-23T21:39:59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5"/>
    <s v="shorts"/>
    <n v="106.02"/>
    <n v="40.78"/>
    <x v="2040"/>
    <d v="2014-10-11T22:07:1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s v="plays"/>
    <n v="105.8"/>
    <n v="36.07"/>
    <x v="2041"/>
    <d v="2016-12-03T21:29:2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"/>
    <s v="places"/>
    <n v="79"/>
    <n v="131.66999999999999"/>
    <x v="2042"/>
    <d v="2015-01-12T02:53:4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s v="plays"/>
    <n v="15.77"/>
    <n v="49.28"/>
    <x v="2043"/>
    <d v="2013-01-27T15:42:15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7"/>
    <s v="rock"/>
    <n v="105.07"/>
    <n v="58.37"/>
    <x v="2044"/>
    <d v="2014-07-12T16:08:4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1"/>
    <s v="translations"/>
    <n v="10.5"/>
    <n v="225"/>
    <x v="2045"/>
    <d v="2012-09-28T20:41:5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7"/>
    <s v="jazz"/>
    <n v="10.86"/>
    <n v="56.25"/>
    <x v="2046"/>
    <d v="2012-08-02T01:21:0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7"/>
    <s v="rock"/>
    <n v="105"/>
    <n v="58.33"/>
    <x v="2047"/>
    <d v="2016-04-19T10:22:3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s v="plays"/>
    <n v="315"/>
    <n v="35.799999999999997"/>
    <x v="2048"/>
    <d v="2014-08-16T02:00:03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5"/>
    <s v="drama"/>
    <n v="26.19"/>
    <n v="87.31"/>
    <x v="2049"/>
    <d v="2015-03-11T22:27:2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0"/>
    <s v="web"/>
    <n v="1.82"/>
    <n v="224.43"/>
    <x v="2050"/>
    <d v="2017-03-07T18:35:3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6"/>
    <s v="spaces"/>
    <n v="46.18"/>
    <n v="34.130000000000003"/>
    <x v="2051"/>
    <d v="2015-05-26T18:07:3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s v="plays"/>
    <n v="104.67"/>
    <n v="54.14"/>
    <x v="2052"/>
    <d v="2012-03-29T03:28:37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5"/>
    <s v="shorts"/>
    <n v="392.5"/>
    <n v="60.38"/>
    <x v="2053"/>
    <d v="2014-05-05T10:43:0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s v="plays"/>
    <n v="104.33"/>
    <n v="55.89"/>
    <x v="2054"/>
    <d v="2016-12-21T00:44:5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s v="plays"/>
    <n v="130.41999999999999"/>
    <n v="86.94"/>
    <x v="2055"/>
    <d v="2016-05-12T19:22:5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1"/>
    <s v="nonfiction"/>
    <n v="130.25"/>
    <n v="24.42"/>
    <x v="2056"/>
    <d v="2009-09-14T06:05:3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7"/>
    <s v="rock"/>
    <n v="104.07"/>
    <n v="53.83"/>
    <x v="2057"/>
    <d v="2010-06-18T03:00:5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0"/>
    <s v="hardware"/>
    <n v="312"/>
    <n v="91.76"/>
    <x v="2058"/>
    <d v="2015-05-19T11:04:01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s v="plays"/>
    <n v="103.8"/>
    <n v="34.6"/>
    <x v="2059"/>
    <d v="2017-02-24T21:14:45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4"/>
    <s v="small batch"/>
    <n v="20.73"/>
    <n v="25.49"/>
    <x v="2060"/>
    <d v="2013-10-01T00:04:5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7"/>
    <s v="rock"/>
    <n v="103.67"/>
    <n v="77.75"/>
    <x v="2061"/>
    <d v="2011-08-09T04:54:18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7"/>
    <s v="indie rock"/>
    <n v="103.53"/>
    <n v="62.12"/>
    <x v="2062"/>
    <d v="2016-06-13T15:35:23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6"/>
    <s v="spaces"/>
    <n v="0.31"/>
    <n v="775"/>
    <x v="2063"/>
    <d v="2014-02-19T22:01:5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1"/>
    <s v="nonfiction"/>
    <n v="110.71"/>
    <n v="67.39"/>
    <x v="2064"/>
    <d v="2016-02-20T03:22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6"/>
    <s v="musical"/>
    <n v="128.91999999999999"/>
    <n v="64.459999999999994"/>
    <x v="2065"/>
    <d v="2015-06-27T00:12:0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0"/>
    <s v="wearables"/>
    <n v="17.16"/>
    <n v="110.29"/>
    <x v="2066"/>
    <d v="2015-01-16T19:21:39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"/>
    <s v="tabletop games"/>
    <n v="153.80000000000001"/>
    <n v="48.06"/>
    <x v="2067"/>
    <d v="2012-10-23T20:30:3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7"/>
    <s v="indie rock"/>
    <n v="102.47"/>
    <n v="66.83"/>
    <x v="2068"/>
    <d v="2014-06-25T18:35:4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s v="plays"/>
    <n v="102.4"/>
    <n v="69.819999999999993"/>
    <x v="2069"/>
    <d v="2014-04-18T11:18:58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6"/>
    <s v="musical"/>
    <n v="102.33"/>
    <n v="59.04"/>
    <x v="2070"/>
    <d v="2012-08-23T17:01:4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5"/>
    <s v="documentary"/>
    <n v="255.83"/>
    <n v="69.77"/>
    <x v="2071"/>
    <d v="2016-05-23T02:39:3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s v="plays"/>
    <n v="153.4"/>
    <n v="109.57"/>
    <x v="2072"/>
    <d v="2015-03-05T15:43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"/>
    <s v="photobooks"/>
    <n v="15.33"/>
    <n v="63.88"/>
    <x v="2073"/>
    <d v="2014-06-30T15:20:2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s v="plays"/>
    <n v="153.19999999999999"/>
    <n v="41.41"/>
    <x v="2074"/>
    <d v="2014-10-10T17:47: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0"/>
    <s v="wearables"/>
    <n v="3.06"/>
    <n v="84.94"/>
    <x v="2075"/>
    <d v="2014-04-24T12:22: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s v="plays"/>
    <n v="101.83"/>
    <n v="61.1"/>
    <x v="2076"/>
    <d v="2016-11-02T17:13:2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1"/>
    <s v="translations"/>
    <n v="20.36"/>
    <n v="109.07"/>
    <x v="2077"/>
    <d v="2016-05-22T13:59:5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s v="plays"/>
    <n v="101.67"/>
    <n v="152.5"/>
    <x v="2078"/>
    <d v="2011-05-03T23:21: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7"/>
    <s v="rock"/>
    <n v="101.4"/>
    <n v="76.05"/>
    <x v="2079"/>
    <d v="2016-06-15T19:34:3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s v="plays"/>
    <n v="101.4"/>
    <n v="56.33"/>
    <x v="2080"/>
    <d v="2014-04-04T17:41:24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7"/>
    <s v="jazz"/>
    <n v="30.4"/>
    <n v="50.67"/>
    <x v="2081"/>
    <d v="2014-10-15T20:58:15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s v="plays"/>
    <n v="101.2"/>
    <n v="79.89"/>
    <x v="2082"/>
    <d v="2012-04-23T15:29:0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7"/>
    <s v="indie rock"/>
    <n v="101.01"/>
    <n v="38.85"/>
    <x v="2083"/>
    <d v="2012-01-16T15:37:1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5"/>
    <s v="documentary"/>
    <n v="100.73"/>
    <n v="215.86"/>
    <x v="2084"/>
    <d v="2014-10-05T17:33:42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5"/>
    <s v="television"/>
    <n v="100.67"/>
    <n v="41.94"/>
    <x v="2085"/>
    <d v="2015-08-17T18:19:5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s v="plays"/>
    <n v="100.67"/>
    <n v="35.950000000000003"/>
    <x v="2086"/>
    <d v="2014-05-16T20:36:2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s v="plays"/>
    <n v="100.67"/>
    <n v="75.5"/>
    <x v="2087"/>
    <d v="2017-01-12T05:16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7"/>
    <s v="rock"/>
    <n v="116.15"/>
    <n v="48.71"/>
    <x v="2088"/>
    <d v="2015-08-10T15:38:43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6"/>
    <s v="spaces"/>
    <n v="15.06"/>
    <n v="30.12"/>
    <x v="2089"/>
    <d v="2011-08-24T03:00:37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5"/>
    <s v="shorts"/>
    <n v="125.5"/>
    <n v="71.709999999999994"/>
    <x v="2090"/>
    <d v="2015-05-05T12:59:5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s v="plays"/>
    <n v="100.33"/>
    <n v="38.590000000000003"/>
    <x v="2091"/>
    <d v="2012-12-27T22:54:1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7"/>
    <s v="rock"/>
    <n v="125.25"/>
    <n v="44.21"/>
    <x v="2092"/>
    <d v="2011-09-02T07:08:37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7"/>
    <s v="rock"/>
    <n v="100.17"/>
    <n v="46.95"/>
    <x v="2093"/>
    <d v="2013-08-08T23:07:3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7"/>
    <s v="rock"/>
    <n v="100.07"/>
    <n v="107.21"/>
    <x v="2094"/>
    <d v="2012-04-27T01:59:5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7"/>
    <s v="indie rock"/>
    <n v="100.05"/>
    <n v="39.49"/>
    <x v="2095"/>
    <d v="2016-03-31T17:36:1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s v="plays"/>
    <n v="100.01"/>
    <n v="40.549999999999997"/>
    <x v="2096"/>
    <d v="2014-06-03T04:07:5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6"/>
    <s v="musical"/>
    <n v="15"/>
    <n v="150"/>
    <x v="2097"/>
    <d v="2016-08-15T21:10:4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6"/>
    <s v="spaces"/>
    <n v="100"/>
    <n v="51.72"/>
    <x v="2098"/>
    <d v="2014-06-02T15:29:12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s v="plays"/>
    <n v="100"/>
    <n v="51.72"/>
    <x v="2099"/>
    <d v="2014-07-28T20:47:1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s v="plays"/>
    <n v="100"/>
    <n v="51.72"/>
    <x v="2100"/>
    <d v="2014-07-16T11:18:3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s v="plays"/>
    <n v="100"/>
    <n v="33.33"/>
    <x v="2101"/>
    <d v="2016-05-09T20:13:5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6"/>
    <s v="musical"/>
    <n v="100"/>
    <n v="55.56"/>
    <x v="2102"/>
    <d v="2016-06-24T03:00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7"/>
    <s v="metal"/>
    <n v="103.45"/>
    <n v="31.91"/>
    <x v="2103"/>
    <d v="2016-12-18T21:10:3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s v="plays"/>
    <n v="125"/>
    <n v="50"/>
    <x v="2104"/>
    <d v="2013-08-02T20:30:0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3"/>
    <s v="video games"/>
    <n v="2.67"/>
    <n v="17.989999999999998"/>
    <x v="2105"/>
    <d v="2014-10-16T21:42:0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0"/>
    <s v="wearables"/>
    <n v="14.86"/>
    <n v="47.94"/>
    <x v="2106"/>
    <d v="2012-07-10T03:48:47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5"/>
    <s v="shorts"/>
    <n v="198"/>
    <n v="53.04"/>
    <x v="2107"/>
    <d v="2015-01-08T18:26:2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0"/>
    <s v="wearables"/>
    <n v="1.47"/>
    <n v="61.29"/>
    <x v="2108"/>
    <d v="2016-05-04T01:28:59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0"/>
    <s v="space exploration"/>
    <n v="137.01"/>
    <n v="34.9"/>
    <x v="2109"/>
    <d v="2011-07-30T17:30:08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7"/>
    <s v="world music"/>
    <n v="29.3"/>
    <n v="61.04"/>
    <x v="2110"/>
    <d v="2015-09-12T13:01:38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5"/>
    <s v="drama"/>
    <n v="41.86"/>
    <n v="77.11"/>
    <x v="2111"/>
    <d v="2016-10-20T11:14:0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s v="plays"/>
    <n v="48.83"/>
    <n v="47.26"/>
    <x v="2112"/>
    <d v="2015-05-16T22:06:2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0"/>
    <s v="web"/>
    <n v="0.97"/>
    <n v="292.2"/>
    <x v="2113"/>
    <d v="2016-05-03T20:34:12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6"/>
    <s v="musical"/>
    <n v="146"/>
    <n v="38.42"/>
    <x v="2114"/>
    <d v="2017-01-20T11:49:3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3"/>
    <s v="mobile games"/>
    <n v="8.08"/>
    <n v="90.94"/>
    <x v="2115"/>
    <d v="2010-01-27T04:11:4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5"/>
    <s v="documentary"/>
    <n v="145.5"/>
    <n v="40.42"/>
    <x v="2116"/>
    <d v="2015-12-28T04:37:5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7"/>
    <s v="indie rock"/>
    <n v="144.5"/>
    <n v="68.81"/>
    <x v="2117"/>
    <d v="2016-12-02T02:46:1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3"/>
    <s v="mobile games"/>
    <n v="14.38"/>
    <n v="110.62"/>
    <x v="2118"/>
    <d v="2014-05-21T09:54:0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s v="plays"/>
    <n v="119.75"/>
    <n v="31.93"/>
    <x v="2119"/>
    <d v="2015-02-20T23:20:5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7"/>
    <s v="rock"/>
    <n v="179.5"/>
    <n v="43.52"/>
    <x v="2120"/>
    <d v="2016-10-15T19:26:48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0"/>
    <s v="space exploration"/>
    <n v="956"/>
    <n v="27.58"/>
    <x v="2121"/>
    <d v="2014-02-22T03:15:27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3"/>
    <s v="video games"/>
    <n v="0.16"/>
    <n v="71.55"/>
    <x v="2122"/>
    <d v="2014-09-22T20:26:4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5"/>
    <s v="documentary"/>
    <n v="102.15"/>
    <n v="68.099999999999994"/>
    <x v="2123"/>
    <d v="2016-08-11T00:16:5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2"/>
    <s v="people"/>
    <n v="4.3"/>
    <n v="88.69"/>
    <x v="2124"/>
    <d v="2016-08-15T14:49:0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"/>
    <s v="photobooks"/>
    <n v="25.76"/>
    <n v="59.04"/>
    <x v="2125"/>
    <d v="2014-09-19T16:26:1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0"/>
    <s v="web"/>
    <n v="36.590000000000003"/>
    <n v="64.36"/>
    <x v="2126"/>
    <d v="2014-10-18T23:24:5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7"/>
    <s v="classical music"/>
    <n v="156.44"/>
    <n v="54.15"/>
    <x v="2127"/>
    <d v="2017-03-07T00:45:1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7"/>
    <s v="faith"/>
    <n v="11.71"/>
    <n v="61.09"/>
    <x v="2128"/>
    <d v="2014-07-26T23:28:2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1"/>
    <s v="children's books"/>
    <n v="25.55"/>
    <n v="93.67"/>
    <x v="2129"/>
    <d v="2015-12-18T18:01:0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0"/>
    <s v="wearables"/>
    <n v="28.04"/>
    <n v="58.42"/>
    <x v="2130"/>
    <d v="2014-11-20T20:56:1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s v="plays"/>
    <n v="116.67"/>
    <n v="70"/>
    <x v="2131"/>
    <d v="2016-11-28T18:29:5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0"/>
    <s v="gadgets"/>
    <n v="46.6"/>
    <n v="34.1"/>
    <x v="2132"/>
    <d v="2016-03-31T23:33:58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7"/>
    <s v="faith"/>
    <n v="42.73"/>
    <n v="34.020000000000003"/>
    <x v="2133"/>
    <d v="2015-08-18T18:57:2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s v="plays"/>
    <n v="100"/>
    <n v="41.03"/>
    <x v="2134"/>
    <d v="2012-06-13T01:13:0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7"/>
    <s v="rock"/>
    <n v="107"/>
    <n v="36.61"/>
    <x v="2135"/>
    <d v="2015-11-15T04:11:2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7"/>
    <s v="rock"/>
    <n v="185.33"/>
    <n v="115.83"/>
    <x v="2136"/>
    <d v="2015-09-26T02:10:4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0"/>
    <s v="wearables"/>
    <n v="5.05"/>
    <n v="115.75"/>
    <x v="2137"/>
    <d v="2015-05-11T14:08:5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5"/>
    <s v="science fiction"/>
    <n v="5.55"/>
    <n v="106.69"/>
    <x v="2138"/>
    <d v="2015-03-12T23:31:1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s v="plays"/>
    <n v="12.03"/>
    <n v="81.41"/>
    <x v="2139"/>
    <d v="2015-05-12T16:12:17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s v="plays"/>
    <n v="138.19999999999999"/>
    <n v="81.290000000000006"/>
    <x v="2140"/>
    <d v="2013-02-05T23:15:45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7"/>
    <s v="jazz"/>
    <n v="14.54"/>
    <n v="46.03"/>
    <x v="2141"/>
    <d v="2011-09-16T17:35:4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7"/>
    <s v="pop"/>
    <n v="137.41999999999999"/>
    <n v="40.42"/>
    <x v="2142"/>
    <d v="2014-09-03T11:29:3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6"/>
    <s v="spaces"/>
    <n v="457.75"/>
    <n v="23.28"/>
    <x v="2143"/>
    <d v="2013-10-02T15:03:4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7"/>
    <s v="rock"/>
    <n v="114.17"/>
    <n v="80.59"/>
    <x v="2144"/>
    <d v="2014-02-12T19:20:3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5"/>
    <s v="shorts"/>
    <n v="105.15"/>
    <n v="27.9"/>
    <x v="2145"/>
    <d v="2016-11-02T22:36:4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0"/>
    <s v="web"/>
    <n v="0.91"/>
    <n v="68.3"/>
    <x v="2146"/>
    <d v="2016-11-14T17:34:4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7"/>
    <s v="electronic music"/>
    <n v="102.86"/>
    <n v="50.59"/>
    <x v="2147"/>
    <d v="2016-06-11T01:15:3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s v="plays"/>
    <n v="170.63"/>
    <n v="68.25"/>
    <x v="2148"/>
    <d v="2011-01-14T10:18:4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7"/>
    <s v="indie rock"/>
    <n v="113.67"/>
    <n v="29.02"/>
    <x v="2149"/>
    <d v="2015-10-01T15:06:4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s v="plays"/>
    <n v="27.24"/>
    <n v="68.099999999999994"/>
    <x v="2150"/>
    <d v="2015-03-30T20:38:2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7"/>
    <s v="classical music"/>
    <n v="108.88"/>
    <n v="75.61"/>
    <x v="2151"/>
    <d v="2011-04-05T20:50: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7"/>
    <s v="indie rock"/>
    <n v="136"/>
    <n v="35.79"/>
    <x v="2152"/>
    <d v="2015-01-15T23:02:1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s v="plays"/>
    <n v="170"/>
    <n v="64.760000000000005"/>
    <x v="2153"/>
    <d v="2013-11-19T18:56:0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7"/>
    <s v="jazz"/>
    <n v="67.55"/>
    <n v="46.59"/>
    <x v="2154"/>
    <d v="2012-10-23T04:45:3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7"/>
    <s v="indie rock"/>
    <n v="135.1"/>
    <n v="51.96"/>
    <x v="2155"/>
    <d v="2016-08-22T17:32:0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5"/>
    <s v="shorts"/>
    <n v="2702"/>
    <n v="38.6"/>
    <x v="2156"/>
    <d v="2011-06-24T20:08:5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7"/>
    <s v="indie rock"/>
    <n v="134.61000000000001"/>
    <n v="79.180000000000007"/>
    <x v="2157"/>
    <d v="2014-12-10T02:39:5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4"/>
    <s v="food trucks"/>
    <n v="41.38"/>
    <n v="84.06"/>
    <x v="2158"/>
    <d v="2014-02-24T09:24:1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7"/>
    <s v="metal"/>
    <n v="122"/>
    <n v="28.55"/>
    <x v="2159"/>
    <d v="2013-02-04T02:49:48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1"/>
    <s v="nonfiction"/>
    <n v="133.6"/>
    <n v="31.81"/>
    <x v="2160"/>
    <d v="2016-11-21T17:03:1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s v="plays"/>
    <n v="8.9"/>
    <n v="222.5"/>
    <x v="2161"/>
    <d v="2015-03-19T01:40:10"/>
  </r>
  <r>
    <n v="2659"/>
    <s v="test (Canceled)"/>
    <s v="test"/>
    <n v="49000"/>
    <n v="1333"/>
    <x v="1"/>
    <s v="US"/>
    <s v="USD"/>
    <n v="1429321210"/>
    <n v="1426729210"/>
    <b v="0"/>
    <n v="10"/>
    <b v="0"/>
    <x v="0"/>
    <s v="space exploration"/>
    <n v="2.72"/>
    <n v="133.30000000000001"/>
    <x v="2162"/>
    <d v="2016-03-22T16:45:4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0"/>
    <s v="wearables"/>
    <n v="8.8800000000000008"/>
    <n v="30.27"/>
    <x v="2163"/>
    <d v="2015-04-26T15:04:31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"/>
    <s v="photobooks"/>
    <n v="110.83"/>
    <n v="25.58"/>
    <x v="2164"/>
    <d v="2015-05-31T22:05:0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s v="plays"/>
    <n v="115.65"/>
    <n v="44.33"/>
    <x v="2165"/>
    <d v="2014-11-05T13:16:0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s v="plays"/>
    <n v="133"/>
    <n v="42.9"/>
    <x v="2166"/>
    <d v="2015-07-08T19:31:29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6"/>
    <s v="musical"/>
    <n v="106.24"/>
    <n v="47.43"/>
    <x v="2167"/>
    <d v="2016-02-03T00:51:13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6"/>
    <s v="musical"/>
    <n v="132.6"/>
    <n v="120.55"/>
    <x v="2168"/>
    <d v="2016-04-04T23:00:5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6"/>
    <s v="spaces"/>
    <n v="16.73"/>
    <n v="66.099999999999994"/>
    <x v="2169"/>
    <d v="2012-03-19T21:22:4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7"/>
    <s v="pop"/>
    <n v="119.91"/>
    <n v="38.79"/>
    <x v="2170"/>
    <d v="2015-01-14T22:35:54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s v="plays"/>
    <n v="105.28"/>
    <n v="47"/>
    <x v="2171"/>
    <d v="2015-08-05T15:45:4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s v="plays"/>
    <n v="43.83"/>
    <n v="57.17"/>
    <x v="2172"/>
    <d v="2016-04-03T19:31:5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s v="plays"/>
    <n v="131.19999999999999"/>
    <n v="50.46"/>
    <x v="2173"/>
    <d v="2016-11-22T09:01:0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0"/>
    <s v="wearables"/>
    <n v="6.53"/>
    <n v="6.5"/>
    <x v="2174"/>
    <d v="2016-06-22T18:55:3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s v="plays"/>
    <n v="1.45"/>
    <n v="217.5"/>
    <x v="2175"/>
    <d v="2015-01-17T03:21:1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7"/>
    <s v="faith"/>
    <n v="65.099999999999994"/>
    <n v="118.36"/>
    <x v="2176"/>
    <d v="2014-07-07T21:45:38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7"/>
    <s v="rock"/>
    <n v="100.08"/>
    <n v="50.04"/>
    <x v="2177"/>
    <d v="2015-09-01T15:10:2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5"/>
    <s v="drama"/>
    <n v="16.25"/>
    <n v="76.47"/>
    <x v="2178"/>
    <d v="2012-11-13T00:25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s v="plays"/>
    <n v="104"/>
    <n v="52"/>
    <x v="2179"/>
    <d v="2014-08-04T18:40: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5"/>
    <s v="drama"/>
    <n v="6.49"/>
    <n v="49.88"/>
    <x v="2180"/>
    <d v="2016-06-30T02:27:2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6"/>
    <s v="spaces"/>
    <n v="8.64"/>
    <n v="64.8"/>
    <x v="2181"/>
    <d v="2016-07-05T12:06:2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s v="plays"/>
    <n v="123.43"/>
    <n v="43.2"/>
    <x v="2182"/>
    <d v="2015-04-16T03:40:2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5"/>
    <s v="science fiction"/>
    <n v="10.78"/>
    <n v="46.18"/>
    <x v="2183"/>
    <d v="2017-02-17T11:01:3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6"/>
    <s v="spaces"/>
    <n v="143.33000000000001"/>
    <n v="51.6"/>
    <x v="2184"/>
    <d v="2013-01-02T11:55:27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7"/>
    <s v="jazz"/>
    <n v="40.799999999999997"/>
    <n v="28.58"/>
    <x v="2185"/>
    <d v="2012-06-28T16:35:45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7"/>
    <s v="indie rock"/>
    <n v="171.33"/>
    <n v="31.34"/>
    <x v="2186"/>
    <d v="2015-04-19T23:33:1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5"/>
    <s v="documentary"/>
    <n v="128.30000000000001"/>
    <n v="183.29"/>
    <x v="2187"/>
    <d v="2014-09-30T15:37:0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6"/>
    <s v="musical"/>
    <n v="128"/>
    <n v="37.65"/>
    <x v="2188"/>
    <d v="2016-05-31T15:42:1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s v="plays"/>
    <n v="128"/>
    <n v="49.23"/>
    <x v="2189"/>
    <d v="2016-03-21T21:11:16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6"/>
    <s v="musical"/>
    <n v="36.46"/>
    <n v="127.6"/>
    <x v="2190"/>
    <d v="2016-03-14T19:15:2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s v="plays"/>
    <n v="127.5"/>
    <n v="47.22"/>
    <x v="2191"/>
    <d v="2011-05-16T17:50:0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7"/>
    <s v="rock"/>
    <n v="127.3"/>
    <n v="45.46"/>
    <x v="2192"/>
    <d v="2014-05-08T15:36: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4"/>
    <s v="small batch"/>
    <n v="212.17"/>
    <n v="13.54"/>
    <x v="2193"/>
    <d v="2015-08-12T01:04:1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6"/>
    <s v="spaces"/>
    <n v="127.2"/>
    <n v="50.88"/>
    <x v="2194"/>
    <d v="2013-05-08T13:24:42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7"/>
    <s v="indie rock"/>
    <n v="127"/>
    <n v="48.85"/>
    <x v="2195"/>
    <d v="2012-08-24T17:15:4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7"/>
    <s v="indie rock"/>
    <n v="180.14"/>
    <n v="26.27"/>
    <x v="2196"/>
    <d v="2015-08-06T17:31:1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s v="plays"/>
    <n v="105"/>
    <n v="39.380000000000003"/>
    <x v="2197"/>
    <d v="2014-09-09T23:09:3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s v="plays"/>
    <n v="126"/>
    <n v="74.12"/>
    <x v="2198"/>
    <d v="2016-08-26T08:46:48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s v="plays"/>
    <n v="125.9"/>
    <n v="25.69"/>
    <x v="2199"/>
    <d v="2016-01-06T02:45:3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s v="plays"/>
    <n v="104.67"/>
    <n v="139.56"/>
    <x v="2200"/>
    <d v="2012-03-02T18:00:0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7"/>
    <s v="indie rock"/>
    <n v="113.73"/>
    <n v="65.84"/>
    <x v="2201"/>
    <d v="2011-07-26T17:02:3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s v="animation"/>
    <n v="2.27"/>
    <n v="113.64"/>
    <x v="2202"/>
    <d v="2014-05-29T14:09:3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s v="plays"/>
    <n v="100"/>
    <n v="62.5"/>
    <x v="2203"/>
    <d v="2015-09-30T14:00:1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s v="plays"/>
    <n v="104.17"/>
    <n v="59.52"/>
    <x v="2204"/>
    <d v="2015-12-22T21:18:2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s v="plays"/>
    <n v="155.75"/>
    <n v="51.92"/>
    <x v="2205"/>
    <d v="2016-05-17T07:11:0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0"/>
    <s v="web"/>
    <n v="12.45"/>
    <n v="49.8"/>
    <x v="2206"/>
    <d v="2015-01-22T22:05:25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s v="plays"/>
    <n v="103.75"/>
    <n v="27.07"/>
    <x v="2207"/>
    <d v="2016-11-08T16:15:5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6"/>
    <s v="musical"/>
    <n v="4.96"/>
    <n v="88.64"/>
    <x v="2208"/>
    <d v="2015-06-20T19:35:34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5"/>
    <s v="television"/>
    <n v="145.29"/>
    <n v="56.14"/>
    <x v="2209"/>
    <d v="2016-05-18T04:19:0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s v="plays"/>
    <n v="4.08"/>
    <n v="175"/>
    <x v="2210"/>
    <d v="2014-10-13T21:45:38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7"/>
    <s v="indie rock"/>
    <n v="102.08"/>
    <n v="42.24"/>
    <x v="2211"/>
    <d v="2014-12-30T22:45:4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s v="plays"/>
    <n v="175"/>
    <n v="68.06"/>
    <x v="2212"/>
    <d v="2015-09-05T06:39:4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4"/>
    <s v="food trucks"/>
    <n v="0.49"/>
    <n v="306"/>
    <x v="2213"/>
    <d v="2011-04-11T03:49:2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s v="plays"/>
    <n v="162.66999999999999"/>
    <n v="58.1"/>
    <x v="2214"/>
    <d v="2015-02-01T05:51:4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s v="plays"/>
    <n v="121.8"/>
    <n v="60.9"/>
    <x v="2215"/>
    <d v="2014-10-11T08:30:1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s v="plays"/>
    <n v="180.44"/>
    <n v="43.5"/>
    <x v="2216"/>
    <d v="2015-11-30T16:12:3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4"/>
    <s v="food trucks"/>
    <n v="2.4300000000000002"/>
    <n v="202.83"/>
    <x v="2217"/>
    <d v="2015-11-20T18:42:05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3"/>
    <s v="mobile games"/>
    <n v="4.87"/>
    <n v="71.59"/>
    <x v="2218"/>
    <d v="2015-01-07T04:51:4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s v="plays"/>
    <n v="124.34"/>
    <n v="45.04"/>
    <x v="2219"/>
    <d v="2013-11-29T19:56:2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7"/>
    <s v="rock"/>
    <n v="101.25"/>
    <n v="52.83"/>
    <x v="2220"/>
    <d v="2014-01-09T09:30:31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5"/>
    <s v="documentary"/>
    <n v="120.22"/>
    <n v="48.09"/>
    <x v="2221"/>
    <d v="2009-10-02T02:31:4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7"/>
    <s v="jazz"/>
    <n v="24.02"/>
    <n v="109.18"/>
    <x v="2222"/>
    <d v="2015-10-14T13:57:11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7"/>
    <s v="metal"/>
    <n v="100"/>
    <n v="50"/>
    <x v="2223"/>
    <d v="2011-05-25T00:35:27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7"/>
    <s v="pop"/>
    <n v="100"/>
    <n v="42.86"/>
    <x v="2224"/>
    <d v="2014-07-02T21:43:0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s v="plays"/>
    <n v="100"/>
    <n v="31.58"/>
    <x v="2225"/>
    <d v="2015-01-22T22:11:58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s v="plays"/>
    <n v="120"/>
    <n v="66.67"/>
    <x v="2226"/>
    <d v="2015-02-23T22:36:0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7"/>
    <s v="indie rock"/>
    <n v="133.33000000000001"/>
    <n v="28.57"/>
    <x v="2227"/>
    <d v="2016-02-23T01:12:5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s v="plays"/>
    <n v="141.18"/>
    <n v="52.17"/>
    <x v="2228"/>
    <d v="2016-03-23T21:59:4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s v="plays"/>
    <n v="171.43"/>
    <n v="52.17"/>
    <x v="2229"/>
    <d v="2014-06-18T04:45:5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s v="plays"/>
    <n v="119.7"/>
    <n v="31.5"/>
    <x v="2230"/>
    <d v="2015-01-28T17:11:15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s v="plays"/>
    <n v="239.4"/>
    <n v="26.02"/>
    <x v="2231"/>
    <d v="2015-01-02T21:48:31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6"/>
    <s v="spaces"/>
    <n v="29.63"/>
    <n v="237"/>
    <x v="2232"/>
    <d v="2014-08-05T17:09:4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s v="plays"/>
    <n v="107.73"/>
    <n v="79"/>
    <x v="2233"/>
    <d v="2012-04-26T20:58:51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7"/>
    <s v="indie rock"/>
    <n v="118.5"/>
    <n v="27.56"/>
    <x v="2234"/>
    <d v="2015-09-08T14:51:5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6"/>
    <s v="spaces"/>
    <n v="1.18"/>
    <n v="56.34"/>
    <x v="2235"/>
    <d v="2012-11-30T08:48:5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7"/>
    <s v="rock"/>
    <n v="118"/>
    <n v="47.2"/>
    <x v="2236"/>
    <d v="2014-06-12T18:11:07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7"/>
    <s v="pop"/>
    <n v="117.5"/>
    <n v="47"/>
    <x v="2237"/>
    <d v="2014-12-01T17:50:0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s v="plays"/>
    <n v="130.56"/>
    <n v="97.92"/>
    <x v="2238"/>
    <d v="2015-05-27T04:32:55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3"/>
    <s v="video games"/>
    <n v="7.83"/>
    <n v="23.96"/>
    <x v="2239"/>
    <d v="2015-08-24T20:10:01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4"/>
    <s v="food trucks"/>
    <n v="39"/>
    <n v="83.57"/>
    <x v="2240"/>
    <d v="2014-07-17T07:45:0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s v="plays"/>
    <n v="116.8"/>
    <n v="44.92"/>
    <x v="2241"/>
    <d v="2016-12-06T19:47:27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"/>
    <s v="tabletop games"/>
    <n v="1165"/>
    <n v="41.61"/>
    <x v="2242"/>
    <d v="2017-01-11T02:19:0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0"/>
    <s v="wearables"/>
    <n v="2.3199999999999998"/>
    <n v="37.450000000000003"/>
    <x v="2243"/>
    <d v="2014-07-22T19:53:1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s v="plays"/>
    <n v="16.510000000000002"/>
    <n v="82.57"/>
    <x v="2244"/>
    <d v="2015-02-26T03:43:0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4"/>
    <s v="food trucks"/>
    <n v="3.85"/>
    <n v="60.79"/>
    <x v="2245"/>
    <d v="2014-08-30T10:53:1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s v="plays"/>
    <n v="115"/>
    <n v="50"/>
    <x v="2246"/>
    <d v="2016-06-10T23:32:1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6"/>
    <s v="musical"/>
    <n v="115"/>
    <n v="115"/>
    <x v="2247"/>
    <d v="2014-10-18T05:14:5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"/>
    <s v="photobooks"/>
    <n v="45.92"/>
    <n v="88.31"/>
    <x v="2248"/>
    <d v="2016-05-15T22:56:3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"/>
    <s v="photobooks"/>
    <n v="114.7"/>
    <n v="42.48"/>
    <x v="2249"/>
    <d v="2017-02-21T20:41:54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6"/>
    <s v="spaces"/>
    <n v="6.03"/>
    <n v="163.57"/>
    <x v="2250"/>
    <d v="2015-01-05T11:50:18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6"/>
    <s v="musical"/>
    <n v="11.45"/>
    <n v="286.25"/>
    <x v="2251"/>
    <d v="2012-01-12T21:43:0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7"/>
    <s v="indie rock"/>
    <n v="114.5"/>
    <n v="57.25"/>
    <x v="2252"/>
    <d v="2015-04-09T12:50:4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s v="plays"/>
    <n v="114.5"/>
    <n v="18.77"/>
    <x v="2253"/>
    <d v="2014-07-30T20:43:05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s v="plays"/>
    <n v="38.07"/>
    <n v="81.569999999999993"/>
    <x v="2254"/>
    <d v="2014-09-02T14:23:4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s v="plays"/>
    <n v="118.96"/>
    <n v="42.3"/>
    <x v="2255"/>
    <d v="2012-05-02T19:43:0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7"/>
    <s v="electronic music"/>
    <n v="152"/>
    <n v="42.22"/>
    <x v="2256"/>
    <d v="2016-08-29T14:43:3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0"/>
    <s v="wearables"/>
    <n v="11.36"/>
    <n v="29.89"/>
    <x v="2257"/>
    <d v="2014-12-01T19:00:2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0"/>
    <s v="wearables"/>
    <n v="1.1299999999999999"/>
    <n v="102.73"/>
    <x v="2258"/>
    <d v="2012-03-29T06:10:2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7"/>
    <s v="electronic music"/>
    <n v="102.73"/>
    <n v="33.24"/>
    <x v="2259"/>
    <d v="2013-02-16T08:09:0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7"/>
    <s v="rock"/>
    <n v="113"/>
    <n v="66.47"/>
    <x v="2260"/>
    <d v="2016-10-18T03:10:2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s v="plays"/>
    <n v="113"/>
    <n v="66.47"/>
    <x v="2261"/>
    <d v="2016-08-13T14:02:55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4"/>
    <s v="food trucks"/>
    <n v="22.52"/>
    <n v="56.3"/>
    <x v="2262"/>
    <d v="2014-08-14T21:05:1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s v="plays"/>
    <n v="37.53"/>
    <n v="86.62"/>
    <x v="2263"/>
    <d v="2015-03-10T15:51:2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s v="plays"/>
    <n v="102.27"/>
    <n v="59.21"/>
    <x v="2264"/>
    <d v="2012-05-30T02:51:2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7"/>
    <s v="indie rock"/>
    <n v="187.25"/>
    <n v="38.74"/>
    <x v="2265"/>
    <d v="2016-07-21T14:48:1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s v="plays"/>
    <n v="112"/>
    <n v="58.95"/>
    <x v="2266"/>
    <d v="2016-01-05T15:38:1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s v="plays"/>
    <n v="111.9"/>
    <n v="62.17"/>
    <x v="2267"/>
    <d v="2016-05-09T00:57:04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s v="plays"/>
    <n v="106.19"/>
    <n v="61.94"/>
    <x v="2268"/>
    <d v="2014-07-10T13:05:48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s v="plays"/>
    <n v="223"/>
    <n v="61.94"/>
    <x v="2269"/>
    <d v="2011-05-07T12:10:33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7"/>
    <s v="indie rock"/>
    <n v="170.92"/>
    <n v="35.840000000000003"/>
    <x v="2270"/>
    <d v="2014-08-18T17:46:3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s v="plays"/>
    <n v="111"/>
    <n v="58.42"/>
    <x v="2271"/>
    <d v="2016-04-21T09:02:1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0"/>
    <s v="wearables"/>
    <n v="3.82"/>
    <n v="65.180000000000007"/>
    <x v="2272"/>
    <d v="2012-06-05T20:35:3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5"/>
    <s v="shorts"/>
    <n v="110.6"/>
    <n v="73.73"/>
    <x v="2273"/>
    <d v="2015-04-13T01:37:17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s v="plays"/>
    <n v="221"/>
    <n v="61.39"/>
    <x v="2274"/>
    <d v="2016-06-17T23:14:2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s v="plays"/>
    <n v="15.74"/>
    <n v="91.83"/>
    <x v="2275"/>
    <d v="2015-06-04T15:35:2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0"/>
    <s v="web"/>
    <n v="14.68"/>
    <n v="367"/>
    <x v="2276"/>
    <d v="2014-08-15T19:10:2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s v="plays"/>
    <n v="110.1"/>
    <n v="40.78"/>
    <x v="2277"/>
    <d v="2015-08-25T19:09: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0"/>
    <s v="makerspaces"/>
    <n v="0.01"/>
    <n v="550"/>
    <x v="2278"/>
    <d v="2016-03-16T14:21:1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6"/>
    <s v="musical"/>
    <n v="100"/>
    <n v="73.33"/>
    <x v="2279"/>
    <d v="2011-06-02T15:34:1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7"/>
    <s v="classical music"/>
    <n v="110"/>
    <n v="100"/>
    <x v="2280"/>
    <d v="2014-04-11T11:50:5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s v="plays"/>
    <n v="21.94"/>
    <n v="47.7"/>
    <x v="2281"/>
    <d v="2014-08-21T19:16:1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6"/>
    <s v="spaces"/>
    <n v="2.19"/>
    <n v="18.899999999999999"/>
    <x v="2282"/>
    <d v="2013-07-09T22:25:3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1"/>
    <s v="nonfiction"/>
    <n v="109.1"/>
    <n v="43.64"/>
    <x v="2283"/>
    <d v="2015-02-21T02:11:5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s v="plays"/>
    <n v="218"/>
    <n v="54.5"/>
    <x v="2284"/>
    <d v="2015-05-11T19:27:2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s v="plays"/>
    <n v="108.8"/>
    <n v="26.54"/>
    <x v="2285"/>
    <d v="2014-05-26T16:59:0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s v="plays"/>
    <n v="108.25"/>
    <n v="30.93"/>
    <x v="2286"/>
    <d v="2015-01-12T19:58: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s v="plays"/>
    <n v="108.2"/>
    <n v="43.28"/>
    <x v="2287"/>
    <d v="2013-09-30T15:54:4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7"/>
    <s v="rock"/>
    <n v="166.46"/>
    <n v="31.82"/>
    <x v="2288"/>
    <d v="2014-12-14T19:39:19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"/>
    <s v="photobooks"/>
    <n v="2.7"/>
    <n v="49.14"/>
    <x v="2289"/>
    <d v="2015-01-02T00:31:47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7"/>
    <s v="pop"/>
    <n v="108"/>
    <n v="33.75"/>
    <x v="2290"/>
    <d v="2015-04-04T05:11:2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6"/>
    <s v="spaces"/>
    <n v="180"/>
    <n v="54"/>
    <x v="2291"/>
    <d v="2016-02-02T21:20:12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s v="plays"/>
    <n v="107.8"/>
    <n v="77"/>
    <x v="2292"/>
    <d v="2014-07-21T19:41:3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s v="plays"/>
    <n v="214.6"/>
    <n v="35.770000000000003"/>
    <x v="2293"/>
    <d v="2016-10-06T13:29:2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6"/>
    <s v="spaces"/>
    <n v="4.29"/>
    <n v="82.46"/>
    <x v="2294"/>
    <d v="2016-11-08T10:50:4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"/>
    <s v="tabletop games"/>
    <n v="222.71"/>
    <n v="21.38"/>
    <x v="2295"/>
    <d v="2016-04-15T01:22:1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s v="plays"/>
    <n v="106.68"/>
    <n v="53.34"/>
    <x v="2296"/>
    <d v="2014-04-15T17:53:0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7"/>
    <s v="classical music"/>
    <n v="118.44"/>
    <n v="29.61"/>
    <x v="2297"/>
    <d v="2010-07-19T21:26:1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6"/>
    <s v="spaces"/>
    <n v="213.2"/>
    <n v="33.31"/>
    <x v="2298"/>
    <d v="2013-05-09T00:01:14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7"/>
    <s v="rock"/>
    <n v="133.15"/>
    <n v="42.61"/>
    <x v="2299"/>
    <d v="2014-05-07T01:44:2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s v="plays"/>
    <n v="21.3"/>
    <n v="56.05"/>
    <x v="2300"/>
    <d v="2015-06-29T05:01:4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s v="plays"/>
    <n v="106.4"/>
    <n v="40.92"/>
    <x v="2301"/>
    <d v="2016-02-19T22:03:5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s v="plays"/>
    <n v="106.3"/>
    <n v="25.31"/>
    <x v="2302"/>
    <d v="2014-04-07T13:11:4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7"/>
    <s v="world music"/>
    <n v="7.07"/>
    <n v="58.89"/>
    <x v="2303"/>
    <d v="2014-07-13T15:51:5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s v="plays"/>
    <n v="17.670000000000002"/>
    <n v="81.540000000000006"/>
    <x v="2304"/>
    <d v="2016-04-22T14:59:34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0"/>
    <s v="makerspaces"/>
    <n v="50.38"/>
    <n v="117.56"/>
    <x v="2305"/>
    <d v="2015-01-13T23:13:0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7"/>
    <s v="indie rock"/>
    <n v="105.6"/>
    <n v="52.8"/>
    <x v="2306"/>
    <d v="2014-07-12T20:27:4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0"/>
    <s v="wearables"/>
    <n v="131.88"/>
    <n v="39.07"/>
    <x v="2307"/>
    <d v="2014-06-18T23:48:2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s v="plays"/>
    <n v="211"/>
    <n v="58.61"/>
    <x v="2308"/>
    <d v="2011-01-22T00:46:49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7"/>
    <s v="rock"/>
    <n v="350.17"/>
    <n v="75.040000000000006"/>
    <x v="2309"/>
    <d v="2014-08-01T15:30: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7"/>
    <s v="faith"/>
    <n v="10.5"/>
    <n v="525"/>
    <x v="2310"/>
    <d v="2013-01-14T16:29:2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7"/>
    <s v="rock"/>
    <n v="105"/>
    <n v="38.89"/>
    <x v="2311"/>
    <d v="2013-01-29T01:03:23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7"/>
    <s v="rock"/>
    <n v="262.5"/>
    <n v="42"/>
    <x v="2312"/>
    <d v="2013-12-12T21:36:4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1"/>
    <s v="children's books"/>
    <n v="10.48"/>
    <n v="31.76"/>
    <x v="2313"/>
    <d v="2012-03-09T22:45:08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7"/>
    <s v="indie rock"/>
    <n v="104.8"/>
    <n v="32.72"/>
    <x v="2314"/>
    <d v="2014-11-26T04:47:3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s v="plays"/>
    <n v="104.6"/>
    <n v="45.48"/>
    <x v="2315"/>
    <d v="2015-08-03T04:19:4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s v="plays"/>
    <n v="139.07"/>
    <n v="45.35"/>
    <x v="2316"/>
    <d v="2011-10-05T04:23:43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5"/>
    <s v="documentary"/>
    <n v="104.13"/>
    <n v="28.92"/>
    <x v="2317"/>
    <d v="2016-02-27T00:26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6"/>
    <s v="spaces"/>
    <n v="4.16"/>
    <n v="61.18"/>
    <x v="2318"/>
    <d v="2013-03-09T20:17:37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7"/>
    <s v="jazz"/>
    <n v="11.82"/>
    <n v="346.67"/>
    <x v="2319"/>
    <d v="2011-04-03T16:10:2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7"/>
    <s v="rock"/>
    <n v="104"/>
    <n v="38.520000000000003"/>
    <x v="2320"/>
    <d v="2013-06-18T15:26:4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7"/>
    <s v="rock"/>
    <n v="104"/>
    <n v="86.67"/>
    <x v="2321"/>
    <d v="2013-04-30T01:47: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7"/>
    <s v="indie rock"/>
    <n v="129.5"/>
    <n v="28"/>
    <x v="2322"/>
    <d v="2014-08-04T13:09:16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s v="plays"/>
    <n v="103.5"/>
    <n v="38.33"/>
    <x v="2323"/>
    <d v="2015-07-09T02:18:2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s v="plays"/>
    <n v="103.5"/>
    <n v="43.13"/>
    <x v="2324"/>
    <d v="2015-06-30T13:20:5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s v="plays"/>
    <n v="103.5"/>
    <n v="36.96"/>
    <x v="2325"/>
    <d v="2017-02-06T18:37:3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"/>
    <s v="photobooks"/>
    <n v="115"/>
    <n v="32.340000000000003"/>
    <x v="2326"/>
    <d v="2012-04-24T01:47:3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7"/>
    <s v="indie rock"/>
    <n v="103.16"/>
    <n v="28.66"/>
    <x v="2327"/>
    <d v="2012-04-27T23:54:2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7"/>
    <s v="rock"/>
    <n v="103"/>
    <n v="73.569999999999993"/>
    <x v="2328"/>
    <d v="2014-08-25T19:34:44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s v="plays"/>
    <n v="128.75"/>
    <n v="64.38"/>
    <x v="2329"/>
    <d v="2016-06-07T15:02:2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0"/>
    <s v="web"/>
    <n v="0.68"/>
    <n v="342"/>
    <x v="2330"/>
    <d v="2016-02-13T16:06:15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3"/>
    <s v="video games"/>
    <n v="3.42"/>
    <n v="114"/>
    <x v="2331"/>
    <d v="2010-05-15T22:19:5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7"/>
    <s v="pop"/>
    <n v="102.6"/>
    <n v="44.61"/>
    <x v="2332"/>
    <d v="2014-07-11T17:20:4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6"/>
    <s v="musical"/>
    <n v="1.46"/>
    <n v="205"/>
    <x v="2333"/>
    <d v="2014-02-05T03:35: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7"/>
    <s v="rock"/>
    <n v="102.5"/>
    <n v="102.5"/>
    <x v="2334"/>
    <d v="2015-01-22T04:13:4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s v="plays"/>
    <n v="113.89"/>
    <n v="37.96"/>
    <x v="2335"/>
    <d v="2015-04-25T19:44:2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7"/>
    <s v="electronic music"/>
    <n v="102.1"/>
    <n v="48.62"/>
    <x v="2336"/>
    <d v="2015-08-24T20:34:24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"/>
    <s v="places"/>
    <n v="1.7"/>
    <n v="510"/>
    <x v="2337"/>
    <d v="2016-08-23T01:17:4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4"/>
    <s v="food trucks"/>
    <n v="5.67"/>
    <n v="340"/>
    <x v="2338"/>
    <d v="2015-08-07T09:27:53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s v="plays"/>
    <n v="102"/>
    <n v="24.29"/>
    <x v="2339"/>
    <d v="2012-02-07T21:10:2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7"/>
    <s v="electronic music"/>
    <n v="101.6"/>
    <n v="42.33"/>
    <x v="2340"/>
    <d v="2012-06-22T01:40:0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7"/>
    <s v="rock"/>
    <n v="101.5"/>
    <n v="39.04"/>
    <x v="2341"/>
    <d v="2015-07-20T17:15:1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7"/>
    <s v="electronic music"/>
    <n v="101.5"/>
    <n v="53.42"/>
    <x v="2342"/>
    <d v="2016-05-25T20:47:4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"/>
    <s v="photobooks"/>
    <n v="101.1"/>
    <n v="168.5"/>
    <x v="2343"/>
    <d v="2015-05-19T22:01:33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s v="plays"/>
    <n v="67.33"/>
    <n v="63.13"/>
    <x v="2344"/>
    <d v="2015-08-04T19:04:37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s v="plays"/>
    <n v="202"/>
    <n v="59.41"/>
    <x v="2345"/>
    <d v="2012-02-09T01:00:49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7"/>
    <s v="rock"/>
    <n v="100.6"/>
    <n v="52.95"/>
    <x v="2346"/>
    <d v="2016-01-04T06:03:1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6"/>
    <s v="spaces"/>
    <n v="100.5"/>
    <n v="37.22"/>
    <x v="2347"/>
    <d v="2015-08-20T14:57:2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s v="plays"/>
    <n v="100.5"/>
    <n v="59.12"/>
    <x v="2348"/>
    <d v="2016-03-01T13:36:2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3"/>
    <s v="mobile games"/>
    <n v="20.079999999999998"/>
    <n v="41.83"/>
    <x v="2349"/>
    <d v="2016-01-21T20:07:47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6"/>
    <s v="spaces"/>
    <n v="100.3"/>
    <n v="45.59"/>
    <x v="2350"/>
    <d v="2016-03-30T16:39:1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7"/>
    <s v="pop"/>
    <n v="1253.75"/>
    <n v="27.86"/>
    <x v="2351"/>
    <d v="2012-02-28T14:45:2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1"/>
    <s v="children's books"/>
    <n v="14.31"/>
    <n v="29.47"/>
    <x v="2352"/>
    <d v="2011-09-02T18:52: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7"/>
    <s v="rock"/>
    <n v="100.15"/>
    <n v="35.770000000000003"/>
    <x v="2353"/>
    <d v="2012-06-07T19:51:29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7"/>
    <s v="rock"/>
    <n v="100.1"/>
    <n v="40.04"/>
    <x v="2354"/>
    <d v="2011-06-17T18:46:2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7"/>
    <s v="indie rock"/>
    <n v="100.1"/>
    <n v="40.04"/>
    <x v="2355"/>
    <d v="2013-05-15T00:00:32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7"/>
    <s v="rock"/>
    <n v="125.13"/>
    <n v="37.07"/>
    <x v="2356"/>
    <d v="2015-11-11T00:51:3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0"/>
    <s v="makerspaces"/>
    <n v="125.13"/>
    <n v="91"/>
    <x v="2357"/>
    <d v="2014-01-16T17:01:2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7"/>
    <s v="rock"/>
    <n v="133.47"/>
    <n v="52.68"/>
    <x v="2358"/>
    <d v="2014-08-26T05:19:3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s v="plays"/>
    <n v="100.1"/>
    <n v="47.67"/>
    <x v="2359"/>
    <d v="2015-07-22T06:14:17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s v="plays"/>
    <n v="100"/>
    <n v="50"/>
    <x v="2360"/>
    <d v="2015-02-23T19:25:4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4"/>
    <s v="restaurants"/>
    <n v="1.05"/>
    <n v="35.71"/>
    <x v="2361"/>
    <d v="2015-10-31T05:04:0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s v="plays"/>
    <n v="10"/>
    <n v="142.86000000000001"/>
    <x v="2362"/>
    <d v="2015-04-18T00:52:5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5"/>
    <s v="documentary"/>
    <n v="100"/>
    <n v="71.430000000000007"/>
    <x v="2363"/>
    <d v="2016-06-02T07:59:5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7"/>
    <s v="rock"/>
    <n v="100"/>
    <n v="52.63"/>
    <x v="2364"/>
    <d v="2015-03-19T13:55:2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7"/>
    <s v="rock"/>
    <n v="100"/>
    <n v="76.92"/>
    <x v="2365"/>
    <d v="2014-08-24T22:08:5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s v="plays"/>
    <n v="100"/>
    <n v="28.57"/>
    <x v="2366"/>
    <d v="2016-02-03T23:57:26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6"/>
    <s v="musical"/>
    <n v="100"/>
    <n v="41.67"/>
    <x v="2367"/>
    <d v="2016-05-21T08:41:2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6"/>
    <s v="spaces"/>
    <n v="100"/>
    <n v="35.71"/>
    <x v="2368"/>
    <d v="2014-07-09T23:27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s v="plays"/>
    <n v="100"/>
    <n v="41.67"/>
    <x v="2369"/>
    <d v="2015-10-20T17:58: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s v="plays"/>
    <n v="100"/>
    <n v="125"/>
    <x v="2370"/>
    <d v="2015-02-22T12:53:12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s v="plays"/>
    <n v="100"/>
    <n v="58.82"/>
    <x v="2371"/>
    <d v="2015-02-24T10:53:3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s v="plays"/>
    <n v="100"/>
    <n v="41.67"/>
    <x v="2372"/>
    <d v="2015-01-07T13:13:4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"/>
    <s v="photobooks"/>
    <n v="11.08"/>
    <n v="55.39"/>
    <x v="2373"/>
    <d v="2015-02-10T20:43:1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"/>
    <s v="photobooks"/>
    <n v="1.99"/>
    <n v="66.33"/>
    <x v="2374"/>
    <d v="2015-07-03T19:17:1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0"/>
    <s v="wearables"/>
    <n v="3.3"/>
    <n v="66.069999999999993"/>
    <x v="2375"/>
    <d v="2016-08-30T15:45:2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0"/>
    <s v="space exploration"/>
    <n v="106.02"/>
    <n v="39.44"/>
    <x v="2376"/>
    <d v="2014-06-25T19:33: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6"/>
    <s v="musical"/>
    <n v="13.07"/>
    <n v="57.65"/>
    <x v="2377"/>
    <d v="2013-04-18T02:18:3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7"/>
    <s v="rock"/>
    <n v="108.89"/>
    <n v="75.38"/>
    <x v="2378"/>
    <d v="2014-08-12T17:38:1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4"/>
    <s v="food trucks"/>
    <n v="1.63"/>
    <n v="61.19"/>
    <x v="2379"/>
    <d v="2016-12-22T11:47:5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0"/>
    <s v="wearables"/>
    <n v="0.98"/>
    <n v="195.4"/>
    <x v="2380"/>
    <d v="2014-10-10T15:22:2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s v="plays"/>
    <n v="129.47"/>
    <n v="60.69"/>
    <x v="2381"/>
    <d v="2015-10-27T19:54:2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0"/>
    <s v="space exploration"/>
    <n v="646.66999999999996"/>
    <n v="21.56"/>
    <x v="2382"/>
    <d v="2016-02-05T02:10:0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s v="plays"/>
    <n v="138"/>
    <n v="28.41"/>
    <x v="2383"/>
    <d v="2014-12-29T19:37: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s v="plays"/>
    <n v="38.119999999999997"/>
    <n v="119.13"/>
    <x v="2384"/>
    <d v="2014-08-01T12:39:1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s v="plays"/>
    <n v="190"/>
    <n v="50"/>
    <x v="2385"/>
    <d v="2015-01-23T20:09:1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4"/>
    <s v="restaurants"/>
    <n v="18.600000000000001"/>
    <n v="77.5"/>
    <x v="2386"/>
    <d v="2014-12-02T16:48:55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6"/>
    <s v="musical"/>
    <n v="30.87"/>
    <n v="66.14"/>
    <x v="2387"/>
    <d v="2014-11-10T23:11:0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0"/>
    <s v="space exploration"/>
    <n v="110.37"/>
    <n v="44.1"/>
    <x v="2388"/>
    <d v="2014-06-05T12:40:28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s v="plays"/>
    <n v="115.5"/>
    <n v="44"/>
    <x v="2389"/>
    <d v="2012-08-30T16:59:59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7"/>
    <s v="rock"/>
    <n v="108.24"/>
    <n v="34.07"/>
    <x v="2390"/>
    <d v="2015-05-16T17:05:4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s v="plays"/>
    <n v="184"/>
    <n v="24.21"/>
    <x v="2391"/>
    <d v="2017-01-17T03:28:4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7"/>
    <s v="rock"/>
    <n v="122.13"/>
    <n v="53.88"/>
    <x v="2392"/>
    <d v="2015-04-15T17:01:52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4"/>
    <s v="food trucks"/>
    <n v="5.69"/>
    <n v="60.73"/>
    <x v="2393"/>
    <d v="2013-01-08T00:25:5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7"/>
    <s v="rock"/>
    <n v="151.83000000000001"/>
    <n v="27.61"/>
    <x v="2394"/>
    <d v="2014-05-01T21:49:0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6"/>
    <s v="spaces"/>
    <n v="22.75"/>
    <n v="53.53"/>
    <x v="2395"/>
    <d v="2016-01-22T22:36:3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0"/>
    <s v="wearables"/>
    <n v="33.67"/>
    <n v="75.75"/>
    <x v="2396"/>
    <d v="2015-04-20T19:39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s v="plays"/>
    <n v="36.36"/>
    <n v="33.67"/>
    <x v="2397"/>
    <d v="2014-11-15T13:12:57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"/>
    <s v="photobooks"/>
    <n v="47.63"/>
    <n v="31.21"/>
    <x v="2398"/>
    <d v="2014-06-12T14:54:0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s v="plays"/>
    <n v="100.56"/>
    <n v="60.33"/>
    <x v="2399"/>
    <d v="2015-03-14T15:59:35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0"/>
    <s v="wearables"/>
    <n v="7.53"/>
    <n v="31.17"/>
    <x v="2400"/>
    <d v="2013-01-29T14:15:1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7"/>
    <s v="rock"/>
    <n v="180.63"/>
    <n v="31.14"/>
    <x v="2401"/>
    <d v="2011-02-13T18:09:4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5"/>
    <s v="shorts"/>
    <n v="100"/>
    <n v="50"/>
    <x v="2402"/>
    <d v="2016-07-02T22:14:1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s v="plays"/>
    <n v="112.5"/>
    <n v="64.290000000000006"/>
    <x v="2403"/>
    <d v="2017-02-02T20:00:2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"/>
    <s v="tabletop games"/>
    <n v="119.73"/>
    <n v="35.92"/>
    <x v="2404"/>
    <d v="2014-09-23T23:30:4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"/>
    <s v="photobooks"/>
    <n v="21.31"/>
    <n v="35.799999999999997"/>
    <x v="2405"/>
    <d v="2013-09-03T13:27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"/>
    <s v="fiction"/>
    <n v="30.86"/>
    <n v="47.11"/>
    <x v="2406"/>
    <d v="2014-12-02T22:20:0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0"/>
    <s v="wearables"/>
    <n v="14.85"/>
    <n v="34.270000000000003"/>
    <x v="2407"/>
    <d v="2011-10-13T20:58:04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7"/>
    <s v="classical music"/>
    <n v="111.25"/>
    <n v="35.6"/>
    <x v="2408"/>
    <d v="2015-07-07T22:24:5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s v="plays"/>
    <n v="118.67"/>
    <n v="29.67"/>
    <x v="2409"/>
    <d v="2016-04-08T20:12:0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4"/>
    <s v="food trucks"/>
    <n v="5.91"/>
    <n v="46.63"/>
    <x v="2410"/>
    <d v="2013-02-21T21:52:18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1"/>
    <s v="radio &amp; podcasts"/>
    <n v="147.66999999999999"/>
    <n v="35.44"/>
    <x v="2411"/>
    <d v="2014-11-10T03:48:4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0"/>
    <s v="space exploration"/>
    <n v="0.89"/>
    <n v="80.45"/>
    <x v="2412"/>
    <d v="2016-02-10T23:34:0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"/>
    <s v="photobooks"/>
    <n v="885"/>
    <n v="35.4"/>
    <x v="2413"/>
    <d v="2014-12-09T17:41:2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6"/>
    <s v="musical"/>
    <n v="4"/>
    <n v="55.06"/>
    <x v="2414"/>
    <d v="2015-03-19T19:16:0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0"/>
    <s v="wearables"/>
    <n v="11.33"/>
    <n v="51.82"/>
    <x v="2415"/>
    <d v="2014-05-20T15:33:5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s v="plays"/>
    <n v="17.62"/>
    <n v="41.95"/>
    <x v="2416"/>
    <d v="2017-02-13T14:38:4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s v="plays"/>
    <n v="118.92"/>
    <n v="17.25"/>
    <x v="2417"/>
    <d v="2015-07-23T15:0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0"/>
    <s v="wearables"/>
    <n v="0.8"/>
    <n v="30.31"/>
    <x v="2418"/>
    <d v="2014-06-26T19:29:2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0"/>
    <s v="wearables"/>
    <n v="15.1"/>
    <n v="97.33"/>
    <x v="2419"/>
    <d v="2016-06-02T05:58:0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s v="plays"/>
    <n v="109.38"/>
    <n v="46.05"/>
    <x v="2420"/>
    <d v="2015-06-29T15:31:2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7"/>
    <s v="rock"/>
    <n v="218.75"/>
    <n v="62.5"/>
    <x v="2421"/>
    <d v="2014-05-21T18:51:2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s v="plays"/>
    <n v="8.7200000000000006"/>
    <n v="25.65"/>
    <x v="2422"/>
    <d v="2016-05-31T06:59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s v="plays"/>
    <n v="289"/>
    <n v="43.35"/>
    <x v="2423"/>
    <d v="2016-06-03T07:38:5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"/>
    <s v="photobooks"/>
    <n v="13.31"/>
    <n v="37.61"/>
    <x v="2424"/>
    <d v="2015-02-25T21:55:5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0"/>
    <s v="wearables"/>
    <n v="1.72"/>
    <n v="50.65"/>
    <x v="2425"/>
    <d v="2014-08-18T16:45:1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s v="animation"/>
    <n v="2.87"/>
    <n v="61.5"/>
    <x v="2426"/>
    <d v="2012-02-19T17:12:52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7"/>
    <s v="electronic music"/>
    <n v="156.36000000000001"/>
    <n v="26.06"/>
    <x v="2427"/>
    <d v="2014-05-07T17:13:56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"/>
    <s v="photobooks"/>
    <n v="15.6"/>
    <n v="45.16"/>
    <x v="2428"/>
    <d v="2015-09-21T15:01:14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7"/>
    <s v="faith"/>
    <n v="68.400000000000006"/>
    <n v="122.14"/>
    <x v="2429"/>
    <d v="2015-07-06T00:33:5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3"/>
    <s v="video games"/>
    <n v="1.42"/>
    <n v="31.56"/>
    <x v="2430"/>
    <d v="2015-06-17T10:32:5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s v="plays"/>
    <n v="34.08"/>
    <n v="35.5"/>
    <x v="2431"/>
    <d v="2015-06-20T22:46:32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7"/>
    <s v="faith"/>
    <n v="21.25"/>
    <n v="56.67"/>
    <x v="2432"/>
    <d v="2014-11-05T00:03:01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0"/>
    <s v="web"/>
    <n v="34"/>
    <n v="121.43"/>
    <x v="2433"/>
    <d v="2013-10-25T05:30:59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3"/>
    <s v="video games"/>
    <n v="38.64"/>
    <n v="40.479999999999997"/>
    <x v="2434"/>
    <d v="2015-10-30T21:48:0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s v="plays"/>
    <n v="100"/>
    <n v="40.479999999999997"/>
    <x v="2435"/>
    <d v="2012-05-05T17:19:55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7"/>
    <s v="indie rock"/>
    <n v="113.33"/>
    <n v="34"/>
    <x v="2436"/>
    <d v="2015-09-01T15:02:5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s v="plays"/>
    <n v="2.11"/>
    <n v="70.17"/>
    <x v="2437"/>
    <d v="2016-01-10T17:51:3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s v="plays"/>
    <n v="104.75"/>
    <n v="17.829999999999998"/>
    <x v="2438"/>
    <d v="2016-12-07T22:49:0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0"/>
    <s v="wearables"/>
    <n v="5.58"/>
    <n v="119.57"/>
    <x v="2439"/>
    <d v="2012-01-30T01:29:5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1"/>
    <s v="children's books"/>
    <n v="5.22"/>
    <n v="37.950000000000003"/>
    <x v="2440"/>
    <d v="2016-09-26T13:11:15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0"/>
    <s v="space exploration"/>
    <n v="166.2"/>
    <n v="31.96"/>
    <x v="2441"/>
    <d v="2017-01-09T09:59:0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6"/>
    <s v="spaces"/>
    <n v="23.63"/>
    <n v="23.63"/>
    <x v="2442"/>
    <d v="2016-04-27T15:02:5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s v="plays"/>
    <n v="330"/>
    <n v="43.42"/>
    <x v="2443"/>
    <d v="2011-02-16T18:24:1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1"/>
    <s v="nonfiction"/>
    <n v="117.71"/>
    <n v="37.450000000000003"/>
    <x v="2444"/>
    <d v="2013-04-14T16:47:4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s v="animation"/>
    <n v="8.2100000000000009"/>
    <n v="16.760000000000002"/>
    <x v="2445"/>
    <d v="2016-02-09T05:48:07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6"/>
    <s v="musical"/>
    <n v="16.420000000000002"/>
    <n v="68.42"/>
    <x v="2446"/>
    <d v="2012-06-14T20:02:2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7"/>
    <s v="indie rock"/>
    <n v="136.66999999999999"/>
    <n v="30.37"/>
    <x v="2447"/>
    <d v="2012-09-25T01:26:5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7"/>
    <s v="rock"/>
    <n v="101.88"/>
    <n v="58.21"/>
    <x v="2448"/>
    <d v="2015-07-08T11:34:3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s v="plays"/>
    <n v="32.56"/>
    <n v="50.88"/>
    <x v="2449"/>
    <d v="2012-03-22T17:01:2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1"/>
    <s v="nonfiction"/>
    <n v="148"/>
    <n v="54.27"/>
    <x v="2450"/>
    <d v="2011-12-29T18:54:0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"/>
    <s v="tabletop games"/>
    <n v="162.6"/>
    <n v="27.1"/>
    <x v="2451"/>
    <d v="2012-09-24T16:26:1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7"/>
    <s v="rock"/>
    <n v="115.86"/>
    <n v="24.58"/>
    <x v="2452"/>
    <d v="2012-06-14T17:26:5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7"/>
    <s v="rock"/>
    <n v="101.25"/>
    <n v="115.71"/>
    <x v="2453"/>
    <d v="2016-04-08T08:59: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s v="plays"/>
    <n v="101.25"/>
    <n v="24.55"/>
    <x v="2454"/>
    <d v="2014-06-06T12:45:39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1"/>
    <s v="translations"/>
    <n v="26.9"/>
    <n v="36.68"/>
    <x v="2455"/>
    <d v="2009-10-16T22:02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0"/>
    <s v="hardware"/>
    <n v="100.63"/>
    <n v="35"/>
    <x v="2456"/>
    <d v="2016-10-30T15:01:1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1"/>
    <s v="translations"/>
    <n v="6.71"/>
    <n v="80.5"/>
    <x v="2457"/>
    <d v="2016-06-27T10:47:4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s v="plays"/>
    <n v="20.13"/>
    <n v="100.63"/>
    <x v="2458"/>
    <d v="2014-07-30T18:45:1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1"/>
    <s v="children's books"/>
    <n v="26.7"/>
    <n v="42.16"/>
    <x v="2459"/>
    <d v="2015-11-30T20:15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4"/>
    <s v="small batch"/>
    <n v="133.5"/>
    <n v="53.4"/>
    <x v="2460"/>
    <d v="2014-06-30T21:57:05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4"/>
    <s v="food trucks"/>
    <n v="1.1399999999999999"/>
    <n v="200"/>
    <x v="2461"/>
    <d v="2016-11-19T00:45:5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s v="plays"/>
    <n v="2.67"/>
    <n v="800"/>
    <x v="2462"/>
    <d v="2015-06-27T05:37:37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5"/>
    <s v="drama"/>
    <n v="16"/>
    <n v="160"/>
    <x v="2463"/>
    <d v="2015-07-07T16:13: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1"/>
    <s v="translations"/>
    <n v="18.18"/>
    <n v="88.89"/>
    <x v="2464"/>
    <d v="2016-05-16T17:01:3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s v="plays"/>
    <n v="100"/>
    <n v="29.63"/>
    <x v="2465"/>
    <d v="2015-11-10T00:36:0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5"/>
    <s v="television"/>
    <n v="133.33000000000001"/>
    <n v="57.14"/>
    <x v="2466"/>
    <d v="2012-03-23T16:59:3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7"/>
    <s v="indie rock"/>
    <n v="265.67"/>
    <n v="26.57"/>
    <x v="2467"/>
    <d v="2016-07-15T22:45:4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6"/>
    <s v="spaces"/>
    <n v="15.92"/>
    <n v="88.44"/>
    <x v="2468"/>
    <d v="2015-04-20T19:48:4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6"/>
    <s v="spaces"/>
    <n v="3.98"/>
    <n v="56.79"/>
    <x v="2469"/>
    <d v="2016-06-13T22:23:5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s v="plays"/>
    <n v="53"/>
    <n v="88.33"/>
    <x v="2470"/>
    <d v="2014-08-21T06:59:2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6"/>
    <s v="musical"/>
    <n v="106"/>
    <n v="88.33"/>
    <x v="2471"/>
    <d v="2015-04-27T05:59:4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s v="plays"/>
    <n v="158.19999999999999"/>
    <n v="79.099999999999994"/>
    <x v="2472"/>
    <d v="2015-07-06T16:50:3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0"/>
    <s v="web"/>
    <n v="1.21"/>
    <n v="112.57"/>
    <x v="2473"/>
    <d v="2012-11-09T23:47:3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7"/>
    <s v="classical music"/>
    <n v="105.5"/>
    <n v="23.12"/>
    <x v="2474"/>
    <d v="2014-06-27T14:17:25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s v="plays"/>
    <n v="142.36000000000001"/>
    <n v="29"/>
    <x v="2475"/>
    <d v="2014-05-21T17:06: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s v="plays"/>
    <n v="104"/>
    <n v="97.5"/>
    <x v="2476"/>
    <d v="2015-01-19T15:14:2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s v="plays"/>
    <n v="130"/>
    <n v="23.64"/>
    <x v="2477"/>
    <d v="2015-03-30T18:53:03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s v="plays"/>
    <n v="130"/>
    <n v="28.89"/>
    <x v="2478"/>
    <d v="2015-11-02T23:14:4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s v="plays"/>
    <n v="22.14"/>
    <n v="129.16999999999999"/>
    <x v="2479"/>
    <d v="2014-05-29T14:05:2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s v="plays"/>
    <n v="100"/>
    <n v="38.65"/>
    <x v="2480"/>
    <d v="2015-02-02T02:00:2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s v="animation"/>
    <n v="7.3"/>
    <n v="47.88"/>
    <x v="2481"/>
    <d v="2011-05-05T19:33:1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1"/>
    <s v="nonfiction"/>
    <n v="115.76"/>
    <n v="40.21"/>
    <x v="2482"/>
    <d v="2014-01-24T13:39:5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5"/>
    <s v="shorts"/>
    <n v="127.17"/>
    <n v="21.19"/>
    <x v="2483"/>
    <d v="2017-03-14T18:45:3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7"/>
    <s v="faith"/>
    <n v="21.71"/>
    <n v="76"/>
    <x v="2484"/>
    <d v="2015-05-12T06:29:5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s v="plays"/>
    <n v="116.92"/>
    <n v="50.67"/>
    <x v="2485"/>
    <d v="2015-02-01T16:54:31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s v="plays"/>
    <n v="152"/>
    <n v="19.489999999999998"/>
    <x v="2486"/>
    <d v="2015-12-15T18:16:5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s v="plays"/>
    <n v="21.69"/>
    <n v="126.5"/>
    <x v="2487"/>
    <d v="2013-06-28T16:31:2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7"/>
    <s v="rock"/>
    <n v="101.07"/>
    <n v="42.11"/>
    <x v="2488"/>
    <d v="2014-04-03T11:30:44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7"/>
    <s v="electronic music"/>
    <n v="150.80000000000001"/>
    <n v="50.27"/>
    <x v="2489"/>
    <d v="2016-08-14T15:28:2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s v="plays"/>
    <n v="250.67"/>
    <n v="44.24"/>
    <x v="2490"/>
    <d v="2014-04-17T04:32:4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s v="plays"/>
    <n v="15"/>
    <n v="83.33"/>
    <x v="2491"/>
    <d v="2016-12-09T22:35: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7"/>
    <s v="indie rock"/>
    <n v="75"/>
    <n v="35.71"/>
    <x v="2492"/>
    <d v="2012-04-25T23:39:4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7"/>
    <s v="indie rock"/>
    <n v="125"/>
    <n v="27.78"/>
    <x v="2493"/>
    <d v="2014-11-30T20:21:04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5"/>
    <s v="drama"/>
    <n v="29.84"/>
    <n v="93.25"/>
    <x v="2494"/>
    <d v="2016-03-14T23:44:1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6"/>
    <s v="spaces"/>
    <n v="149"/>
    <n v="37.25"/>
    <x v="2495"/>
    <d v="2015-10-06T13:16:1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s v="plays"/>
    <n v="26.73"/>
    <n v="35"/>
    <x v="2496"/>
    <d v="2012-02-13T15:17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3"/>
    <s v="video games"/>
    <n v="2.93"/>
    <n v="34.880000000000003"/>
    <x v="2497"/>
    <d v="2012-05-01T17:16:2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1"/>
    <s v="children's books"/>
    <n v="29.24"/>
    <n v="40.61"/>
    <x v="2498"/>
    <d v="2013-04-04T14:00:3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7"/>
    <s v="jazz"/>
    <n v="24.33"/>
    <n v="34.76"/>
    <x v="2499"/>
    <d v="2014-09-08T02:05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s v="plays"/>
    <n v="36.5"/>
    <n v="91.25"/>
    <x v="2500"/>
    <d v="2014-05-21T12:37:21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s v="plays"/>
    <n v="104.29"/>
    <n v="36.5"/>
    <x v="2501"/>
    <d v="2016-07-14T11:32:37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7"/>
    <s v="rock"/>
    <n v="145.4"/>
    <n v="21.38"/>
    <x v="2502"/>
    <d v="2014-11-04T22:34:4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0"/>
    <s v="wearables"/>
    <n v="7.26"/>
    <n v="80.67"/>
    <x v="2503"/>
    <d v="2013-08-23T10:14:17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7"/>
    <s v="classical music"/>
    <n v="103.57"/>
    <n v="55.77"/>
    <x v="2504"/>
    <d v="2015-05-23T17:48:15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5"/>
    <s v="drama"/>
    <n v="21.09"/>
    <n v="180.5"/>
    <x v="2505"/>
    <d v="2015-04-27T16:13:06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6"/>
    <s v="spaces"/>
    <n v="103"/>
    <n v="120.17"/>
    <x v="2506"/>
    <d v="2016-08-27T10:37:0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s v="plays"/>
    <n v="102.86"/>
    <n v="26.67"/>
    <x v="2507"/>
    <d v="2016-08-18T18:08:4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s v="plays"/>
    <n v="119.67"/>
    <n v="55.23"/>
    <x v="2508"/>
    <d v="2014-10-28T15:48:27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0"/>
    <s v="wearables"/>
    <n v="10.210000000000001"/>
    <n v="44.69"/>
    <x v="2509"/>
    <d v="2015-02-26T23:07:06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s v="plays"/>
    <n v="57.2"/>
    <n v="59.58"/>
    <x v="2510"/>
    <d v="2015-05-17T17:47:2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6"/>
    <s v="spaces"/>
    <n v="59.58"/>
    <n v="65"/>
    <x v="2511"/>
    <d v="2015-04-07T10:09:5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s v="plays"/>
    <n v="119.17"/>
    <n v="27.5"/>
    <x v="2512"/>
    <d v="2015-10-17T19:23:4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s v="plays"/>
    <n v="115.16"/>
    <n v="51"/>
    <x v="2513"/>
    <d v="2016-03-16T20:48:2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6"/>
    <s v="musical"/>
    <n v="129.63999999999999"/>
    <n v="25.46"/>
    <x v="2514"/>
    <d v="2016-01-04T17:05:5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0"/>
    <s v="wearables"/>
    <n v="28.48"/>
    <n v="19.239999999999998"/>
    <x v="2515"/>
    <d v="2015-05-17T12:59:14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s v="plays"/>
    <n v="118.33"/>
    <n v="29.58"/>
    <x v="2516"/>
    <d v="2014-07-01T16:45:5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s v="plays"/>
    <n v="100.71"/>
    <n v="33.57"/>
    <x v="2517"/>
    <d v="2013-04-01T21:42:3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"/>
    <s v="fiction"/>
    <n v="25.04"/>
    <n v="46.73"/>
    <x v="2518"/>
    <d v="2015-06-18T20:14:16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0"/>
    <s v="wearables"/>
    <n v="0.35"/>
    <n v="100"/>
    <x v="2519"/>
    <d v="2012-07-26T18:11:42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7"/>
    <s v="rock"/>
    <n v="100"/>
    <n v="50"/>
    <x v="2520"/>
    <d v="2016-09-30T15:11:1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s v="plays"/>
    <n v="139"/>
    <n v="57.92"/>
    <x v="2521"/>
    <d v="2016-04-29T18:32:09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0"/>
    <s v="web"/>
    <n v="1.38"/>
    <n v="76.67"/>
    <x v="2522"/>
    <d v="2015-03-27T19:57:0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0"/>
    <s v="wearables"/>
    <n v="4.5599999999999996"/>
    <n v="27.36"/>
    <x v="2523"/>
    <d v="2016-06-22T20:42:2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5"/>
    <s v="documentary"/>
    <n v="136.80000000000001"/>
    <n v="45.6"/>
    <x v="2524"/>
    <d v="2011-05-08T15:18:0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7"/>
    <s v="indie rock"/>
    <n v="136.6"/>
    <n v="26.27"/>
    <x v="2525"/>
    <d v="2012-05-24T18:32:5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7"/>
    <s v="indie rock"/>
    <n v="113.33"/>
    <n v="23.45"/>
    <x v="2526"/>
    <d v="2010-07-20T05:32:3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7"/>
    <s v="rock"/>
    <n v="169.86"/>
    <n v="39.97"/>
    <x v="2527"/>
    <d v="2016-04-19T13:35:3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3"/>
    <s v="video games"/>
    <n v="2.61"/>
    <n v="37.67"/>
    <x v="2528"/>
    <d v="2016-06-04T03:40:2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"/>
    <s v="nature"/>
    <n v="45.13"/>
    <n v="56.42"/>
    <x v="2529"/>
    <d v="2014-05-19T18:24:0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s v="animation"/>
    <n v="5.63"/>
    <n v="52"/>
    <x v="2530"/>
    <d v="2014-08-01T15:58:4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"/>
    <s v="photobooks"/>
    <n v="135"/>
    <n v="51.92"/>
    <x v="2531"/>
    <d v="2015-02-23T19:01:1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s v="plays"/>
    <n v="26.84"/>
    <n v="51.62"/>
    <x v="2532"/>
    <d v="2016-02-25T23:16:5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0"/>
    <s v="web"/>
    <n v="1.34"/>
    <n v="47.86"/>
    <x v="2533"/>
    <d v="2016-01-13T20:14:2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0"/>
    <s v="wearables"/>
    <n v="8.91"/>
    <n v="41.75"/>
    <x v="2534"/>
    <d v="2014-09-18T05:50:09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s v="plays"/>
    <n v="133.19999999999999"/>
    <n v="51.23"/>
    <x v="2535"/>
    <d v="2017-01-23T08:50:0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s v="plays"/>
    <n v="133.04"/>
    <n v="26.61"/>
    <x v="2536"/>
    <d v="2015-06-22T18:16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s v="plays"/>
    <n v="132"/>
    <n v="36.67"/>
    <x v="2537"/>
    <d v="2015-03-25T17:22:07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s v="plays"/>
    <n v="101.23"/>
    <n v="41.13"/>
    <x v="2538"/>
    <d v="2015-05-18T18:27: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s v="plays"/>
    <n v="36.5"/>
    <n v="46.93"/>
    <x v="2539"/>
    <d v="2014-06-17T02:50:38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2"/>
    <s v="people"/>
    <n v="26.2"/>
    <n v="218.33"/>
    <x v="2540"/>
    <d v="2015-09-18T16:23:4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s v="plays"/>
    <n v="13.02"/>
    <n v="93"/>
    <x v="2541"/>
    <d v="2015-01-21T08:34:1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"/>
    <s v="photobooks"/>
    <n v="13.56"/>
    <n v="65.099999999999994"/>
    <x v="2542"/>
    <d v="2015-05-05T19:48:3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7"/>
    <s v="faith"/>
    <n v="6.5"/>
    <n v="216.67"/>
    <x v="2543"/>
    <d v="2016-10-29T22:55:2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s v="plays"/>
    <n v="10.83"/>
    <n v="108.33"/>
    <x v="2544"/>
    <d v="2015-05-16T21:06:08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1"/>
    <s v="art books"/>
    <n v="13"/>
    <n v="65"/>
    <x v="2545"/>
    <d v="2014-07-21T15:38:1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s v="plays"/>
    <n v="26.94"/>
    <n v="46.43"/>
    <x v="2546"/>
    <d v="2015-02-18T02:32:4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s v="plays"/>
    <n v="130"/>
    <n v="50"/>
    <x v="2547"/>
    <d v="2015-02-18T17:35: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s v="plays"/>
    <n v="130"/>
    <n v="46.43"/>
    <x v="2548"/>
    <d v="2015-04-17T16:25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6"/>
    <s v="spaces"/>
    <n v="0.02"/>
    <n v="92.14"/>
    <x v="2549"/>
    <d v="2017-03-09T13:54:05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s v="plays"/>
    <n v="15.73"/>
    <n v="53.75"/>
    <x v="2550"/>
    <d v="2012-05-08T19:55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7"/>
    <s v="jazz"/>
    <n v="30.67"/>
    <n v="21.47"/>
    <x v="2551"/>
    <d v="2016-09-27T06:40:3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s v="plays"/>
    <n v="21.37"/>
    <n v="45.79"/>
    <x v="2552"/>
    <d v="2014-06-26T22:48:3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s v="plays"/>
    <n v="32.049999999999997"/>
    <n v="40.06"/>
    <x v="2553"/>
    <d v="2016-01-30T16:58:4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s v="plays"/>
    <n v="32.049999999999997"/>
    <n v="33.74"/>
    <x v="2554"/>
    <d v="2016-11-18T02:37:2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7"/>
    <s v="electronic music"/>
    <n v="128.19999999999999"/>
    <n v="21.37"/>
    <x v="2555"/>
    <d v="2014-07-21T18:18:2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5"/>
    <s v="drama"/>
    <n v="0.53"/>
    <n v="91.43"/>
    <x v="2556"/>
    <d v="2012-09-04T23:00:57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s v="animation"/>
    <n v="3.2"/>
    <n v="64"/>
    <x v="2557"/>
    <d v="2015-01-21T15:18:38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7"/>
    <s v="jazz"/>
    <n v="18.29"/>
    <n v="58.18"/>
    <x v="2558"/>
    <d v="2011-12-16T23:49:5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7"/>
    <s v="indie rock"/>
    <n v="128"/>
    <n v="37.65"/>
    <x v="2559"/>
    <d v="2017-02-23T11:05:54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s v="plays"/>
    <n v="127.8"/>
    <n v="29.05"/>
    <x v="2560"/>
    <d v="2014-09-08T12:16:18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0"/>
    <s v="gadgets"/>
    <n v="1.33"/>
    <n v="24.5"/>
    <x v="2561"/>
    <d v="2014-10-01T12:30:2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0"/>
    <s v="wearables"/>
    <n v="1.06"/>
    <n v="90.86"/>
    <x v="2562"/>
    <d v="2016-04-05T04:02:4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6"/>
    <s v="spaces"/>
    <n v="106"/>
    <n v="70.67"/>
    <x v="2563"/>
    <d v="2011-07-06T21:30:45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5"/>
    <s v="shorts"/>
    <n v="127.2"/>
    <n v="37.409999999999997"/>
    <x v="2564"/>
    <d v="2017-03-07T10:20:4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7"/>
    <s v="faith"/>
    <n v="25.4"/>
    <n v="57.73"/>
    <x v="2565"/>
    <d v="2016-05-13T12:57:3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s v="plays"/>
    <n v="126.6"/>
    <n v="22.61"/>
    <x v="2566"/>
    <d v="2015-07-13T18:00:2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7"/>
    <s v="rock"/>
    <n v="180.86"/>
    <n v="33.32"/>
    <x v="2567"/>
    <d v="2012-01-10T17:44:0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5"/>
    <s v="shorts"/>
    <n v="140.44"/>
    <n v="28.73"/>
    <x v="2568"/>
    <d v="2016-04-20T11:31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s v="plays"/>
    <n v="126.2"/>
    <n v="17.53"/>
    <x v="2569"/>
    <d v="2015-10-12T18:16:0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s v="plays"/>
    <n v="126.2"/>
    <n v="78.88"/>
    <x v="2570"/>
    <d v="2016-03-18T02:29:0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5"/>
    <s v="television"/>
    <n v="126"/>
    <n v="31.5"/>
    <x v="2571"/>
    <d v="2015-04-21T20:29:3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0"/>
    <s v="hardware"/>
    <n v="126.87"/>
    <n v="62.8"/>
    <x v="2572"/>
    <d v="2015-12-07T22:50:1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2"/>
    <s v="people"/>
    <n v="12.5"/>
    <n v="25"/>
    <x v="2573"/>
    <d v="2016-11-27T21:48:4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s v="plays"/>
    <n v="20.83"/>
    <n v="52.08"/>
    <x v="2574"/>
    <d v="2016-08-24T01:21:5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s v="plays"/>
    <n v="17.77"/>
    <n v="36.590000000000003"/>
    <x v="2575"/>
    <d v="2016-06-14T11:48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0"/>
    <s v="wearables"/>
    <n v="3.11"/>
    <n v="88.71"/>
    <x v="2576"/>
    <d v="2014-12-10T18:04:0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s v="plays"/>
    <n v="11.27"/>
    <n v="51.67"/>
    <x v="2577"/>
    <d v="2014-07-10T20:36:0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s v="plays"/>
    <n v="47.69"/>
    <n v="62"/>
    <x v="2578"/>
    <d v="2012-02-21T20:40:3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7"/>
    <s v="indie rock"/>
    <n v="103.33"/>
    <n v="56.36"/>
    <x v="2579"/>
    <d v="2012-06-12T17:45:3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7"/>
    <s v="rock"/>
    <n v="124"/>
    <n v="38.75"/>
    <x v="2580"/>
    <d v="2016-06-23T19:32:3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s v="plays"/>
    <n v="123.6"/>
    <n v="29.43"/>
    <x v="2581"/>
    <d v="2016-04-06T19:49:4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0"/>
    <s v="hardware"/>
    <n v="102.5"/>
    <n v="205"/>
    <x v="2582"/>
    <d v="2016-02-15T09:33: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s v="plays"/>
    <n v="61.1"/>
    <n v="203.67"/>
    <x v="2583"/>
    <d v="2015-08-30T21:12:3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6"/>
    <s v="spaces"/>
    <n v="2.44"/>
    <n v="67.78"/>
    <x v="2584"/>
    <d v="2012-10-10T18:12:1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7"/>
    <s v="indie rock"/>
    <n v="101.67"/>
    <n v="43.57"/>
    <x v="2585"/>
    <d v="2015-10-01T10:53:17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s v="plays"/>
    <n v="122"/>
    <n v="27.73"/>
    <x v="2586"/>
    <d v="2015-05-28T12:05:0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s v="plays"/>
    <n v="122"/>
    <n v="203.33"/>
    <x v="2587"/>
    <d v="2013-08-13T13:07:2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3"/>
    <s v="video games"/>
    <n v="1.71"/>
    <n v="25.29"/>
    <x v="2588"/>
    <d v="2012-04-24T05:27:5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7"/>
    <s v="indie rock"/>
    <n v="121.4"/>
    <n v="37.94"/>
    <x v="2589"/>
    <d v="2014-08-31T14:03:2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s v="plays"/>
    <n v="121.2"/>
    <n v="33.67"/>
    <x v="2590"/>
    <d v="2015-09-08T19:00:2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6"/>
    <s v="spaces"/>
    <n v="0.15"/>
    <n v="201.67"/>
    <x v="2591"/>
    <d v="2015-04-13T14:54:1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s v="plays"/>
    <n v="242"/>
    <n v="24.2"/>
    <x v="2592"/>
    <d v="2016-07-08T18:38:29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s v="plays"/>
    <n v="242"/>
    <n v="43.21"/>
    <x v="2593"/>
    <d v="2015-12-02T16:50:1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3"/>
    <s v="video games"/>
    <n v="5.72"/>
    <n v="50.08"/>
    <x v="2594"/>
    <d v="2015-07-26T22:49:5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5"/>
    <s v="documentary"/>
    <n v="100.17"/>
    <n v="46.23"/>
    <x v="2595"/>
    <d v="2016-03-28T20:54:5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1"/>
    <s v="translations"/>
    <n v="3"/>
    <n v="75"/>
    <x v="2596"/>
    <d v="2014-12-22T18:04:1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5"/>
    <s v="television"/>
    <n v="100"/>
    <n v="27.27"/>
    <x v="2597"/>
    <d v="2011-03-10T16:41:06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5"/>
    <s v="shorts"/>
    <n v="120"/>
    <n v="60"/>
    <x v="2598"/>
    <d v="2014-01-18T23:38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5"/>
    <s v="documentary"/>
    <n v="120"/>
    <n v="42.86"/>
    <x v="2599"/>
    <d v="2016-11-15T20:28: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"/>
    <s v="tabletop games"/>
    <n v="298.5"/>
    <n v="35.119999999999997"/>
    <x v="2600"/>
    <d v="2012-11-22T01:18:3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1"/>
    <s v="nonfiction"/>
    <n v="238"/>
    <n v="33.06"/>
    <x v="2601"/>
    <d v="2014-08-30T08:40: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s v="plays"/>
    <n v="169.43"/>
    <n v="45.62"/>
    <x v="2602"/>
    <d v="2014-08-07T08:31:4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s v="plays"/>
    <n v="107.64"/>
    <n v="28.19"/>
    <x v="2603"/>
    <d v="2014-08-26T15:19:09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"/>
    <s v="photobooks"/>
    <n v="2.96"/>
    <n v="73.88"/>
    <x v="2604"/>
    <d v="2014-07-15T15:20:2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0"/>
    <s v="web"/>
    <n v="3.93"/>
    <n v="45.39"/>
    <x v="2605"/>
    <d v="2017-01-02T15:55:59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0"/>
    <s v="wearables"/>
    <n v="0.39"/>
    <n v="84.29"/>
    <x v="2606"/>
    <d v="2015-01-06T23:14:1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6"/>
    <s v="musical"/>
    <n v="11.74"/>
    <n v="24.46"/>
    <x v="2607"/>
    <d v="2016-09-17T22:08:5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6"/>
    <s v="spaces"/>
    <n v="19.57"/>
    <n v="25.52"/>
    <x v="2608"/>
    <d v="2016-05-08T08:11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7"/>
    <s v="rock"/>
    <n v="167.43"/>
    <n v="17.239999999999998"/>
    <x v="2609"/>
    <d v="2014-10-14T20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3"/>
    <s v="mobile games"/>
    <n v="1.67"/>
    <n v="25.43"/>
    <x v="2610"/>
    <d v="2015-06-15T17:28:5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4"/>
    <s v="food trucks"/>
    <n v="2.93"/>
    <n v="65"/>
    <x v="2611"/>
    <d v="2015-11-30T23:08:0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s v="plays"/>
    <n v="105.45"/>
    <n v="29"/>
    <x v="2612"/>
    <d v="2014-05-20T01:06:0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s v="plays"/>
    <n v="28.8"/>
    <n v="44.31"/>
    <x v="2613"/>
    <d v="2015-08-22T17:26:2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s v="animation"/>
    <n v="9.5"/>
    <n v="71.25"/>
    <x v="2614"/>
    <d v="2013-02-06T03:02:0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1"/>
    <s v="children's books"/>
    <n v="14.25"/>
    <n v="43.85"/>
    <x v="2615"/>
    <d v="2015-08-16T16:51:4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s v="plays"/>
    <n v="114"/>
    <n v="40.71"/>
    <x v="2616"/>
    <d v="2014-05-20T17:22:53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s v="plays"/>
    <n v="114"/>
    <n v="27.14"/>
    <x v="2617"/>
    <d v="2015-02-10T20:13:0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s v="plays"/>
    <n v="228"/>
    <n v="57"/>
    <x v="2618"/>
    <d v="2015-07-14T15:34:2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s v="plays"/>
    <n v="9.42"/>
    <n v="80.709999999999994"/>
    <x v="2619"/>
    <d v="2016-09-06T19:15:3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6"/>
    <s v="musical"/>
    <n v="113"/>
    <n v="37.67"/>
    <x v="2620"/>
    <d v="2015-12-22T11:41:3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5"/>
    <s v="shorts"/>
    <n v="112.93"/>
    <n v="19.47"/>
    <x v="2621"/>
    <d v="2013-11-18T21:55:21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7"/>
    <s v="pop"/>
    <n v="112.8"/>
    <n v="12.53"/>
    <x v="2622"/>
    <d v="2014-05-06T22:31:4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s v="plays"/>
    <n v="28.05"/>
    <n v="51"/>
    <x v="2623"/>
    <d v="2012-12-12T20:00:2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3"/>
    <s v="video games"/>
    <n v="0.11"/>
    <n v="50.91"/>
    <x v="2624"/>
    <d v="2014-07-25T23:14:0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7"/>
    <s v="faith"/>
    <n v="10.18"/>
    <n v="62.22"/>
    <x v="2625"/>
    <d v="2014-09-18T12:07:3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5"/>
    <s v="drama"/>
    <n v="22.4"/>
    <n v="56"/>
    <x v="2626"/>
    <d v="2012-03-13T17:02:4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7"/>
    <s v="indie rock"/>
    <n v="123.95"/>
    <n v="43"/>
    <x v="2627"/>
    <d v="2016-09-15T15:36:1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s v="plays"/>
    <n v="159.43"/>
    <n v="18"/>
    <x v="2628"/>
    <d v="2011-05-24T06:51:37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7"/>
    <s v="rock"/>
    <n v="185"/>
    <n v="50.45"/>
    <x v="2629"/>
    <d v="2014-08-29T01:38:3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"/>
    <s v="photobooks"/>
    <n v="11.06"/>
    <n v="69.13"/>
    <x v="2630"/>
    <d v="2014-11-28T20:4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0"/>
    <s v="wearables"/>
    <n v="27.65"/>
    <n v="55.3"/>
    <x v="2631"/>
    <d v="2015-07-08T15:36:58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7"/>
    <s v="rock"/>
    <n v="110.2"/>
    <n v="42.38"/>
    <x v="2632"/>
    <d v="2015-09-11T15:30:58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s v="plays"/>
    <n v="4.58"/>
    <n v="183.33"/>
    <x v="2633"/>
    <d v="2015-08-17T16:07:1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s v="plays"/>
    <n v="11"/>
    <n v="45.83"/>
    <x v="2634"/>
    <d v="2011-11-08T18:21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1"/>
    <s v="children's books"/>
    <n v="11.46"/>
    <n v="39.29"/>
    <x v="2635"/>
    <d v="2012-12-03T20:59:4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7"/>
    <s v="rock"/>
    <n v="110"/>
    <n v="50"/>
    <x v="2636"/>
    <d v="2015-01-16T20:19:1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s v="plays"/>
    <n v="110"/>
    <n v="55"/>
    <x v="2637"/>
    <d v="2016-03-23T18:45:5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4"/>
    <s v="small batch"/>
    <n v="182"/>
    <n v="34.130000000000003"/>
    <x v="2638"/>
    <d v="2014-05-20T07:26:27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s v="plays"/>
    <n v="109"/>
    <n v="36.33"/>
    <x v="2639"/>
    <d v="2012-07-30T21:11:2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7"/>
    <s v="rock"/>
    <n v="155.71"/>
    <n v="28.68"/>
    <x v="2640"/>
    <d v="2016-08-27T07:29:1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7"/>
    <s v="metal"/>
    <n v="218"/>
    <n v="19.46"/>
    <x v="2641"/>
    <d v="2017-01-27T13:05:58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s v="plays"/>
    <n v="27.1"/>
    <n v="38.71"/>
    <x v="2642"/>
    <d v="2015-10-12T22:34:1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s v="plays"/>
    <n v="5.41"/>
    <n v="60.11"/>
    <x v="2643"/>
    <d v="2017-02-22T13:33:5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s v="plays"/>
    <n v="108"/>
    <n v="33.75"/>
    <x v="2644"/>
    <d v="2014-12-17T14:03:0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s v="plays"/>
    <n v="108"/>
    <n v="33.75"/>
    <x v="2645"/>
    <d v="2014-10-02T02:24:2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s v="plays"/>
    <n v="107.4"/>
    <n v="35.799999999999997"/>
    <x v="2646"/>
    <d v="2014-10-15T20:22:2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s v="plays"/>
    <n v="106.02"/>
    <n v="58.9"/>
    <x v="2647"/>
    <d v="2014-03-25T22:52:5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4"/>
    <s v="food trucks"/>
    <n v="8.83"/>
    <n v="44.17"/>
    <x v="2648"/>
    <d v="2015-10-17T15:04:58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4"/>
    <s v="food trucks"/>
    <n v="10.6"/>
    <n v="48.18"/>
    <x v="2649"/>
    <d v="2015-07-29T16:41:4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s v="plays"/>
    <n v="106"/>
    <n v="75.709999999999994"/>
    <x v="2650"/>
    <d v="2016-07-04T16:07:3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s v="plays"/>
    <n v="105.49"/>
    <n v="21.1"/>
    <x v="2651"/>
    <d v="2016-03-23T19:34:33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s v="plays"/>
    <n v="10.54"/>
    <n v="47.91"/>
    <x v="2652"/>
    <d v="2016-02-05T16:51:2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5"/>
    <s v="television"/>
    <n v="105"/>
    <n v="15"/>
    <x v="2653"/>
    <d v="2016-03-29T03:03:0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6"/>
    <s v="musical"/>
    <n v="105"/>
    <n v="75"/>
    <x v="2654"/>
    <d v="2014-09-07T18:26:1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s v="plays"/>
    <n v="175"/>
    <n v="29.17"/>
    <x v="2655"/>
    <d v="2016-09-02T02:55:34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6"/>
    <s v="spaces"/>
    <n v="4.74"/>
    <n v="57.89"/>
    <x v="2656"/>
    <d v="2012-06-21T16:3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7"/>
    <s v="jazz"/>
    <n v="3.25"/>
    <n v="65"/>
    <x v="2657"/>
    <d v="2016-11-05T23:00:1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s v="plays"/>
    <n v="3.47"/>
    <n v="47.27"/>
    <x v="2658"/>
    <d v="2016-05-14T19:1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7"/>
    <s v="rock"/>
    <n v="104"/>
    <n v="32.5"/>
    <x v="2659"/>
    <d v="2016-03-01T16:51: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7"/>
    <s v="rock"/>
    <n v="104"/>
    <n v="47.27"/>
    <x v="2660"/>
    <d v="2014-07-08T15:30:4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s v="plays"/>
    <n v="104"/>
    <n v="57.78"/>
    <x v="2661"/>
    <d v="2009-11-05T18:02:2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7"/>
    <s v="rock"/>
    <n v="103.8"/>
    <n v="34.6"/>
    <x v="2662"/>
    <d v="2010-12-30T20:08:3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7"/>
    <s v="indie rock"/>
    <n v="103.2"/>
    <n v="51.6"/>
    <x v="2663"/>
    <d v="2016-06-27T21:01:43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"/>
    <s v="photobooks"/>
    <n v="2.04"/>
    <n v="84.83"/>
    <x v="2664"/>
    <d v="2016-01-29T04:42:1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2"/>
    <s v="people"/>
    <n v="16.97"/>
    <n v="101.8"/>
    <x v="2665"/>
    <d v="2015-01-13T22:15:2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1"/>
    <s v="art books"/>
    <n v="5.0599999999999996"/>
    <n v="84.33"/>
    <x v="2666"/>
    <d v="2015-06-24T21:33:4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s v="plays"/>
    <n v="202"/>
    <n v="29.71"/>
    <x v="2667"/>
    <d v="2016-06-10T04:41:1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s v="plays"/>
    <n v="20.16"/>
    <n v="50.4"/>
    <x v="2668"/>
    <d v="2015-05-15T19:36:15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s v="plays"/>
    <n v="144"/>
    <n v="22.91"/>
    <x v="2669"/>
    <d v="2016-06-14T01:11:4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s v="plays"/>
    <n v="100.64"/>
    <n v="25.16"/>
    <x v="2670"/>
    <d v="2016-12-01T16:34:0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0"/>
    <s v="wearables"/>
    <n v="0.5"/>
    <n v="167.67"/>
    <x v="2671"/>
    <d v="2011-06-12T07:08:1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5"/>
    <s v="shorts"/>
    <n v="100.4"/>
    <n v="31.38"/>
    <x v="2672"/>
    <d v="2016-08-11T20:46:11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s v="plays"/>
    <n v="100.2"/>
    <n v="62.63"/>
    <x v="2673"/>
    <d v="2015-11-25T16:41:5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6"/>
    <s v="musical"/>
    <n v="0.67"/>
    <n v="500"/>
    <x v="2674"/>
    <d v="2014-08-18T17:08:24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s v="plays"/>
    <n v="9.09"/>
    <n v="29.41"/>
    <x v="2675"/>
    <d v="2011-04-15T18:11:26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5"/>
    <s v="shorts"/>
    <n v="100"/>
    <n v="71.430000000000007"/>
    <x v="2676"/>
    <d v="2015-07-02T22:06:12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5"/>
    <s v="science fiction"/>
    <n v="100"/>
    <n v="500"/>
    <x v="2677"/>
    <d v="2015-04-03T20:58:4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6"/>
    <s v="musical"/>
    <n v="100"/>
    <n v="83.33"/>
    <x v="2678"/>
    <d v="2017-01-17T19:51:1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6"/>
    <s v="spaces"/>
    <n v="100"/>
    <n v="62.5"/>
    <x v="2679"/>
    <d v="2016-03-17T20:17:3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s v="plays"/>
    <n v="100"/>
    <n v="41.67"/>
    <x v="2680"/>
    <d v="2015-05-22T13:41:22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s v="plays"/>
    <n v="100"/>
    <n v="55.56"/>
    <x v="2681"/>
    <d v="2016-03-01T18:17:3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s v="plays"/>
    <n v="100"/>
    <n v="35.71"/>
    <x v="2682"/>
    <d v="2016-01-12T11:29:4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s v="plays"/>
    <n v="100"/>
    <n v="29.41"/>
    <x v="2683"/>
    <d v="2015-06-18T11:12:17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6"/>
    <s v="musical"/>
    <n v="100"/>
    <n v="166.67"/>
    <x v="2684"/>
    <d v="2011-02-02T12:57:07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7"/>
    <s v="rock"/>
    <n v="142.86000000000001"/>
    <n v="25"/>
    <x v="2685"/>
    <d v="2014-11-07T06:24:2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s v="plays"/>
    <n v="16.57"/>
    <n v="29.24"/>
    <x v="2686"/>
    <d v="2015-01-20T20:45:4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0"/>
    <s v="space exploration"/>
    <n v="164"/>
    <n v="10.039999999999999"/>
    <x v="2687"/>
    <d v="2016-06-02T17:44:2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s v="plays"/>
    <n v="2.4500000000000002"/>
    <n v="163.33000000000001"/>
    <x v="2688"/>
    <d v="2016-04-07T13:09:54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s v="plays"/>
    <n v="9.76"/>
    <n v="37.54"/>
    <x v="2689"/>
    <d v="2016-02-27T17:18: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7"/>
    <s v="faith"/>
    <n v="9.74"/>
    <n v="54.11"/>
    <x v="2690"/>
    <d v="2016-11-30T02:03:5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0"/>
    <s v="wearables"/>
    <n v="2.4300000000000002"/>
    <n v="60.75"/>
    <x v="2691"/>
    <d v="2017-01-11T06:16:5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s v="plays"/>
    <n v="107.78"/>
    <n v="44.09"/>
    <x v="2692"/>
    <d v="2016-02-10T00:24:4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s v="plays"/>
    <n v="137.57"/>
    <n v="28.32"/>
    <x v="2693"/>
    <d v="2016-12-22T04:37:48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0"/>
    <s v="wearables"/>
    <n v="0.87"/>
    <n v="120.25"/>
    <x v="2694"/>
    <d v="2015-05-16T10:06:4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6"/>
    <s v="musical"/>
    <n v="4.8099999999999996"/>
    <n v="60.13"/>
    <x v="2695"/>
    <d v="2016-02-11T19:52:4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0"/>
    <s v="wearables"/>
    <n v="12"/>
    <n v="60"/>
    <x v="2696"/>
    <d v="2015-04-13T16:53:3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s v="animation"/>
    <n v="64"/>
    <n v="40"/>
    <x v="2697"/>
    <d v="2012-09-04T23:07:1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3"/>
    <s v="video games"/>
    <n v="9.56"/>
    <n v="21.73"/>
    <x v="2698"/>
    <d v="2015-04-06T17:22:1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6"/>
    <s v="spaces"/>
    <n v="11.58"/>
    <n v="78.33"/>
    <x v="2699"/>
    <d v="2016-03-04T18:17:0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s v="plays"/>
    <n v="148.88999999999999"/>
    <n v="15.13"/>
    <x v="2700"/>
    <d v="2016-03-08T22:11:59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0"/>
    <s v="wearables"/>
    <n v="0.47"/>
    <n v="116.75"/>
    <x v="2701"/>
    <d v="2014-12-01T17:43:3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s v="plays"/>
    <n v="4.67"/>
    <n v="35.92"/>
    <x v="2702"/>
    <d v="2014-12-16T20:29:1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0"/>
    <s v="web"/>
    <n v="1.25"/>
    <n v="57.88"/>
    <x v="2703"/>
    <d v="2015-08-24T20:27:3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7"/>
    <s v="rock"/>
    <n v="115.75"/>
    <n v="35.619999999999997"/>
    <x v="2704"/>
    <d v="2015-07-19T21:01:15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4"/>
    <s v="food trucks"/>
    <n v="1.84"/>
    <n v="76.67"/>
    <x v="2705"/>
    <d v="2015-07-13T16:41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4"/>
    <s v="food trucks"/>
    <n v="3.07"/>
    <n v="35.380000000000003"/>
    <x v="2706"/>
    <d v="2014-09-22T15:36:5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s v="plays"/>
    <n v="8.2100000000000009"/>
    <n v="38.33"/>
    <x v="2707"/>
    <d v="2012-01-27T00:07:2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5"/>
    <s v="shorts"/>
    <n v="131.43"/>
    <n v="21.9"/>
    <x v="2708"/>
    <d v="2011-10-28T16:35:58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5"/>
    <s v="shorts"/>
    <n v="153.33000000000001"/>
    <n v="30.67"/>
    <x v="2709"/>
    <d v="2016-01-14T19:02: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s v="plays"/>
    <n v="184"/>
    <n v="30.67"/>
    <x v="2710"/>
    <d v="2015-03-27T21:48:5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6"/>
    <s v="musical"/>
    <n v="30.33"/>
    <n v="50.56"/>
    <x v="2711"/>
    <d v="2016-08-19T19:51:0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s v="plays"/>
    <n v="2.27"/>
    <n v="32.36"/>
    <x v="2712"/>
    <d v="2017-02-09T23:08:2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s v="plays"/>
    <n v="37.75"/>
    <n v="32.36"/>
    <x v="2713"/>
    <d v="2015-02-12T17:23:1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6"/>
    <s v="musical"/>
    <n v="3.45"/>
    <n v="30.13"/>
    <x v="2714"/>
    <d v="2014-07-09T22:27:2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6"/>
    <s v="spaces"/>
    <n v="3.01"/>
    <n v="41"/>
    <x v="2715"/>
    <d v="2014-06-05T14:22:2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s v="plays"/>
    <n v="18"/>
    <n v="64.290000000000006"/>
    <x v="2716"/>
    <d v="2015-03-01T18:51:1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s v="plays"/>
    <n v="112.5"/>
    <n v="30"/>
    <x v="2717"/>
    <d v="2016-09-09T10:56:5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1"/>
    <s v="translations"/>
    <n v="7.06"/>
    <n v="44.5"/>
    <x v="2718"/>
    <d v="2015-03-04T17:20: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"/>
    <s v="fiction"/>
    <n v="8.9"/>
    <n v="40.450000000000003"/>
    <x v="2719"/>
    <d v="2014-12-09T20:58:0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s v="plays"/>
    <n v="17.600000000000001"/>
    <n v="44"/>
    <x v="2720"/>
    <d v="2015-07-28T12:07:5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s v="plays"/>
    <n v="110"/>
    <n v="24.44"/>
    <x v="2721"/>
    <d v="2015-08-29T05:37:27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s v="plays"/>
    <n v="21.85"/>
    <n v="48.56"/>
    <x v="2722"/>
    <d v="2015-01-23T01:21:4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0"/>
    <s v="web"/>
    <n v="4.3499999999999996"/>
    <n v="145"/>
    <x v="2723"/>
    <d v="2014-07-15T03:02:36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5"/>
    <s v="drama"/>
    <n v="15.54"/>
    <n v="43.5"/>
    <x v="2724"/>
    <d v="2013-12-11T23:57:34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7"/>
    <s v="rock"/>
    <n v="108.75"/>
    <n v="31.07"/>
    <x v="2725"/>
    <d v="2016-11-29T22:01:4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0"/>
    <s v="gadgets"/>
    <n v="1.73"/>
    <n v="108.25"/>
    <x v="2726"/>
    <d v="2014-08-12T06:14:5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s v="animation"/>
    <n v="1.08"/>
    <n v="35.83"/>
    <x v="2727"/>
    <d v="2015-01-18T15:52:3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s v="plays"/>
    <n v="34.4"/>
    <n v="33.08"/>
    <x v="2728"/>
    <d v="2015-03-18T12:22:0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6"/>
    <s v="spaces"/>
    <n v="57.33"/>
    <n v="43"/>
    <x v="2729"/>
    <d v="2016-08-25T07:35:1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4"/>
    <s v="small batch"/>
    <n v="107.5"/>
    <n v="47.78"/>
    <x v="2730"/>
    <d v="2015-11-01T04:35:2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s v="plays"/>
    <n v="129.13"/>
    <n v="30.71"/>
    <x v="2731"/>
    <d v="2015-06-05T15:38:37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s v="plays"/>
    <n v="143.33000000000001"/>
    <n v="21.5"/>
    <x v="2732"/>
    <d v="2015-03-26T21:38:1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s v="plays"/>
    <n v="28.47"/>
    <n v="61"/>
    <x v="2733"/>
    <d v="2015-03-20T01:40:38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0"/>
    <s v="web"/>
    <n v="0.43"/>
    <n v="53.25"/>
    <x v="2734"/>
    <d v="2014-12-02T16:13:36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6"/>
    <s v="musical"/>
    <n v="8.52"/>
    <n v="47.33"/>
    <x v="2735"/>
    <d v="2015-03-31T16:00:5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3"/>
    <s v="mobile games"/>
    <n v="0.47"/>
    <n v="60.71"/>
    <x v="2736"/>
    <d v="2013-10-30T01:05:25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3"/>
    <s v="video games"/>
    <n v="5.31"/>
    <n v="17.71"/>
    <x v="2737"/>
    <d v="2015-10-29T20:22:2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s v="plays"/>
    <n v="24.29"/>
    <n v="53.13"/>
    <x v="2738"/>
    <d v="2015-10-22T18:38:3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7"/>
    <s v="electronic music"/>
    <n v="101.19"/>
    <n v="47.22"/>
    <x v="2739"/>
    <d v="2011-06-12T03:14:4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5"/>
    <s v="shorts"/>
    <n v="106.25"/>
    <n v="53.13"/>
    <x v="2740"/>
    <d v="2013-01-02T20:19:2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7"/>
    <s v="electronic music"/>
    <n v="382.72"/>
    <n v="15.04"/>
    <x v="2741"/>
    <d v="2015-05-23T17:31:06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s v="plays"/>
    <n v="210"/>
    <n v="105"/>
    <x v="2742"/>
    <d v="2016-08-19T20:26:25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1"/>
    <s v="translations"/>
    <n v="8.3800000000000008"/>
    <n v="104.75"/>
    <x v="2743"/>
    <d v="2015-04-17T17:11:5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s v="plays"/>
    <n v="41.7"/>
    <n v="29.79"/>
    <x v="2744"/>
    <d v="2010-01-14T13:00:4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7"/>
    <s v="indie rock"/>
    <n v="104"/>
    <n v="18.91"/>
    <x v="2745"/>
    <d v="2016-06-05T20:54:43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s v="animation"/>
    <n v="13.83"/>
    <n v="51.88"/>
    <x v="2746"/>
    <d v="2015-10-16T19:25:1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s v="plays"/>
    <n v="6.83"/>
    <n v="59"/>
    <x v="2747"/>
    <d v="2015-09-10T00:21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0"/>
    <s v="wearables"/>
    <n v="2.06"/>
    <n v="51.38"/>
    <x v="2748"/>
    <d v="2014-06-03T15:49:4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3"/>
    <s v="video games"/>
    <n v="0.82"/>
    <n v="410"/>
    <x v="2749"/>
    <d v="2017-02-04T06:58:27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s v="plays"/>
    <n v="24.12"/>
    <n v="41"/>
    <x v="2750"/>
    <d v="2014-12-16T21:52:2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5"/>
    <s v="television"/>
    <n v="117.14"/>
    <n v="51.25"/>
    <x v="2751"/>
    <d v="2016-04-01T16:33:1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s v="plays"/>
    <n v="136.34"/>
    <n v="15.15"/>
    <x v="2752"/>
    <d v="2014-10-23T05:19:0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0"/>
    <s v="wearables"/>
    <n v="0.82"/>
    <n v="45.33"/>
    <x v="2753"/>
    <d v="2016-06-13T06:49:5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3"/>
    <s v="video games"/>
    <n v="0.81"/>
    <n v="101.25"/>
    <x v="2754"/>
    <d v="2016-12-11T16:31: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0"/>
    <s v="wearables"/>
    <n v="2.69"/>
    <n v="13"/>
    <x v="2755"/>
    <d v="2014-11-18T19:31:28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1"/>
    <s v="translations"/>
    <n v="8.06"/>
    <n v="80.599999999999994"/>
    <x v="2756"/>
    <d v="2014-05-29T09:09:57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5"/>
    <s v="science fiction"/>
    <n v="13.43"/>
    <n v="80.599999999999994"/>
    <x v="2757"/>
    <d v="2016-02-10T22:20:4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6"/>
    <s v="musical"/>
    <n v="4.0199999999999996"/>
    <n v="100.5"/>
    <x v="2758"/>
    <d v="2015-03-04T23:47:2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5"/>
    <s v="drama"/>
    <n v="33.42"/>
    <n v="30.85"/>
    <x v="2759"/>
    <d v="2015-05-12T00:50:5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5"/>
    <s v="drama"/>
    <n v="40.1"/>
    <n v="80.2"/>
    <x v="2760"/>
    <d v="2012-07-17T17:26:3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7"/>
    <s v="indie rock"/>
    <n v="133.44"/>
    <n v="25.02"/>
    <x v="2761"/>
    <d v="2012-03-27T00:35:0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s v="animation"/>
    <n v="0.8"/>
    <n v="133.33000000000001"/>
    <x v="2762"/>
    <d v="2010-09-15T16:25:05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"/>
    <s v="fiction"/>
    <n v="2.67"/>
    <n v="66.67"/>
    <x v="2763"/>
    <d v="2017-01-15T12:43:3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s v="plays"/>
    <n v="11.43"/>
    <n v="80"/>
    <x v="2764"/>
    <d v="2016-01-05T15:43:1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s v="plays"/>
    <n v="16"/>
    <n v="66.67"/>
    <x v="2765"/>
    <d v="2016-11-15T05:09: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s v="plays"/>
    <n v="100"/>
    <n v="30.77"/>
    <x v="2766"/>
    <d v="2015-05-27T21:44:14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s v="plays"/>
    <n v="12.2"/>
    <n v="79.400000000000006"/>
    <x v="2767"/>
    <d v="2014-01-15T22:43:2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s v="animation"/>
    <n v="0.79"/>
    <n v="56.57"/>
    <x v="2768"/>
    <d v="2010-12-02T02:34:5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7"/>
    <s v="classical music"/>
    <n v="156.4"/>
    <n v="30.08"/>
    <x v="2769"/>
    <d v="2015-03-30T14:07:0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s v="plays"/>
    <n v="19.25"/>
    <n v="64.17"/>
    <x v="2770"/>
    <d v="2016-06-14T23:29:1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s v="plays"/>
    <n v="128.33000000000001"/>
    <n v="27.5"/>
    <x v="2771"/>
    <d v="2014-06-09T17:24:2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2"/>
    <s v="people"/>
    <n v="5.08"/>
    <n v="31.75"/>
    <x v="2772"/>
    <d v="2016-02-01T22:41:0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s v="plays"/>
    <n v="127"/>
    <n v="25.4"/>
    <x v="2773"/>
    <d v="2015-01-25T21:47:1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"/>
    <s v="photobooks"/>
    <n v="10.86"/>
    <n v="42.22"/>
    <x v="2774"/>
    <d v="2012-07-27T21:37:03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1"/>
    <s v="children's books"/>
    <n v="19"/>
    <n v="47.5"/>
    <x v="2775"/>
    <d v="2015-01-19T19:38:49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5"/>
    <s v="drama"/>
    <n v="58.46"/>
    <n v="54.29"/>
    <x v="2776"/>
    <d v="2016-09-12T15:15:1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0"/>
    <s v="wearables"/>
    <n v="1.08"/>
    <n v="41.89"/>
    <x v="2777"/>
    <d v="2014-10-28T00:40:4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6"/>
    <s v="spaces"/>
    <n v="0.02"/>
    <n v="53.71"/>
    <x v="2778"/>
    <d v="2016-02-25T13:50:4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5"/>
    <s v="documentary"/>
    <n v="125.33"/>
    <n v="41.78"/>
    <x v="2779"/>
    <d v="2017-03-14T15:21:56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s v="plays"/>
    <n v="3.75"/>
    <n v="93.75"/>
    <x v="2780"/>
    <d v="2012-01-29T16:18:3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7"/>
    <s v="jazz"/>
    <n v="5.77"/>
    <n v="41.67"/>
    <x v="2781"/>
    <d v="2014-06-09T19:32:3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1"/>
    <s v="nonfiction"/>
    <n v="125"/>
    <n v="53.57"/>
    <x v="2782"/>
    <d v="2016-06-08T00:31:4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s v="plays"/>
    <n v="150"/>
    <n v="41.67"/>
    <x v="2783"/>
    <d v="2015-11-26T11:15:16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6"/>
    <s v="spaces"/>
    <n v="123.67"/>
    <n v="14.84"/>
    <x v="2784"/>
    <d v="2016-05-27T00:04:51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s v="plays"/>
    <n v="123"/>
    <n v="46.13"/>
    <x v="2785"/>
    <d v="2014-06-01T01:22:3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"/>
    <s v="places"/>
    <n v="7.34"/>
    <n v="40.78"/>
    <x v="2786"/>
    <d v="2015-02-06T04:55:1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s v="plays"/>
    <n v="7.24"/>
    <n v="72.400000000000006"/>
    <x v="2787"/>
    <d v="2016-01-02T08:32:15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3"/>
    <s v="mobile games"/>
    <n v="10.31"/>
    <n v="32.82"/>
    <x v="2788"/>
    <d v="2015-07-10T15:27:1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5"/>
    <s v="drama"/>
    <n v="0.72"/>
    <n v="120"/>
    <x v="2789"/>
    <d v="2013-12-06T13:31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"/>
    <s v="fiction"/>
    <n v="2.4"/>
    <n v="60"/>
    <x v="2790"/>
    <d v="2017-02-22T06:00:2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7"/>
    <s v="faith"/>
    <n v="102.86"/>
    <n v="24"/>
    <x v="2791"/>
    <d v="2014-10-21T14:04:04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5"/>
    <s v="science fiction"/>
    <n v="0.72"/>
    <n v="35.9"/>
    <x v="2792"/>
    <d v="2016-11-21T14:59:0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0"/>
    <s v="space exploration"/>
    <n v="0.6"/>
    <n v="71.599999999999994"/>
    <x v="2793"/>
    <d v="2014-07-13T02:09:1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s v="plays"/>
    <n v="17.899999999999999"/>
    <n v="25.57"/>
    <x v="2794"/>
    <d v="2015-08-14T15:54:2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s v="plays"/>
    <n v="101.43"/>
    <n v="59.17"/>
    <x v="2795"/>
    <d v="2014-12-16T21:54:5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0"/>
    <s v="space exploration"/>
    <n v="101.73"/>
    <n v="25.21"/>
    <x v="2796"/>
    <d v="2014-01-24T18:43:3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"/>
    <s v="fiction"/>
    <n v="70.2"/>
    <n v="39"/>
    <x v="2797"/>
    <d v="2015-06-12T12:50:0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6"/>
    <s v="musical"/>
    <n v="100.29"/>
    <n v="35.1"/>
    <x v="2798"/>
    <d v="2016-04-14T15:18: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0"/>
    <s v="web"/>
    <n v="0.18"/>
    <n v="116.67"/>
    <x v="2799"/>
    <d v="2014-02-01T22:29: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1"/>
    <s v="art books"/>
    <n v="4.12"/>
    <n v="26.92"/>
    <x v="2800"/>
    <d v="2015-02-06T13:57:0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s v="plays"/>
    <n v="15.74"/>
    <n v="29.17"/>
    <x v="2801"/>
    <d v="2015-03-25T21:52:21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s v="plays"/>
    <n v="140"/>
    <n v="35"/>
    <x v="2802"/>
    <d v="2014-11-20T01:12: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0"/>
    <s v="web"/>
    <n v="0.39"/>
    <n v="38.44"/>
    <x v="2803"/>
    <d v="2016-07-05T16:34:37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5"/>
    <s v="drama"/>
    <n v="7.0000000000000007E-2"/>
    <n v="69"/>
    <x v="2804"/>
    <d v="2010-05-14T21:58:2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7"/>
    <s v="jazz"/>
    <n v="38.33"/>
    <n v="69"/>
    <x v="2805"/>
    <d v="2016-06-11T18:35:3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0"/>
    <s v="web"/>
    <n v="5.68"/>
    <n v="37.89"/>
    <x v="2806"/>
    <d v="2014-10-06T21:08:2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s v="plays"/>
    <n v="113.33"/>
    <n v="20"/>
    <x v="2807"/>
    <d v="2015-07-15T13:00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5"/>
    <s v="science fiction"/>
    <n v="7.51"/>
    <n v="37.56"/>
    <x v="2808"/>
    <d v="2015-08-29T06:35:3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6"/>
    <s v="spaces"/>
    <n v="0.15"/>
    <n v="55.83"/>
    <x v="2809"/>
    <d v="2016-06-15T20:42:26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4"/>
    <s v="food trucks"/>
    <n v="0.56000000000000005"/>
    <n v="55.83"/>
    <x v="2810"/>
    <d v="2012-02-10T23:36:2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s v="animation"/>
    <n v="1.37"/>
    <n v="67"/>
    <x v="2811"/>
    <d v="2014-09-23T22:57:5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"/>
    <s v="photobooks"/>
    <n v="6.7"/>
    <n v="83.75"/>
    <x v="2812"/>
    <d v="2016-11-16T17:36:0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6"/>
    <s v="spaces"/>
    <n v="3.34"/>
    <n v="20.88"/>
    <x v="2813"/>
    <d v="2014-10-22T23:02:0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7"/>
    <s v="jazz"/>
    <n v="2.2000000000000002"/>
    <n v="55"/>
    <x v="2814"/>
    <d v="2013-01-14T22:37:4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7"/>
    <s v="jazz"/>
    <n v="10.9"/>
    <n v="21.8"/>
    <x v="2815"/>
    <d v="2015-11-10T22:12:46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0"/>
    <s v="web"/>
    <n v="10.88"/>
    <n v="81.58"/>
    <x v="2816"/>
    <d v="2015-07-31T23:28:0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5"/>
    <s v="drama"/>
    <n v="3.25"/>
    <n v="32.5"/>
    <x v="2817"/>
    <d v="2015-02-17T20:02:5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5"/>
    <s v="drama"/>
    <n v="4.0599999999999996"/>
    <n v="108.33"/>
    <x v="2818"/>
    <d v="2013-10-30T13:28:1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7"/>
    <s v="jazz"/>
    <n v="5.42"/>
    <n v="27.08"/>
    <x v="2819"/>
    <d v="2015-08-07T02:36:46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4"/>
    <s v="food trucks"/>
    <n v="6.5"/>
    <n v="108.33"/>
    <x v="2820"/>
    <d v="2014-11-04T01:31:39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1"/>
    <s v="translations"/>
    <n v="4.57"/>
    <n v="24.62"/>
    <x v="2821"/>
    <d v="2016-05-03T13:07:2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s v="plays"/>
    <n v="32"/>
    <n v="29.09"/>
    <x v="2822"/>
    <d v="2016-03-31T22:36:4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s v="plays"/>
    <n v="160"/>
    <n v="40"/>
    <x v="2823"/>
    <d v="2015-07-09T18:02:2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7"/>
    <s v="electronic music"/>
    <n v="105.67"/>
    <n v="22.64"/>
    <x v="2824"/>
    <d v="2015-10-01T15:57:3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s v="plays"/>
    <n v="4.21"/>
    <n v="26.33"/>
    <x v="2825"/>
    <d v="2014-10-09T06:43:1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s v="plays"/>
    <n v="104"/>
    <n v="52"/>
    <x v="2826"/>
    <d v="2014-08-07T00:10: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s v="plays"/>
    <n v="3.89"/>
    <n v="23.92"/>
    <x v="2827"/>
    <d v="2016-12-08T07:12:49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3"/>
    <s v="video games"/>
    <n v="0.39"/>
    <n v="103.33"/>
    <x v="2828"/>
    <d v="2014-09-27T21:25:08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4"/>
    <s v="food trucks"/>
    <n v="1.24"/>
    <n v="34.44"/>
    <x v="2829"/>
    <d v="2012-01-19T11:21:4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7"/>
    <s v="rock"/>
    <n v="103.33"/>
    <n v="28.18"/>
    <x v="2830"/>
    <d v="2015-02-10T00:45:5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0"/>
    <s v="hardware"/>
    <n v="103.33"/>
    <n v="18.239999999999998"/>
    <x v="2831"/>
    <d v="2014-08-06T20:30:0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0"/>
    <s v="wearables"/>
    <n v="0.31"/>
    <n v="76.25"/>
    <x v="2832"/>
    <d v="2011-08-04T20:39:1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7"/>
    <s v="indie rock"/>
    <n v="20.13"/>
    <n v="21.57"/>
    <x v="2833"/>
    <d v="2015-06-22T11:47:3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s v="animation"/>
    <n v="2.0099999999999998"/>
    <n v="50.17"/>
    <x v="2834"/>
    <d v="2016-09-18T18:28:0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0"/>
    <s v="web"/>
    <n v="3.34"/>
    <n v="150.5"/>
    <x v="2835"/>
    <d v="2014-08-18T19:10:1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s v="plays"/>
    <n v="12.04"/>
    <n v="75.25"/>
    <x v="2836"/>
    <d v="2012-09-17T20:17:39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7"/>
    <s v="rock"/>
    <n v="100.33"/>
    <n v="37.630000000000003"/>
    <x v="2837"/>
    <d v="2011-08-17T20:22:1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7"/>
    <s v="indie rock"/>
    <n v="240.8"/>
    <n v="23.15"/>
    <x v="2838"/>
    <d v="2014-07-11T17:12:1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0"/>
    <s v="web"/>
    <n v="1"/>
    <n v="300"/>
    <x v="2839"/>
    <d v="2015-11-19T19:48:25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0"/>
    <s v="web"/>
    <n v="3"/>
    <n v="300"/>
    <x v="2840"/>
    <d v="2016-05-06T10:43:47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6"/>
    <s v="spaces"/>
    <n v="3"/>
    <n v="300"/>
    <x v="2841"/>
    <d v="2015-06-16T09:12:1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6"/>
    <s v="spaces"/>
    <n v="12"/>
    <n v="25"/>
    <x v="2842"/>
    <d v="2016-01-01T00:11:11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s v="plays"/>
    <n v="50"/>
    <n v="60"/>
    <x v="2843"/>
    <d v="2015-10-28T16:06:0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s v="plays"/>
    <n v="60"/>
    <n v="60"/>
    <x v="2844"/>
    <d v="2015-03-15T19:00:33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7"/>
    <s v="metal"/>
    <n v="100"/>
    <n v="18.75"/>
    <x v="2845"/>
    <d v="2015-01-17T19:58:2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7"/>
    <s v="metal"/>
    <n v="100"/>
    <n v="30"/>
    <x v="2846"/>
    <d v="2013-12-26T19:07:42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7"/>
    <s v="rock"/>
    <n v="100"/>
    <n v="27.27"/>
    <x v="2847"/>
    <d v="2013-04-01T22:16:33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7"/>
    <s v="indie rock"/>
    <n v="100"/>
    <n v="27.27"/>
    <x v="2848"/>
    <d v="2015-01-09T03:39:39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6"/>
    <s v="musical"/>
    <n v="100"/>
    <n v="30"/>
    <x v="2849"/>
    <d v="2016-09-21T21:36:0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0"/>
    <s v="wearables"/>
    <n v="0.85"/>
    <n v="99.33"/>
    <x v="2850"/>
    <d v="2016-09-24T00:24:0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0"/>
    <s v="wearables"/>
    <n v="1.19"/>
    <n v="49.67"/>
    <x v="2851"/>
    <d v="2014-08-29T18:55:5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s v="plays"/>
    <n v="24.33"/>
    <n v="24.33"/>
    <x v="2852"/>
    <d v="2017-01-12T12:09:3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"/>
    <s v="photobooks"/>
    <n v="290"/>
    <n v="19.329999999999998"/>
    <x v="2853"/>
    <d v="2016-10-30T16:01:4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0"/>
    <s v="wearables"/>
    <n v="9.6300000000000008"/>
    <n v="24.08"/>
    <x v="2854"/>
    <d v="2014-07-19T05:06:39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"/>
    <s v="nature"/>
    <n v="28.9"/>
    <n v="26.27"/>
    <x v="2855"/>
    <d v="2015-10-05T18:29:08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s v="plays"/>
    <n v="286.14"/>
    <n v="19.27"/>
    <x v="2856"/>
    <d v="2016-08-10T18:00:4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0"/>
    <s v="wearables"/>
    <n v="1.91"/>
    <n v="57.2"/>
    <x v="2857"/>
    <d v="2014-05-20T16:40:5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s v="plays"/>
    <n v="2.85"/>
    <n v="57"/>
    <x v="2858"/>
    <d v="2016-02-14T05:39:4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s v="plays"/>
    <n v="14.25"/>
    <n v="71.25"/>
    <x v="2859"/>
    <d v="2016-12-12T17:49:08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3"/>
    <s v="video games"/>
    <n v="0.56999999999999995"/>
    <n v="28.4"/>
    <x v="2860"/>
    <d v="2015-08-28T18:38:2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4"/>
    <s v="restaurants"/>
    <n v="2.5499999999999998"/>
    <n v="40.14"/>
    <x v="2861"/>
    <d v="2014-05-21T01:12:0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"/>
    <s v="places"/>
    <n v="0.28000000000000003"/>
    <n v="40"/>
    <x v="2862"/>
    <d v="2016-02-24T17:59:1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0"/>
    <s v="wearables"/>
    <n v="0.56000000000000005"/>
    <n v="93.33"/>
    <x v="2863"/>
    <d v="2015-01-27T00:16:1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6"/>
    <s v="spaces"/>
    <n v="1.87"/>
    <n v="93.33"/>
    <x v="2864"/>
    <d v="2017-03-09T22:05: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7"/>
    <s v="faith"/>
    <n v="9.33"/>
    <n v="35"/>
    <x v="2865"/>
    <d v="2011-04-13T02:22:42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7"/>
    <s v="indie rock"/>
    <n v="37.33"/>
    <n v="35"/>
    <x v="2866"/>
    <d v="2016-01-09T11:28:4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s v="plays"/>
    <n v="112"/>
    <n v="11.67"/>
    <x v="2867"/>
    <d v="2014-09-05T09:12:02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5"/>
    <s v="drama"/>
    <n v="1.1200000000000001"/>
    <n v="46.5"/>
    <x v="2868"/>
    <d v="2016-01-13T04:33: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6"/>
    <s v="spaces"/>
    <n v="13.9"/>
    <n v="55.6"/>
    <x v="2869"/>
    <d v="2014-07-17T19:55:0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4"/>
    <s v="food trucks"/>
    <n v="0.14000000000000001"/>
    <n v="23.08"/>
    <x v="2870"/>
    <d v="2015-11-04T20:59:25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s v="plays"/>
    <n v="138.5"/>
    <n v="30.78"/>
    <x v="2871"/>
    <d v="2016-03-07T05:04:5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0"/>
    <s v="makerspaces"/>
    <n v="0.86"/>
    <n v="69"/>
    <x v="2872"/>
    <d v="2015-12-23T01:02:56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0"/>
    <s v="wearables"/>
    <n v="1.37"/>
    <n v="39"/>
    <x v="2873"/>
    <d v="2016-02-15T21:12:08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s v="plays"/>
    <n v="2.73"/>
    <n v="27.3"/>
    <x v="2874"/>
    <d v="2015-04-01T08:59:32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6"/>
    <s v="musical"/>
    <n v="3.41"/>
    <n v="22.75"/>
    <x v="2875"/>
    <d v="2016-02-01T14:39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s v="plays"/>
    <n v="136"/>
    <n v="13.6"/>
    <x v="2876"/>
    <d v="2016-12-18T20:16:2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s v="plays"/>
    <n v="5.42"/>
    <n v="90.33"/>
    <x v="2877"/>
    <d v="2015-12-22T22:22:1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0"/>
    <s v="web"/>
    <n v="0.39"/>
    <n v="54"/>
    <x v="2878"/>
    <d v="2015-11-19T16:07:0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3"/>
    <s v="mobile games"/>
    <n v="6.44"/>
    <n v="45"/>
    <x v="2879"/>
    <d v="2014-06-23T22:31:45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s v="plays"/>
    <n v="18"/>
    <n v="45"/>
    <x v="2880"/>
    <d v="2016-07-20T15:01:4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s v="plays"/>
    <n v="108"/>
    <n v="38.57"/>
    <x v="2881"/>
    <d v="2014-07-24T20:59:1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8"/>
    <s v="audio"/>
    <n v="2.66"/>
    <n v="33.25"/>
    <x v="2882"/>
    <d v="2016-04-20T19:12:5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s v="plays"/>
    <n v="6.65"/>
    <n v="29.56"/>
    <x v="2883"/>
    <d v="2016-05-09T17:33:3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s v="plays"/>
    <n v="2.75"/>
    <n v="52.8"/>
    <x v="2884"/>
    <d v="2017-01-06T20:21:4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5"/>
    <s v="drama"/>
    <n v="10.48"/>
    <n v="32.75"/>
    <x v="2885"/>
    <d v="2016-06-07T23:42:1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0"/>
    <s v="web"/>
    <n v="1.04"/>
    <n v="87"/>
    <x v="2886"/>
    <d v="2015-06-03T00:40:4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0"/>
    <s v="wearables"/>
    <n v="0.52"/>
    <n v="26"/>
    <x v="2887"/>
    <d v="2014-07-08T18:57:3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0"/>
    <s v="gadgets"/>
    <n v="1.04"/>
    <n v="28.89"/>
    <x v="2888"/>
    <d v="2014-07-22T00:45:3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7"/>
    <s v="indie rock"/>
    <n v="3.25"/>
    <n v="28.89"/>
    <x v="2889"/>
    <d v="2014-07-09T17:41:3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s v="plays"/>
    <n v="5.2"/>
    <n v="65"/>
    <x v="2890"/>
    <d v="2015-02-21T03:10:4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s v="plays"/>
    <n v="32.5"/>
    <n v="37.14"/>
    <x v="2891"/>
    <d v="2015-03-09T18:58:47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1"/>
    <s v="children's books"/>
    <n v="52"/>
    <n v="17.329999999999998"/>
    <x v="2892"/>
    <d v="2014-03-18T17:13:4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5"/>
    <s v="shorts"/>
    <n v="104"/>
    <n v="21.67"/>
    <x v="2893"/>
    <d v="2015-05-14T16:37:2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0"/>
    <s v="web"/>
    <n v="0.43"/>
    <n v="64.75"/>
    <x v="2894"/>
    <d v="2017-03-06T18:04:48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s v="plays"/>
    <n v="51.6"/>
    <n v="32.25"/>
    <x v="2895"/>
    <d v="2012-11-07T22:23:4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3"/>
    <s v="video games"/>
    <n v="0.51"/>
    <n v="23.18"/>
    <x v="2896"/>
    <d v="2015-11-09T22:54:3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4"/>
    <s v="food trucks"/>
    <n v="10.08"/>
    <n v="42"/>
    <x v="2897"/>
    <d v="2016-04-01T14:18:3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s v="plays"/>
    <n v="33.6"/>
    <n v="63"/>
    <x v="2898"/>
    <d v="2016-05-19T19:32:1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s v="plays"/>
    <n v="12.55"/>
    <n v="50.2"/>
    <x v="2899"/>
    <d v="2015-03-12T19:22:3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s v="plays"/>
    <n v="100.4"/>
    <n v="31.38"/>
    <x v="2900"/>
    <d v="2013-07-11T13:15:2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s v="animation"/>
    <n v="0.13"/>
    <n v="250"/>
    <x v="2901"/>
    <d v="2016-03-20T08:12:0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4"/>
    <s v="food trucks"/>
    <n v="0.25"/>
    <n v="62.5"/>
    <x v="2902"/>
    <d v="2016-11-28T19:25:1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0"/>
    <s v="wearables"/>
    <n v="0.27"/>
    <n v="250"/>
    <x v="2903"/>
    <d v="2016-07-28T17:00:0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8"/>
    <s v="audio"/>
    <n v="0.28999999999999998"/>
    <n v="250"/>
    <x v="2904"/>
    <d v="2015-04-12T15:59:0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5"/>
    <s v="drama"/>
    <n v="0.86"/>
    <n v="125"/>
    <x v="2905"/>
    <d v="2014-08-15T15:22:3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s v="plays"/>
    <n v="2.5"/>
    <n v="35.71"/>
    <x v="2906"/>
    <d v="2014-11-03T05:34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0"/>
    <s v="web"/>
    <n v="3.33"/>
    <n v="250"/>
    <x v="2907"/>
    <d v="2015-08-23T10:35:38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5"/>
    <s v="drama"/>
    <n v="5"/>
    <n v="83.33"/>
    <x v="2908"/>
    <d v="2015-05-27T05:42:1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s v="plays"/>
    <n v="5"/>
    <n v="62.5"/>
    <x v="2909"/>
    <d v="2015-10-20T02:38:5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5"/>
    <s v="drama"/>
    <n v="25"/>
    <n v="50"/>
    <x v="2910"/>
    <d v="2015-08-26T23:43:4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6"/>
    <s v="musical"/>
    <n v="25"/>
    <n v="41.67"/>
    <x v="2911"/>
    <d v="2016-03-08T09:34:0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s v="plays"/>
    <n v="100"/>
    <n v="27.78"/>
    <x v="2912"/>
    <d v="2015-04-30T20:11:12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s v="plays"/>
    <n v="100"/>
    <n v="31.25"/>
    <x v="2913"/>
    <d v="2014-11-28T21:08: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s v="plays"/>
    <n v="100"/>
    <n v="11.36"/>
    <x v="2914"/>
    <d v="2015-12-10T22:07:0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0"/>
    <s v="web"/>
    <n v="1"/>
    <n v="49"/>
    <x v="2915"/>
    <d v="2016-04-19T05:19:5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3"/>
    <s v="video games"/>
    <n v="1.62"/>
    <n v="16.2"/>
    <x v="2916"/>
    <d v="2015-01-28T12:14:4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1"/>
    <s v="translations"/>
    <n v="1.66"/>
    <n v="48.2"/>
    <x v="2917"/>
    <d v="2013-05-15T00:57:3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7"/>
    <s v="world music"/>
    <n v="3.01"/>
    <n v="30.13"/>
    <x v="2918"/>
    <d v="2015-05-18T12:20:1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s v="plays"/>
    <n v="109.55"/>
    <n v="20.079999999999998"/>
    <x v="2919"/>
    <d v="2015-10-26T21:04:5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0"/>
    <s v="wearables"/>
    <n v="2.67"/>
    <n v="40"/>
    <x v="2920"/>
    <d v="2015-04-28T17:34:4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s v="plays"/>
    <n v="4.8"/>
    <n v="30"/>
    <x v="2921"/>
    <d v="2015-04-19T21:00:4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0"/>
    <s v="gadgets"/>
    <n v="47.4"/>
    <n v="29.63"/>
    <x v="2922"/>
    <d v="2014-10-14T11:35:0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2"/>
    <s v="people"/>
    <n v="0.76"/>
    <n v="33.71"/>
    <x v="2923"/>
    <d v="2016-02-09T00:35:0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3"/>
    <s v="video games"/>
    <n v="11.8"/>
    <n v="19.670000000000002"/>
    <x v="2924"/>
    <d v="2014-01-03T18:02:06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"/>
    <s v="fiction"/>
    <n v="4.7"/>
    <n v="39.17"/>
    <x v="2925"/>
    <d v="2014-12-04T00:57:5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0"/>
    <s v="wearables"/>
    <n v="5.85"/>
    <n v="29.25"/>
    <x v="2926"/>
    <d v="2016-09-26T10:36:2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1"/>
    <s v="children's books"/>
    <n v="11.7"/>
    <n v="39"/>
    <x v="2927"/>
    <d v="2016-10-22T10:50:3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s v="plays"/>
    <n v="104"/>
    <n v="26"/>
    <x v="2928"/>
    <d v="2016-10-17T13:15:33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0"/>
    <s v="wearables"/>
    <n v="1.94"/>
    <n v="33.29"/>
    <x v="2929"/>
    <d v="2015-02-07T16:13:4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4"/>
    <s v="food trucks"/>
    <n v="3.88"/>
    <n v="29.13"/>
    <x v="2930"/>
    <d v="2012-02-17T13:17:0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s v="animation"/>
    <n v="1.1499999999999999"/>
    <n v="57.5"/>
    <x v="2931"/>
    <d v="2015-11-20T17:2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s v="plays"/>
    <n v="153.33000000000001"/>
    <n v="13.53"/>
    <x v="2932"/>
    <d v="2015-04-17T17:01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0"/>
    <s v="wearables"/>
    <n v="0.23"/>
    <n v="45.2"/>
    <x v="2933"/>
    <d v="2014-10-10T18:47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7"/>
    <s v="faith"/>
    <n v="5.63"/>
    <n v="28.13"/>
    <x v="2934"/>
    <d v="2010-06-03T21:16:5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3"/>
    <s v="video games"/>
    <n v="11.25"/>
    <n v="45"/>
    <x v="2935"/>
    <d v="2017-03-06T17:16:5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s v="plays"/>
    <n v="22.5"/>
    <n v="18.75"/>
    <x v="2936"/>
    <d v="2015-03-11T05:16: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s v="plays"/>
    <n v="37.5"/>
    <n v="56.25"/>
    <x v="2937"/>
    <d v="2016-05-13T17:46:5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s v="plays"/>
    <n v="225"/>
    <n v="75"/>
    <x v="2938"/>
    <d v="2017-02-20T00:00:0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1"/>
    <s v="art books"/>
    <n v="2.48"/>
    <n v="74.33"/>
    <x v="2939"/>
    <d v="2016-01-08T13:18:5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0"/>
    <s v="web"/>
    <n v="4.46"/>
    <n v="24.78"/>
    <x v="2940"/>
    <d v="2016-07-10T19:54:2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0"/>
    <s v="wearables"/>
    <n v="0.19"/>
    <n v="55"/>
    <x v="2941"/>
    <d v="2017-03-12T20:44:05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7"/>
    <s v="faith"/>
    <n v="4.2300000000000004"/>
    <n v="54"/>
    <x v="2942"/>
    <d v="2015-02-18T16:08:52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6"/>
    <s v="musical"/>
    <n v="6.55"/>
    <n v="108"/>
    <x v="2943"/>
    <d v="2014-12-17T14:42:0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s v="plays"/>
    <n v="10.8"/>
    <n v="72"/>
    <x v="2944"/>
    <d v="2011-12-05T11:33:36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s v="animation"/>
    <n v="0.28999999999999998"/>
    <n v="71.67"/>
    <x v="2945"/>
    <d v="2010-03-10T21:15:5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s v="animation"/>
    <n v="3.31"/>
    <n v="53.75"/>
    <x v="2946"/>
    <d v="2017-02-02T23:18:0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s v="plays"/>
    <n v="7.17"/>
    <n v="30.71"/>
    <x v="2947"/>
    <d v="2014-12-02T15:25:53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s v="plays"/>
    <n v="10.7"/>
    <n v="26.75"/>
    <x v="2948"/>
    <d v="2015-05-31T03:06:42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3"/>
    <s v="mobile games"/>
    <n v="1.06"/>
    <n v="16.309999999999999"/>
    <x v="2949"/>
    <d v="2016-08-16T01:16:2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8"/>
    <s v="audio"/>
    <n v="1.41"/>
    <n v="53"/>
    <x v="2950"/>
    <d v="2016-06-17T18:09:4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0"/>
    <s v="wearables"/>
    <n v="4.24"/>
    <n v="30.29"/>
    <x v="2951"/>
    <d v="2016-08-19T20:30:4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s v="plays"/>
    <n v="7.47"/>
    <n v="35.17"/>
    <x v="2952"/>
    <d v="2014-12-08T01:37:14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s v="plays"/>
    <n v="21.1"/>
    <n v="26.38"/>
    <x v="2953"/>
    <d v="2014-08-03T09:21:17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4"/>
    <s v="restaurants"/>
    <n v="1.75"/>
    <n v="52.5"/>
    <x v="2954"/>
    <d v="2013-11-05T03:14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7"/>
    <s v="world music"/>
    <n v="2.79"/>
    <n v="35"/>
    <x v="2955"/>
    <d v="2014-07-18T20:10:1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0"/>
    <s v="wearables"/>
    <n v="0.21"/>
    <n v="68.33"/>
    <x v="2956"/>
    <d v="2017-01-03T14:46:0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s v="animation"/>
    <n v="1.37"/>
    <n v="68.33"/>
    <x v="2957"/>
    <d v="2010-08-09T01:34:5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1"/>
    <s v="art books"/>
    <n v="10.81"/>
    <n v="51.25"/>
    <x v="2958"/>
    <d v="2016-03-16T17:06:2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"/>
    <s v="places"/>
    <n v="20.5"/>
    <n v="20.5"/>
    <x v="2959"/>
    <d v="2016-08-21T20:53:33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7"/>
    <s v="indie rock"/>
    <n v="41"/>
    <n v="29.29"/>
    <x v="2960"/>
    <d v="2015-02-07T14:46:29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5"/>
    <s v="shorts"/>
    <n v="102.5"/>
    <n v="15.77"/>
    <x v="2961"/>
    <d v="2014-12-17T12:09:1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s v="plays"/>
    <n v="12.75"/>
    <n v="25.5"/>
    <x v="2962"/>
    <d v="2012-01-26T09:01:39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s v="animation"/>
    <n v="6.8"/>
    <n v="40.78"/>
    <x v="2963"/>
    <d v="2016-09-08T09:20:3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s v="plays"/>
    <n v="2.38"/>
    <n v="202"/>
    <x v="2964"/>
    <d v="2016-01-30T21:10:5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4"/>
    <s v="food trucks"/>
    <n v="16.829999999999998"/>
    <n v="16.829999999999998"/>
    <x v="2965"/>
    <d v="2016-01-05T19:44:5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4"/>
    <s v="food trucks"/>
    <n v="0.72"/>
    <n v="22.33"/>
    <x v="2966"/>
    <d v="2015-01-16T14:05:47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s v="plays"/>
    <n v="10.050000000000001"/>
    <n v="100.5"/>
    <x v="2967"/>
    <d v="2015-04-07T19:53:3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s v="plays"/>
    <n v="100.5"/>
    <n v="18.27"/>
    <x v="2968"/>
    <d v="2015-01-09T21:58:2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1"/>
    <s v="translations"/>
    <n v="0.1"/>
    <n v="100"/>
    <x v="2969"/>
    <d v="2015-03-04T22:44:1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s v="plays"/>
    <n v="1.48"/>
    <n v="100"/>
    <x v="2970"/>
    <d v="2015-12-07T20:38:37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0"/>
    <s v="web"/>
    <n v="2.5"/>
    <n v="200"/>
    <x v="2971"/>
    <d v="2015-08-10T22:31:1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6"/>
    <s v="spaces"/>
    <n v="2.5"/>
    <n v="200"/>
    <x v="2972"/>
    <d v="2015-03-02T21:32:43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7"/>
    <s v="indie rock"/>
    <n v="10"/>
    <n v="40"/>
    <x v="2973"/>
    <d v="2016-02-03T01:55:5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5"/>
    <s v="drama"/>
    <n v="20"/>
    <n v="100"/>
    <x v="2974"/>
    <d v="2016-01-27T20:15:27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1"/>
    <s v="nonfiction"/>
    <n v="100"/>
    <n v="40"/>
    <x v="2975"/>
    <d v="2016-04-07T03:27:3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s v="plays"/>
    <n v="100"/>
    <n v="22.22"/>
    <x v="2976"/>
    <d v="2016-05-06T12:42: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0"/>
    <s v="wearables"/>
    <n v="0.8"/>
    <n v="199"/>
    <x v="2977"/>
    <d v="2010-11-25T05:45:26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7"/>
    <s v="jazz"/>
    <n v="3.02"/>
    <n v="32.67"/>
    <x v="2978"/>
    <d v="2014-11-01T21:59:2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7"/>
    <s v="jazz"/>
    <n v="5.03"/>
    <n v="19.600000000000001"/>
    <x v="2979"/>
    <d v="2010-09-10T03:03:4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7"/>
    <s v="indie rock"/>
    <n v="2.44"/>
    <n v="27.86"/>
    <x v="2980"/>
    <d v="2015-01-27T20:00:22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s v="plays"/>
    <n v="3.25"/>
    <n v="39"/>
    <x v="2981"/>
    <d v="2016-10-19T00:31:0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s v="plays"/>
    <n v="130"/>
    <n v="16.25"/>
    <x v="2982"/>
    <d v="2016-02-09T00:57:5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0"/>
    <s v="wearables"/>
    <n v="1.29"/>
    <n v="19.399999999999999"/>
    <x v="2983"/>
    <d v="2015-03-04T14:59:0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5"/>
    <s v="science fiction"/>
    <n v="2.38"/>
    <n v="47.5"/>
    <x v="2984"/>
    <d v="2016-07-05T19:22:2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8"/>
    <s v="audio"/>
    <n v="95.48"/>
    <n v="47.5"/>
    <x v="2985"/>
    <d v="2014-09-03T05:19:02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s v="plays"/>
    <n v="2.7"/>
    <n v="23.63"/>
    <x v="2986"/>
    <d v="2014-07-15T18:20:08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4"/>
    <s v="food trucks"/>
    <n v="0.75"/>
    <n v="23.5"/>
    <x v="2987"/>
    <d v="2014-07-29T13:27:2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"/>
    <s v="photobooks"/>
    <n v="3.74"/>
    <n v="12.47"/>
    <x v="2988"/>
    <d v="2015-11-17T04:38:46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3"/>
    <s v="mobile games"/>
    <n v="0.41"/>
    <n v="23.25"/>
    <x v="2989"/>
    <d v="2014-11-05T17:27:15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s v="plays"/>
    <n v="0.41"/>
    <n v="46.25"/>
    <x v="2990"/>
    <d v="2015-08-08T18:09:57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s v="plays"/>
    <n v="3.08"/>
    <n v="61.67"/>
    <x v="2991"/>
    <d v="2015-03-25T01:39:3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0"/>
    <s v="web"/>
    <n v="3.27"/>
    <n v="30"/>
    <x v="2992"/>
    <d v="2015-02-05T19:55:0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1"/>
    <s v="translations"/>
    <n v="6.61"/>
    <n v="30"/>
    <x v="2993"/>
    <d v="2015-03-07T01:08:4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5"/>
    <s v="drama"/>
    <n v="40"/>
    <n v="25.71"/>
    <x v="2994"/>
    <d v="2012-09-01T01:35:37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7"/>
    <s v="rock"/>
    <n v="120"/>
    <n v="22.5"/>
    <x v="2995"/>
    <d v="2016-04-17T17:30:5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s v="plays"/>
    <n v="180"/>
    <n v="12"/>
    <x v="2996"/>
    <d v="2012-04-10T20:20:08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3"/>
    <s v="video games"/>
    <n v="0.04"/>
    <n v="17.850000000000001"/>
    <x v="2997"/>
    <d v="2011-07-07T14:38:5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7"/>
    <s v="world music"/>
    <n v="17.8"/>
    <n v="59.33"/>
    <x v="2998"/>
    <d v="2016-06-19T14:14:4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s v="plays"/>
    <n v="0.89"/>
    <n v="35.4"/>
    <x v="2999"/>
    <d v="2015-04-21T03:26:5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"/>
    <s v="fiction"/>
    <n v="3.54"/>
    <n v="59"/>
    <x v="3000"/>
    <d v="2015-09-16T16:35:5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6"/>
    <s v="spaces"/>
    <n v="7.0000000000000007E-2"/>
    <n v="87.5"/>
    <x v="3001"/>
    <d v="2014-11-25T20:27:0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0"/>
    <s v="web"/>
    <n v="1.46"/>
    <n v="35"/>
    <x v="3002"/>
    <d v="2015-04-30T14:58:2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s v="plays"/>
    <n v="11.53"/>
    <n v="24.71"/>
    <x v="3003"/>
    <d v="2013-10-12T13:19:08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7"/>
    <s v="jazz"/>
    <n v="0.34"/>
    <n v="42.5"/>
    <x v="3004"/>
    <d v="2011-11-16T01:26:35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"/>
    <s v="fiction"/>
    <n v="1.7"/>
    <n v="34"/>
    <x v="3005"/>
    <d v="2014-06-03T04:36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s v="plays"/>
    <n v="10.63"/>
    <n v="42.5"/>
    <x v="3006"/>
    <d v="2015-05-08T19:26: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s v="plays"/>
    <n v="20"/>
    <n v="34"/>
    <x v="3007"/>
    <d v="2015-10-04T03:15:5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"/>
    <s v="nature"/>
    <n v="34"/>
    <n v="28.33"/>
    <x v="3008"/>
    <d v="2015-01-27T16:00:2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s v="plays"/>
    <n v="16.5"/>
    <n v="27.5"/>
    <x v="3009"/>
    <d v="2012-03-05T17:46:1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3"/>
    <s v="video games"/>
    <n v="41.25"/>
    <n v="23.57"/>
    <x v="3010"/>
    <d v="2017-03-13T03:38:4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s v="plays"/>
    <n v="20.85"/>
    <n v="23.14"/>
    <x v="3011"/>
    <d v="2013-10-28T21:08:3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7"/>
    <s v="jazz"/>
    <n v="2.67"/>
    <n v="32"/>
    <x v="3012"/>
    <d v="2012-08-28T19:06:2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7"/>
    <s v="jazz"/>
    <n v="3.2"/>
    <n v="40"/>
    <x v="3013"/>
    <d v="2014-12-17T10:30:47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0"/>
    <s v="wearables"/>
    <n v="0.4"/>
    <n v="39"/>
    <x v="3014"/>
    <d v="2015-07-24T13:37:4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"/>
    <s v="photobooks"/>
    <n v="155"/>
    <n v="51.67"/>
    <x v="3015"/>
    <d v="2013-05-06T22:13:5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s v="animation"/>
    <n v="0.77"/>
    <n v="11.77"/>
    <x v="3016"/>
    <d v="2014-09-24T19:40: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s v="plays"/>
    <n v="15.3"/>
    <n v="38.25"/>
    <x v="3017"/>
    <d v="2017-02-27T16:49: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7"/>
    <s v="rock"/>
    <n v="100"/>
    <n v="21.86"/>
    <x v="3018"/>
    <d v="2014-09-22T18:46:04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5"/>
    <s v="science fiction"/>
    <n v="0.27"/>
    <n v="25.17"/>
    <x v="3019"/>
    <d v="2015-12-04T01:55:37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7"/>
    <s v="jazz"/>
    <n v="0.3"/>
    <n v="50.33"/>
    <x v="3020"/>
    <d v="2015-07-26T17:34:4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4"/>
    <s v="food trucks"/>
    <n v="0.6"/>
    <n v="50.33"/>
    <x v="3021"/>
    <d v="2014-10-06T15:04:4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4"/>
    <s v="food trucks"/>
    <n v="1.51"/>
    <n v="50.33"/>
    <x v="3022"/>
    <d v="2016-06-17T18:07:4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6"/>
    <s v="musical"/>
    <n v="4.03"/>
    <n v="37.75"/>
    <x v="3023"/>
    <d v="2014-05-06T22:11:3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s v="plays"/>
    <n v="37.75"/>
    <n v="11.62"/>
    <x v="3024"/>
    <d v="2015-05-06T19:06:1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"/>
    <s v="fiction"/>
    <n v="2.2400000000000002"/>
    <n v="50"/>
    <x v="3025"/>
    <d v="2013-03-07T07:16:2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s v="animation"/>
    <n v="3"/>
    <n v="30"/>
    <x v="3026"/>
    <d v="2011-11-16T00:19: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1"/>
    <s v="children's books"/>
    <n v="3"/>
    <n v="75"/>
    <x v="3027"/>
    <d v="2016-10-30T13:51:3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7"/>
    <s v="faith"/>
    <n v="7.5"/>
    <n v="50"/>
    <x v="3028"/>
    <d v="2015-10-20T16:35:03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s v="plays"/>
    <n v="21.43"/>
    <n v="37.5"/>
    <x v="3029"/>
    <d v="2015-09-25T22:32:5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s v="animation"/>
    <n v="0.19"/>
    <n v="13.55"/>
    <x v="3030"/>
    <d v="2015-06-10T00:54:07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s v="plays"/>
    <n v="4.87"/>
    <n v="24.33"/>
    <x v="3031"/>
    <d v="2015-08-18T02:31:5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4"/>
    <s v="food trucks"/>
    <n v="2.23"/>
    <n v="72.5"/>
    <x v="3032"/>
    <d v="2016-12-04T16:02:4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1"/>
    <s v="translations"/>
    <n v="2.9"/>
    <n v="48.33"/>
    <x v="3033"/>
    <d v="2014-04-26T11:26:29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s v="plays"/>
    <n v="7.84"/>
    <n v="20.71"/>
    <x v="3034"/>
    <d v="2016-01-19T19:09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0"/>
    <s v="web"/>
    <n v="0.17"/>
    <n v="142"/>
    <x v="3035"/>
    <d v="2014-11-14T20:00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6"/>
    <s v="spaces"/>
    <n v="14.1"/>
    <n v="20.14"/>
    <x v="3036"/>
    <d v="2014-07-24T22:08:3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s v="animation"/>
    <n v="17.63"/>
    <n v="28.2"/>
    <x v="3037"/>
    <d v="2015-04-19T13:13:1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5"/>
    <s v="science fiction"/>
    <n v="0.06"/>
    <n v="28"/>
    <x v="3038"/>
    <d v="2014-11-26T20:35:3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0"/>
    <s v="web"/>
    <n v="1.4"/>
    <n v="23.33"/>
    <x v="3039"/>
    <d v="2015-06-12T21:26:26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2"/>
    <s v="people"/>
    <n v="7"/>
    <n v="46.67"/>
    <x v="3040"/>
    <d v="2012-05-15T15:33:1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1"/>
    <s v="children's books"/>
    <n v="28"/>
    <n v="35"/>
    <x v="3041"/>
    <d v="2014-06-11T02:52:5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s v="animation"/>
    <n v="26.95"/>
    <n v="17.25"/>
    <x v="3042"/>
    <d v="2016-04-15T20:21:13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s v="plays"/>
    <n v="27.4"/>
    <n v="22.83"/>
    <x v="3043"/>
    <d v="2014-06-21T12:52:0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s v="plays"/>
    <n v="0.97"/>
    <n v="22.67"/>
    <x v="3044"/>
    <d v="2014-08-12T08:37:2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s v="plays"/>
    <n v="0.23"/>
    <n v="33.75"/>
    <x v="3045"/>
    <d v="2014-05-28T16:21:24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s v="plays"/>
    <n v="1.42"/>
    <n v="15"/>
    <x v="3046"/>
    <d v="2015-05-12T02:13:1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s v="plays"/>
    <n v="5.4"/>
    <n v="27"/>
    <x v="3047"/>
    <d v="2016-10-14T09:17:4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s v="plays"/>
    <n v="5.4"/>
    <n v="45"/>
    <x v="3048"/>
    <d v="2016-01-31T17:05:1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s v="animation"/>
    <n v="1.33"/>
    <n v="16.63"/>
    <x v="3049"/>
    <d v="2015-01-29T00:01:3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0"/>
    <s v="makerspaces"/>
    <n v="0.33"/>
    <n v="44"/>
    <x v="3050"/>
    <d v="2013-08-23T21:44:3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7"/>
    <s v="world music"/>
    <n v="4.4000000000000004"/>
    <n v="44"/>
    <x v="3051"/>
    <d v="2015-07-09T08:35:08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0"/>
    <s v="web"/>
    <n v="2.62"/>
    <n v="16.38"/>
    <x v="3052"/>
    <d v="2014-02-10T08:38:2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7"/>
    <s v="jazz"/>
    <n v="6.55"/>
    <n v="18.71"/>
    <x v="3053"/>
    <d v="2014-11-25T16:15:3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s v="plays"/>
    <n v="15.41"/>
    <n v="32.75"/>
    <x v="3054"/>
    <d v="2016-09-07T21:51:48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s v="plays"/>
    <n v="8.67"/>
    <n v="32.5"/>
    <x v="3055"/>
    <d v="2015-01-27T18:28:3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5"/>
    <s v="drama"/>
    <n v="13"/>
    <n v="65"/>
    <x v="3056"/>
    <d v="2013-11-21T20:32:1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3"/>
    <s v="video games"/>
    <n v="26"/>
    <n v="13"/>
    <x v="3057"/>
    <d v="2015-02-12T01:50:0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s v="plays"/>
    <n v="32.5"/>
    <n v="26"/>
    <x v="3058"/>
    <d v="2015-05-20T09:58:2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6"/>
    <s v="musical"/>
    <n v="65"/>
    <n v="14.44"/>
    <x v="3059"/>
    <d v="2014-08-26T21:16:44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6"/>
    <s v="musical"/>
    <n v="129"/>
    <n v="43"/>
    <x v="3060"/>
    <d v="2016-03-06T22:36:36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6"/>
    <s v="spaces"/>
    <n v="0.01"/>
    <n v="12.8"/>
    <x v="3061"/>
    <d v="2013-10-10T00:18:5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3"/>
    <s v="video games"/>
    <n v="12.8"/>
    <n v="10.67"/>
    <x v="3062"/>
    <d v="2014-12-08T13:44:0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6"/>
    <s v="spaces"/>
    <n v="0.19"/>
    <n v="42"/>
    <x v="3063"/>
    <d v="2014-12-26T03:56:3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0"/>
    <s v="wearables"/>
    <n v="0.84"/>
    <n v="25.2"/>
    <x v="3064"/>
    <d v="2015-02-18T17:19:4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s v="plays"/>
    <n v="6.3"/>
    <n v="42"/>
    <x v="3065"/>
    <d v="2017-01-01T21:45:3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3"/>
    <s v="mobile games"/>
    <n v="0.36"/>
    <n v="31.25"/>
    <x v="3066"/>
    <d v="2017-01-07T05:54:5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3"/>
    <s v="mobile games"/>
    <n v="0.5"/>
    <n v="62.5"/>
    <x v="3067"/>
    <d v="2016-10-22T03:36:3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6"/>
    <s v="spaces"/>
    <n v="0.63"/>
    <n v="62.5"/>
    <x v="3068"/>
    <d v="2014-08-27T21:52:38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s v="plays"/>
    <n v="0.83"/>
    <n v="62.5"/>
    <x v="3069"/>
    <d v="2014-07-23T18:36:0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s v="plays"/>
    <n v="1.25"/>
    <n v="62.5"/>
    <x v="3070"/>
    <d v="2013-10-22T16:46:1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7"/>
    <s v="indie rock"/>
    <n v="4.17"/>
    <n v="31.25"/>
    <x v="3071"/>
    <d v="2013-10-29T20:01:4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s v="animation"/>
    <n v="5"/>
    <n v="62.5"/>
    <x v="3072"/>
    <d v="2016-02-04T00:47:3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1"/>
    <s v="art books"/>
    <n v="5"/>
    <n v="41.67"/>
    <x v="3073"/>
    <d v="2015-12-03T23:55:4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0"/>
    <s v="space exploration"/>
    <n v="0.1"/>
    <n v="41.33"/>
    <x v="3074"/>
    <d v="2015-03-04T00:16:4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s v="plays"/>
    <n v="124"/>
    <n v="8.86"/>
    <x v="3075"/>
    <d v="2014-10-15T17:16:31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0"/>
    <s v="web"/>
    <n v="0.49"/>
    <n v="20.5"/>
    <x v="3076"/>
    <d v="2017-01-02T13:05:1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7"/>
    <s v="jazz"/>
    <n v="22.36"/>
    <n v="24.6"/>
    <x v="3077"/>
    <d v="2014-07-23T15:57:0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s v="plays"/>
    <n v="0.2"/>
    <n v="40"/>
    <x v="3078"/>
    <d v="2015-03-24T21:05:3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4"/>
    <s v="food trucks"/>
    <n v="0.27"/>
    <n v="60"/>
    <x v="3079"/>
    <d v="2014-03-13T04:03:2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7"/>
    <s v="jazz"/>
    <n v="6"/>
    <n v="60"/>
    <x v="3080"/>
    <d v="2014-11-11T16:31:1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0"/>
    <s v="web"/>
    <n v="28.57"/>
    <n v="60"/>
    <x v="3081"/>
    <d v="2017-03-13T18:07:2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4"/>
    <s v="small batch"/>
    <n v="48"/>
    <n v="30"/>
    <x v="3082"/>
    <d v="2016-02-25T17:32:1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s v="plays"/>
    <n v="171.43"/>
    <n v="8.57"/>
    <x v="3083"/>
    <d v="2016-05-30T20:20:14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3"/>
    <s v="video games"/>
    <n v="0.26"/>
    <n v="19.670000000000002"/>
    <x v="3084"/>
    <d v="2014-12-04T00:07:1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s v="plays"/>
    <n v="1.48"/>
    <n v="13.11"/>
    <x v="3085"/>
    <d v="2015-05-14T19:10:1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6"/>
    <s v="musical"/>
    <n v="3.27"/>
    <n v="29"/>
    <x v="3086"/>
    <d v="2012-01-31T22:46:1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7"/>
    <s v="world music"/>
    <n v="11.6"/>
    <n v="19.329999999999998"/>
    <x v="3087"/>
    <d v="2016-11-04T22:22:12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6"/>
    <s v="spaces"/>
    <n v="58.29"/>
    <n v="58"/>
    <x v="3088"/>
    <d v="2016-11-19T00:23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5"/>
    <s v="science fiction"/>
    <n v="0.57999999999999996"/>
    <n v="38.33"/>
    <x v="3089"/>
    <d v="2016-03-01T17:56:25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3"/>
    <s v="video games"/>
    <n v="2.2999999999999998"/>
    <n v="23"/>
    <x v="3090"/>
    <d v="2010-10-13T00:40:3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3"/>
    <s v="video games"/>
    <n v="10.45"/>
    <n v="23"/>
    <x v="3091"/>
    <d v="2015-03-07T16:15:4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0"/>
    <s v="web"/>
    <n v="23"/>
    <n v="16.43"/>
    <x v="3092"/>
    <d v="2014-12-18T12:38:23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s v="animation"/>
    <n v="1.75"/>
    <n v="12.67"/>
    <x v="3093"/>
    <d v="2012-09-27T07:42:18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7"/>
    <s v="indie rock"/>
    <n v="2.99"/>
    <n v="14.13"/>
    <x v="3094"/>
    <d v="2015-01-09T10:11:1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6"/>
    <s v="musical"/>
    <n v="0.37"/>
    <n v="36.67"/>
    <x v="3095"/>
    <d v="2015-03-05T19:10:37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1"/>
    <s v="children's books"/>
    <n v="1.1000000000000001"/>
    <n v="55"/>
    <x v="3096"/>
    <d v="2015-03-06T21:40:5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s v="plays"/>
    <n v="1.83"/>
    <n v="18.329999999999998"/>
    <x v="3097"/>
    <d v="2014-12-18T00:32:2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s v="plays"/>
    <n v="2.2000000000000002"/>
    <n v="27.5"/>
    <x v="3098"/>
    <d v="2015-01-28T19:49:06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5"/>
    <s v="drama"/>
    <n v="2.75"/>
    <n v="15.71"/>
    <x v="3099"/>
    <d v="2016-07-08T19:32:2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7"/>
    <s v="faith"/>
    <n v="11"/>
    <n v="55"/>
    <x v="3100"/>
    <d v="2014-10-16T16:33:4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s v="plays"/>
    <n v="22"/>
    <n v="55"/>
    <x v="3101"/>
    <d v="2014-03-06T03:59:3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3"/>
    <s v="video games"/>
    <n v="2.42"/>
    <n v="36.33"/>
    <x v="3102"/>
    <d v="2015-03-31T02:25:3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0"/>
    <s v="web"/>
    <n v="0.56999999999999995"/>
    <n v="15.43"/>
    <x v="3103"/>
    <d v="2017-03-10T00:49:0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4"/>
    <s v="small batch"/>
    <n v="0.72"/>
    <n v="108"/>
    <x v="3104"/>
    <d v="2014-11-30T17:46:0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"/>
    <s v="photobooks"/>
    <n v="3.57"/>
    <n v="26.75"/>
    <x v="3105"/>
    <d v="2015-04-21T15:45:2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0"/>
    <s v="wearables"/>
    <n v="0.3"/>
    <n v="26.5"/>
    <x v="3106"/>
    <d v="2015-07-07T19:35:23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0"/>
    <s v="web"/>
    <n v="0.42"/>
    <n v="53"/>
    <x v="3107"/>
    <d v="2016-02-08T17:09:2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0"/>
    <s v="space exploration"/>
    <n v="0.88"/>
    <n v="17.670000000000002"/>
    <x v="3108"/>
    <d v="2015-02-26T02:46:4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0"/>
    <s v="wearables"/>
    <n v="1.06"/>
    <n v="35.33"/>
    <x v="3109"/>
    <d v="2014-07-16T20:20:3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0"/>
    <s v="wearables"/>
    <n v="1.33"/>
    <n v="26.5"/>
    <x v="3110"/>
    <d v="2015-05-17T18:18:2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7"/>
    <s v="rock"/>
    <n v="424"/>
    <n v="21.2"/>
    <x v="3111"/>
    <d v="2016-01-15T16:20:3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0"/>
    <s v="wearables"/>
    <n v="0.22"/>
    <n v="26.25"/>
    <x v="3112"/>
    <d v="2014-10-29T16:20:0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1"/>
    <s v="translations"/>
    <n v="0.42"/>
    <n v="6.18"/>
    <x v="3113"/>
    <d v="2017-01-31T22:57:5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6"/>
    <s v="spaces"/>
    <n v="0.48"/>
    <n v="52.5"/>
    <x v="3114"/>
    <d v="2014-08-05T16:07:5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s v="plays"/>
    <n v="1.05"/>
    <n v="52.5"/>
    <x v="3115"/>
    <d v="2013-10-03T22:09:0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"/>
    <s v="fiction"/>
    <n v="2.1"/>
    <n v="17.5"/>
    <x v="3116"/>
    <d v="2016-06-03T08:47:4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1"/>
    <s v="children's books"/>
    <n v="10.5"/>
    <n v="52.5"/>
    <x v="3117"/>
    <d v="2013-03-28T21:16:3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3"/>
    <s v="video games"/>
    <n v="1.73"/>
    <n v="34.67"/>
    <x v="3118"/>
    <d v="2016-10-13T17:12:5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0"/>
    <s v="gadgets"/>
    <n v="0.51"/>
    <n v="17"/>
    <x v="3119"/>
    <d v="2015-01-14T22:34:1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6"/>
    <s v="musical"/>
    <n v="1.02"/>
    <n v="12.75"/>
    <x v="3120"/>
    <d v="2016-08-17T23:10:0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7"/>
    <s v="jazz"/>
    <n v="2.2400000000000002"/>
    <n v="50.5"/>
    <x v="3121"/>
    <d v="2016-09-02T03:25:4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s v="plays"/>
    <n v="3.37"/>
    <n v="50.5"/>
    <x v="3122"/>
    <d v="2016-04-12T10:47:1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"/>
    <s v="nature"/>
    <n v="13.47"/>
    <n v="14.43"/>
    <x v="3123"/>
    <d v="2016-11-09T10:05: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0"/>
    <s v="wearables"/>
    <n v="144.29"/>
    <n v="50.5"/>
    <x v="3124"/>
    <d v="2014-08-03T17:56:32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4"/>
    <s v="food trucks"/>
    <n v="0.13"/>
    <n v="100"/>
    <x v="3125"/>
    <d v="2015-06-17T19:35: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0"/>
    <s v="wearables"/>
    <n v="0.2"/>
    <n v="100"/>
    <x v="3126"/>
    <d v="2015-02-28T17:19:2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0"/>
    <s v="web"/>
    <n v="0.25"/>
    <n v="50"/>
    <x v="3127"/>
    <d v="2015-12-02T08:38:5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1"/>
    <s v="translations"/>
    <n v="0.33"/>
    <n v="100"/>
    <x v="3128"/>
    <d v="2015-04-30T21:26:1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4"/>
    <s v="food trucks"/>
    <n v="0.4"/>
    <n v="50"/>
    <x v="3129"/>
    <d v="2012-11-14T15:24:05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7"/>
    <s v="jazz"/>
    <n v="0.5"/>
    <n v="100"/>
    <x v="3130"/>
    <d v="2016-03-11T15:36:2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4"/>
    <s v="food trucks"/>
    <n v="1"/>
    <n v="100"/>
    <x v="3131"/>
    <d v="2015-05-08T21:56:3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6"/>
    <s v="spaces"/>
    <n v="1"/>
    <n v="100"/>
    <x v="3132"/>
    <d v="2015-03-16T15:04:4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5"/>
    <s v="drama"/>
    <n v="2"/>
    <n v="100"/>
    <x v="3133"/>
    <d v="2015-03-10T19:09:2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0"/>
    <s v="web"/>
    <n v="2"/>
    <n v="100"/>
    <x v="3134"/>
    <d v="2011-07-12T16:01:5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1"/>
    <s v="children's books"/>
    <n v="2"/>
    <n v="25"/>
    <x v="3135"/>
    <d v="2014-08-07T05:09:0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s v="plays"/>
    <n v="2"/>
    <n v="25"/>
    <x v="3136"/>
    <d v="2016-01-15T02:39:31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3"/>
    <s v="video games"/>
    <n v="2.5"/>
    <n v="10"/>
    <x v="3137"/>
    <d v="2011-05-09T17:31:0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1"/>
    <s v="art books"/>
    <n v="2.5"/>
    <n v="100"/>
    <x v="3138"/>
    <d v="2016-10-13T20:40:23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4"/>
    <s v="food trucks"/>
    <n v="4"/>
    <n v="33.33"/>
    <x v="3139"/>
    <d v="2014-08-20T15:40:33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"/>
    <s v="nature"/>
    <n v="4"/>
    <n v="100"/>
    <x v="3140"/>
    <d v="2015-12-22T10:29: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1"/>
    <s v="translations"/>
    <n v="5"/>
    <n v="100"/>
    <x v="3141"/>
    <d v="2014-10-02T14:09:37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s v="plays"/>
    <n v="5"/>
    <n v="100"/>
    <x v="3142"/>
    <d v="2014-12-18T17:07:23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"/>
    <s v="fiction"/>
    <n v="8.33"/>
    <n v="100"/>
    <x v="3143"/>
    <d v="2015-07-18T16:15:5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s v="plays"/>
    <n v="10"/>
    <n v="100"/>
    <x v="3144"/>
    <d v="2015-07-03T19:59:2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s v="plays"/>
    <n v="10"/>
    <n v="16.670000000000002"/>
    <x v="3145"/>
    <d v="2015-02-22T04:34:5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s v="plays"/>
    <n v="16.670000000000002"/>
    <n v="33.33"/>
    <x v="3146"/>
    <d v="2014-11-03T22:29:0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6"/>
    <s v="musical"/>
    <n v="20"/>
    <n v="100"/>
    <x v="3147"/>
    <d v="2015-05-01T15:28:0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s v="plays"/>
    <n v="20"/>
    <n v="100"/>
    <x v="3148"/>
    <d v="2016-10-06T13:10:5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s v="plays"/>
    <n v="100"/>
    <n v="20"/>
    <x v="3149"/>
    <d v="2017-03-08T17:15:0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s v="plays"/>
    <n v="0.96"/>
    <n v="24"/>
    <x v="3150"/>
    <d v="2016-09-23T15:29:1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0"/>
    <s v="wearables"/>
    <n v="0.95"/>
    <n v="10.56"/>
    <x v="3151"/>
    <d v="2014-05-22T01:05:03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s v="plays"/>
    <n v="1.9"/>
    <n v="15.83"/>
    <x v="3152"/>
    <d v="2016-03-17T01:27:2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s v="plays"/>
    <n v="2.5299999999999998"/>
    <n v="23.75"/>
    <x v="3153"/>
    <d v="2014-10-08T23:07:24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s v="plays"/>
    <n v="6.33"/>
    <n v="9.5"/>
    <x v="3154"/>
    <d v="2015-01-25T03:15:4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s v="plays"/>
    <n v="3.13"/>
    <n v="15.67"/>
    <x v="3155"/>
    <d v="2014-10-24T00:29:53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"/>
    <s v="nature"/>
    <n v="3.76"/>
    <n v="23.5"/>
    <x v="3156"/>
    <d v="2015-08-30T18:57:33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"/>
    <s v="places"/>
    <n v="9.3000000000000007"/>
    <n v="31"/>
    <x v="3157"/>
    <d v="2014-11-25T04:07:5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5"/>
    <s v="science fiction"/>
    <n v="0.92"/>
    <n v="15.33"/>
    <x v="3158"/>
    <d v="2016-06-30T21:13:1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0"/>
    <s v="space exploration"/>
    <n v="0.09"/>
    <n v="22.75"/>
    <x v="3159"/>
    <d v="2016-01-15T07:21:5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0"/>
    <s v="web"/>
    <n v="0.02"/>
    <n v="90"/>
    <x v="3160"/>
    <d v="2013-04-09T13:54:44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1"/>
    <s v="children's books"/>
    <n v="0.23"/>
    <n v="30"/>
    <x v="3161"/>
    <d v="2014-07-09T23:10:22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7"/>
    <s v="jazz"/>
    <n v="0.3"/>
    <n v="30"/>
    <x v="3162"/>
    <d v="2017-01-17T20:17:2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0"/>
    <s v="wearables"/>
    <n v="0.75"/>
    <n v="22.5"/>
    <x v="3163"/>
    <d v="2014-06-19T18:05:47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4"/>
    <s v="food trucks"/>
    <n v="1"/>
    <n v="18"/>
    <x v="3164"/>
    <d v="2015-12-20T16:26:1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s v="plays"/>
    <n v="1.8"/>
    <n v="30"/>
    <x v="3165"/>
    <d v="2012-01-13T02:49:26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7"/>
    <s v="jazz"/>
    <n v="4.5"/>
    <n v="18"/>
    <x v="3166"/>
    <d v="2014-08-07T19:48:3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4"/>
    <s v="restaurants"/>
    <n v="0.08"/>
    <n v="17.2"/>
    <x v="3167"/>
    <d v="2016-05-22T15:02:3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s v="plays"/>
    <n v="28.67"/>
    <n v="14.33"/>
    <x v="3168"/>
    <d v="2014-07-12T02:04:23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3"/>
    <s v="video games"/>
    <n v="0.2"/>
    <n v="21.25"/>
    <x v="3169"/>
    <d v="2014-05-08T14:05:2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0"/>
    <s v="gadgets"/>
    <n v="0.28000000000000003"/>
    <n v="21.25"/>
    <x v="3170"/>
    <d v="2012-04-19T17:05:05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3"/>
    <s v="video games"/>
    <n v="0.85"/>
    <n v="5.31"/>
    <x v="3171"/>
    <d v="2014-01-13T17:49: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1"/>
    <s v="art books"/>
    <n v="1.42"/>
    <n v="42.5"/>
    <x v="3172"/>
    <d v="2017-03-10T21:29:2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4"/>
    <s v="small batch"/>
    <n v="3.15"/>
    <n v="21.25"/>
    <x v="3173"/>
    <d v="2014-07-21T13:31:54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7"/>
    <s v="faith"/>
    <n v="4.8600000000000003"/>
    <n v="21.25"/>
    <x v="3174"/>
    <d v="2016-05-20T08:11:5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4"/>
    <s v="food trucks"/>
    <n v="5.67"/>
    <n v="12.14"/>
    <x v="3175"/>
    <d v="2015-11-25T14:21:53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3"/>
    <s v="video games"/>
    <n v="8.3000000000000007"/>
    <n v="10.38"/>
    <x v="3176"/>
    <d v="2014-04-24T18:11:3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s v="animation"/>
    <n v="3.28"/>
    <n v="20.5"/>
    <x v="3177"/>
    <d v="2014-11-18T04:32:2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0"/>
    <s v="web"/>
    <n v="0.33"/>
    <n v="20.5"/>
    <x v="3178"/>
    <d v="2014-10-26T17:12:5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s v="animation"/>
    <n v="0.82"/>
    <n v="16.399999999999999"/>
    <x v="3179"/>
    <d v="2015-06-13T13:25:3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5"/>
    <s v="science fiction"/>
    <n v="0.01"/>
    <n v="20.25"/>
    <x v="3180"/>
    <d v="2014-01-22T09:08:4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3"/>
    <s v="video games"/>
    <n v="2.7"/>
    <n v="16.2"/>
    <x v="3181"/>
    <d v="2015-05-20T18:28:0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1"/>
    <s v="art books"/>
    <n v="0.66"/>
    <n v="20"/>
    <x v="3182"/>
    <d v="2016-09-19T10:38:2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0"/>
    <s v="web"/>
    <n v="0.72"/>
    <n v="20"/>
    <x v="3183"/>
    <d v="2017-02-28T00:32:1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4"/>
    <s v="small batch"/>
    <n v="8"/>
    <n v="11.43"/>
    <x v="3184"/>
    <d v="2016-05-07T01:41:5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s v="plays"/>
    <n v="11.43"/>
    <n v="40"/>
    <x v="3185"/>
    <d v="2015-09-10T14:10:48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s v="plays"/>
    <n v="32"/>
    <n v="26.67"/>
    <x v="3186"/>
    <d v="2015-06-26T21:38:56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2"/>
    <s v="people"/>
    <n v="7.8"/>
    <n v="26"/>
    <x v="3187"/>
    <d v="2016-01-22T08:24:1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1"/>
    <s v="translations"/>
    <n v="0.77"/>
    <n v="38.5"/>
    <x v="3188"/>
    <d v="2012-08-08T22:37:4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s v="animation"/>
    <n v="0.76"/>
    <n v="15.2"/>
    <x v="3189"/>
    <d v="2014-10-01T22:45:42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"/>
    <s v="photobooks"/>
    <n v="1.38"/>
    <n v="19"/>
    <x v="3190"/>
    <d v="2016-06-08T17:32:14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1"/>
    <s v="translations"/>
    <n v="0.02"/>
    <n v="25"/>
    <x v="3191"/>
    <d v="2016-05-17T17:02:46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4"/>
    <s v="food trucks"/>
    <n v="0.15"/>
    <n v="37.5"/>
    <x v="3192"/>
    <d v="2015-03-15T23:56:1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4"/>
    <s v="restaurants"/>
    <n v="0.15"/>
    <n v="37.5"/>
    <x v="3193"/>
    <d v="2015-04-28T16:04:54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6"/>
    <s v="spaces"/>
    <n v="0.15"/>
    <n v="37.5"/>
    <x v="3194"/>
    <d v="2016-03-31T14:39:0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7"/>
    <s v="faith"/>
    <n v="0.21"/>
    <n v="37.5"/>
    <x v="3195"/>
    <d v="2014-11-03T21:33:1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0"/>
    <s v="wearables"/>
    <n v="0.38"/>
    <n v="75"/>
    <x v="3196"/>
    <d v="2016-08-12T12:35:3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4"/>
    <s v="food trucks"/>
    <n v="0.75"/>
    <n v="25"/>
    <x v="3197"/>
    <d v="2014-10-29T10:19:2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"/>
    <s v="places"/>
    <n v="2.31"/>
    <n v="25"/>
    <x v="3198"/>
    <d v="2015-07-10T04:30:03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0"/>
    <s v="web"/>
    <n v="2.5"/>
    <n v="37.5"/>
    <x v="3199"/>
    <d v="2014-07-31T16:49:2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s v="plays"/>
    <n v="3.89"/>
    <n v="25"/>
    <x v="3200"/>
    <d v="2014-10-28T23:13:5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s v="plays"/>
    <n v="5"/>
    <n v="18.75"/>
    <x v="3201"/>
    <d v="2016-02-16T16:35:5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s v="plays"/>
    <n v="150"/>
    <n v="25"/>
    <x v="3202"/>
    <d v="2015-01-24T02:51:1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4"/>
    <s v="food trucks"/>
    <n v="0.15"/>
    <n v="5.29"/>
    <x v="3203"/>
    <d v="2016-11-01T04:06:21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4"/>
    <s v="food trucks"/>
    <n v="0.49"/>
    <n v="24.33"/>
    <x v="3204"/>
    <d v="2011-07-27T18:04:4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7"/>
    <s v="indie rock"/>
    <n v="7.2"/>
    <n v="18"/>
    <x v="3205"/>
    <d v="2015-10-14T20:55:5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1"/>
    <s v="translations"/>
    <n v="7.2"/>
    <n v="12"/>
    <x v="3206"/>
    <d v="2015-01-27T03:19:5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6"/>
    <s v="spaces"/>
    <n v="0.12"/>
    <n v="23.67"/>
    <x v="3207"/>
    <d v="2015-02-13T04:21:58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4"/>
    <s v="food trucks"/>
    <n v="0.47"/>
    <n v="23.67"/>
    <x v="3208"/>
    <d v="2015-04-29T15:34:1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s v="plays"/>
    <n v="0.2"/>
    <n v="23.33"/>
    <x v="3209"/>
    <d v="2014-10-02T02:12: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0"/>
    <s v="web"/>
    <n v="0.32"/>
    <n v="35"/>
    <x v="3210"/>
    <d v="2012-09-11T00:17:0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3"/>
    <s v="video games"/>
    <n v="0.7"/>
    <n v="35"/>
    <x v="3211"/>
    <d v="2014-08-19T20:59:3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4"/>
    <s v="food trucks"/>
    <n v="0.7"/>
    <n v="17.5"/>
    <x v="3212"/>
    <d v="2011-12-01T18:11:5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7"/>
    <s v="indie rock"/>
    <n v="2.8"/>
    <n v="35"/>
    <x v="3213"/>
    <d v="2016-12-05T23:51:2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5"/>
    <s v="science fiction"/>
    <n v="14"/>
    <n v="11.67"/>
    <x v="3214"/>
    <d v="2014-08-18T20:56:4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s v="plays"/>
    <n v="14"/>
    <n v="10"/>
    <x v="3215"/>
    <d v="2015-01-15T16:24:37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s v="plays"/>
    <n v="35"/>
    <n v="17.5"/>
    <x v="3216"/>
    <d v="2016-05-03T14:19:4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s v="plays"/>
    <n v="140"/>
    <n v="23.33"/>
    <x v="3217"/>
    <d v="2014-10-22T20:13:2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"/>
    <s v="photobooks"/>
    <n v="1.75"/>
    <n v="11.64"/>
    <x v="3218"/>
    <d v="2016-02-01T16:08:1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s v="plays"/>
    <n v="4.18"/>
    <n v="23"/>
    <x v="3219"/>
    <d v="2015-01-18T01:40:4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0"/>
    <s v="web"/>
    <n v="0.09"/>
    <n v="34"/>
    <x v="3220"/>
    <d v="2015-06-08T15:17:0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0"/>
    <s v="web"/>
    <n v="2.72"/>
    <n v="8.5"/>
    <x v="3221"/>
    <d v="2013-10-08T01:00:0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1"/>
    <s v="art books"/>
    <n v="0.67"/>
    <n v="67"/>
    <x v="3222"/>
    <d v="2014-06-19T03:43:2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4"/>
    <s v="restaurants"/>
    <n v="0.04"/>
    <n v="16.25"/>
    <x v="3223"/>
    <d v="2011-01-24T19:48:47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7"/>
    <s v="jazz"/>
    <n v="0.81"/>
    <n v="32.5"/>
    <x v="3224"/>
    <d v="2010-11-23T05:35:2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7"/>
    <s v="jazz"/>
    <n v="1.3"/>
    <n v="32.5"/>
    <x v="3225"/>
    <d v="2014-10-29T02:28:17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0"/>
    <s v="wearables"/>
    <n v="1.3"/>
    <n v="8.1300000000000008"/>
    <x v="3226"/>
    <d v="2014-06-27T20:47:4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0"/>
    <s v="wearables"/>
    <n v="1.63"/>
    <n v="13"/>
    <x v="3227"/>
    <d v="2014-07-14T03:14:5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s v="plays"/>
    <n v="8.67"/>
    <n v="16.25"/>
    <x v="3228"/>
    <d v="2016-03-03T16:50:2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s v="plays"/>
    <n v="6500"/>
    <n v="21.67"/>
    <x v="3229"/>
    <d v="2013-07-31T10:11:0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1"/>
    <s v="nonfiction"/>
    <n v="160"/>
    <n v="4.92"/>
    <x v="3230"/>
    <d v="2015-05-04T14:46:3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s v="plays"/>
    <n v="2.1"/>
    <n v="15.75"/>
    <x v="3231"/>
    <d v="2013-08-02T00:32:0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7"/>
    <s v="jazz"/>
    <n v="0.31"/>
    <n v="12.4"/>
    <x v="3232"/>
    <d v="2015-06-22T13:02:1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0"/>
    <s v="web"/>
    <n v="0.06"/>
    <n v="30.5"/>
    <x v="3233"/>
    <d v="2014-11-05T00:59:19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0"/>
    <s v="wearables"/>
    <n v="0.41"/>
    <n v="30.5"/>
    <x v="3234"/>
    <d v="2013-09-30T16:40:0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s v="animation"/>
    <n v="0.69"/>
    <n v="20.329999999999998"/>
    <x v="3235"/>
    <d v="2015-01-16T18:26:5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s v="plays"/>
    <n v="8.1300000000000008"/>
    <n v="10.17"/>
    <x v="3236"/>
    <d v="2015-05-05T18:39:1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5"/>
    <s v="drama"/>
    <n v="0.4"/>
    <n v="30"/>
    <x v="3237"/>
    <d v="2015-10-18T21:24:1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s v="plays"/>
    <n v="1.2"/>
    <n v="20"/>
    <x v="3238"/>
    <d v="2015-06-23T19:34:5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s v="plays"/>
    <n v="2.4"/>
    <n v="15"/>
    <x v="3239"/>
    <d v="2015-03-24T08:14:0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0"/>
    <s v="web"/>
    <n v="3"/>
    <n v="20"/>
    <x v="3240"/>
    <d v="2015-06-22T23:08:2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s v="plays"/>
    <n v="6"/>
    <n v="15"/>
    <x v="3241"/>
    <d v="2015-10-09T21:10:2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"/>
    <s v="nature"/>
    <n v="8.57"/>
    <n v="60"/>
    <x v="3242"/>
    <d v="2014-10-17T04:11: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0"/>
    <s v="gadgets"/>
    <n v="9.01"/>
    <n v="30"/>
    <x v="3243"/>
    <d v="2017-01-09T21:40:3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4"/>
    <s v="food trucks"/>
    <n v="0.84"/>
    <n v="29.5"/>
    <x v="3244"/>
    <d v="2017-02-01T00:45:3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s v="plays"/>
    <n v="1.97"/>
    <n v="59"/>
    <x v="3245"/>
    <d v="2014-07-20T23:36:1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"/>
    <s v="fiction"/>
    <n v="1.9"/>
    <n v="19"/>
    <x v="3246"/>
    <d v="2014-08-02T13:31: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6"/>
    <s v="spaces"/>
    <n v="0.28000000000000003"/>
    <n v="18.670000000000002"/>
    <x v="3247"/>
    <d v="2015-01-16T20:30:0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0"/>
    <s v="web"/>
    <n v="0.56000000000000005"/>
    <n v="14"/>
    <x v="3248"/>
    <d v="2012-07-11T21:44:48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3"/>
    <s v="video games"/>
    <n v="0.56000000000000005"/>
    <n v="18.670000000000002"/>
    <x v="3249"/>
    <d v="2015-09-21T15:48:3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0"/>
    <s v="web"/>
    <n v="0.37"/>
    <n v="27.5"/>
    <x v="3250"/>
    <d v="2015-09-01T19:02:22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0"/>
    <s v="web"/>
    <n v="0.37"/>
    <n v="18.329999999999998"/>
    <x v="3251"/>
    <d v="2014-05-25T18:57:09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s v="plays"/>
    <n v="0.43"/>
    <n v="18.329999999999998"/>
    <x v="3252"/>
    <d v="2012-05-25T20:20:4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1"/>
    <s v="art books"/>
    <n v="0.55000000000000004"/>
    <n v="27.5"/>
    <x v="3253"/>
    <d v="2015-04-02T22:02:16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0"/>
    <s v="web"/>
    <n v="0.69"/>
    <n v="27.5"/>
    <x v="3254"/>
    <d v="2014-06-15T21:29:1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4"/>
    <s v="food trucks"/>
    <n v="0.69"/>
    <n v="27.5"/>
    <x v="3255"/>
    <d v="2015-08-16T03:36:1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1"/>
    <s v="translations"/>
    <n v="1.22"/>
    <n v="27.5"/>
    <x v="3256"/>
    <d v="2015-04-10T18:45:3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6"/>
    <s v="musical"/>
    <n v="5.5"/>
    <n v="18.329999999999998"/>
    <x v="3257"/>
    <d v="2017-02-12T18:22:0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0"/>
    <s v="wearables"/>
    <n v="0.11"/>
    <n v="13.25"/>
    <x v="3258"/>
    <d v="2016-02-29T16:41: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3"/>
    <s v="video games"/>
    <n v="0.13"/>
    <n v="13.25"/>
    <x v="3259"/>
    <d v="2016-08-03T17:03:22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1"/>
    <s v="children's books"/>
    <n v="1.06"/>
    <n v="13.25"/>
    <x v="3260"/>
    <d v="2015-10-23T14:03:4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1"/>
    <s v="children's books"/>
    <n v="2.12"/>
    <n v="53"/>
    <x v="3261"/>
    <d v="2015-09-02T16:01:5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0"/>
    <s v="web"/>
    <n v="0.09"/>
    <n v="26"/>
    <x v="3262"/>
    <d v="2015-11-10T02:21:26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s v="animation"/>
    <n v="0.43"/>
    <n v="3.71"/>
    <x v="3263"/>
    <d v="2015-04-13T16:18:5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4"/>
    <s v="food trucks"/>
    <n v="0.43"/>
    <n v="52"/>
    <x v="3264"/>
    <d v="2015-02-20T14:25:2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0"/>
    <s v="space exploration"/>
    <n v="0.05"/>
    <n v="8.5"/>
    <x v="3265"/>
    <d v="2014-01-06T19:58: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3"/>
    <s v="video games"/>
    <n v="7.0000000000000007E-2"/>
    <n v="12.75"/>
    <x v="3266"/>
    <d v="2016-06-07T21:35:08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3"/>
    <s v="mobile games"/>
    <n v="0.51"/>
    <n v="17"/>
    <x v="3267"/>
    <d v="2015-04-16T07:50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4"/>
    <s v="food trucks"/>
    <n v="0.6"/>
    <n v="25.5"/>
    <x v="3268"/>
    <d v="2013-11-27T04:01:2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s v="animation"/>
    <n v="1.02"/>
    <n v="25.5"/>
    <x v="3269"/>
    <d v="2015-07-02T06:45:3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7"/>
    <s v="faith"/>
    <n v="1.02"/>
    <n v="25.5"/>
    <x v="3270"/>
    <d v="2016-07-04T16:46:1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2"/>
    <s v="people"/>
    <n v="3.19"/>
    <n v="12.75"/>
    <x v="3271"/>
    <d v="2014-07-05T18:59:22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5"/>
    <s v="drama"/>
    <n v="3.4"/>
    <n v="25.5"/>
    <x v="3272"/>
    <d v="2014-07-06T14:52:0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s v="plays"/>
    <n v="8.5"/>
    <n v="8.5"/>
    <x v="3273"/>
    <d v="2015-07-30T15:53:44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0"/>
    <s v="web"/>
    <n v="0.01"/>
    <n v="50"/>
    <x v="3274"/>
    <d v="2014-05-02T22:37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s v="animation"/>
    <n v="0.01"/>
    <n v="50"/>
    <x v="3275"/>
    <d v="2015-11-13T06:47:4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0"/>
    <s v="web"/>
    <n v="0.02"/>
    <n v="50"/>
    <x v="3276"/>
    <d v="2015-07-09T15:33:3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0"/>
    <s v="web"/>
    <n v="0.05"/>
    <n v="50"/>
    <x v="3277"/>
    <d v="2015-11-18T16:27:0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0"/>
    <s v="gadgets"/>
    <n v="0.1"/>
    <n v="25"/>
    <x v="3278"/>
    <d v="2013-12-08T00:39:5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7"/>
    <s v="jazz"/>
    <n v="0.11"/>
    <n v="50"/>
    <x v="3279"/>
    <d v="2014-02-13T19:58:29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3"/>
    <s v="video games"/>
    <n v="0.17"/>
    <n v="12.5"/>
    <x v="3280"/>
    <d v="2014-06-05T23:07:1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4"/>
    <s v="food trucks"/>
    <n v="0.17"/>
    <n v="50"/>
    <x v="3281"/>
    <d v="2014-09-05T19:13:4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4"/>
    <s v="food trucks"/>
    <n v="0.17"/>
    <n v="50"/>
    <x v="3282"/>
    <d v="2015-06-18T16:05:5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6"/>
    <s v="spaces"/>
    <n v="0.25"/>
    <n v="16.670000000000002"/>
    <x v="3283"/>
    <d v="2016-01-08T13:51:0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5"/>
    <s v="drama"/>
    <n v="0.33"/>
    <n v="50"/>
    <x v="3284"/>
    <d v="2015-04-14T01:16:3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"/>
    <s v="nature"/>
    <n v="0.33"/>
    <n v="50"/>
    <x v="3285"/>
    <d v="2015-10-08T21:57:42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4"/>
    <s v="food trucks"/>
    <n v="0.33"/>
    <n v="50"/>
    <x v="3286"/>
    <d v="2016-06-02T00:36:2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6"/>
    <s v="spaces"/>
    <n v="0.34"/>
    <n v="50"/>
    <x v="3287"/>
    <d v="2016-06-06T15:37:26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5"/>
    <s v="drama"/>
    <n v="0.42"/>
    <n v="50"/>
    <x v="3288"/>
    <d v="2016-08-02T15:59:5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4"/>
    <s v="food trucks"/>
    <n v="0.5"/>
    <n v="50"/>
    <x v="3289"/>
    <d v="2015-05-19T17:08:25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4"/>
    <s v="food trucks"/>
    <n v="0.63"/>
    <n v="50"/>
    <x v="3290"/>
    <d v="2016-06-27T04:37:5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"/>
    <s v="fiction"/>
    <n v="0.71"/>
    <n v="25"/>
    <x v="3291"/>
    <d v="2014-10-28T14:05:37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s v="plays"/>
    <n v="0.91"/>
    <n v="25"/>
    <x v="3292"/>
    <d v="2015-03-16T21:54:53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8"/>
    <s v="audio"/>
    <n v="1"/>
    <n v="50"/>
    <x v="3293"/>
    <d v="2016-11-11T16:20:0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2"/>
    <s v="people"/>
    <n v="1"/>
    <n v="50"/>
    <x v="3294"/>
    <d v="2015-05-08T13:55:5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6"/>
    <s v="musical"/>
    <n v="1"/>
    <n v="50"/>
    <x v="3295"/>
    <d v="2016-07-19T20:24:3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s v="plays"/>
    <n v="1.1100000000000001"/>
    <n v="50"/>
    <x v="3296"/>
    <d v="2015-12-30T08:00:29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7"/>
    <s v="jazz"/>
    <n v="1.43"/>
    <n v="25"/>
    <x v="3297"/>
    <d v="2014-09-05T19:13:3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7"/>
    <s v="faith"/>
    <n v="1.67"/>
    <n v="50"/>
    <x v="3298"/>
    <d v="2014-07-10T14:44:07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s v="animation"/>
    <n v="3.33"/>
    <n v="16.670000000000002"/>
    <x v="3299"/>
    <d v="2009-09-12T01:21:5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"/>
    <s v="fiction"/>
    <n v="3.33"/>
    <n v="50"/>
    <x v="3300"/>
    <d v="2017-03-13T21:14:2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s v="plays"/>
    <n v="3.33"/>
    <n v="50"/>
    <x v="3301"/>
    <d v="2011-12-17T21:46:0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s v="animation"/>
    <n v="5"/>
    <n v="50"/>
    <x v="3302"/>
    <d v="2016-07-07T23:44:5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3"/>
    <s v="mobile games"/>
    <n v="5"/>
    <n v="50"/>
    <x v="3303"/>
    <d v="2015-01-28T06:00:18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s v="plays"/>
    <n v="5"/>
    <n v="50"/>
    <x v="3304"/>
    <d v="2010-01-20T10:11:4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3"/>
    <s v="video games"/>
    <n v="10"/>
    <n v="10"/>
    <x v="3305"/>
    <d v="2015-01-28T04:02:4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"/>
    <s v="fiction"/>
    <n v="0.24"/>
    <n v="16"/>
    <x v="3306"/>
    <d v="2013-09-19T12:13:06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3"/>
    <s v="video games"/>
    <n v="0.06"/>
    <n v="11.92"/>
    <x v="3307"/>
    <d v="2014-01-21T19:01:17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3"/>
    <s v="video games"/>
    <n v="0.05"/>
    <n v="6.71"/>
    <x v="3308"/>
    <d v="2015-10-27T22:34:5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s v="plays"/>
    <n v="4.7"/>
    <n v="9.4"/>
    <x v="3309"/>
    <d v="2015-11-30T14:46:1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4"/>
    <s v="food trucks"/>
    <n v="0.04"/>
    <n v="22.5"/>
    <x v="3310"/>
    <d v="2012-03-03T00:03:42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s v="animation"/>
    <n v="7.0000000000000007E-2"/>
    <n v="22.5"/>
    <x v="3311"/>
    <d v="2016-03-11T08:54:2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3"/>
    <s v="video games"/>
    <n v="0.15"/>
    <n v="11.25"/>
    <x v="3312"/>
    <d v="2016-10-19T18:03:1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3"/>
    <s v="video games"/>
    <n v="0.45"/>
    <n v="15"/>
    <x v="3313"/>
    <d v="2014-06-11T17:04:38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s v="plays"/>
    <n v="0.6"/>
    <n v="22.5"/>
    <x v="3314"/>
    <d v="2016-09-14T22:55:2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s v="plays"/>
    <n v="0.9"/>
    <n v="22.5"/>
    <x v="3315"/>
    <d v="2012-05-01T07:00:31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1"/>
    <s v="children's books"/>
    <n v="1.1299999999999999"/>
    <n v="11.25"/>
    <x v="3316"/>
    <d v="2012-10-02T04:00:4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7"/>
    <s v="jazz"/>
    <n v="1.29"/>
    <n v="9"/>
    <x v="3317"/>
    <d v="2015-12-04T20:17:3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s v="plays"/>
    <n v="1.5"/>
    <n v="11.25"/>
    <x v="3318"/>
    <d v="2017-02-17T12:18:5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s v="plays"/>
    <n v="1.64"/>
    <n v="15"/>
    <x v="3319"/>
    <d v="2012-11-17T18:33:1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7"/>
    <s v="jazz"/>
    <n v="2.0499999999999998"/>
    <n v="22.5"/>
    <x v="3320"/>
    <d v="2013-09-17T13:38:0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s v="animation"/>
    <n v="2.25"/>
    <n v="9"/>
    <x v="3321"/>
    <d v="2015-11-03T14:54:5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s v="plays"/>
    <n v="3.21"/>
    <n v="15"/>
    <x v="3322"/>
    <d v="2012-04-06T21:41:56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3"/>
    <s v="video games"/>
    <n v="4.5"/>
    <n v="15"/>
    <x v="3323"/>
    <d v="2016-03-03T09:06:5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1"/>
    <s v="translations"/>
    <n v="4.5"/>
    <n v="15"/>
    <x v="3324"/>
    <d v="2011-06-07T04:42:0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3"/>
    <s v="video games"/>
    <n v="7.5"/>
    <n v="9"/>
    <x v="3325"/>
    <d v="2016-01-27T23:22: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3"/>
    <s v="video games"/>
    <n v="14.08"/>
    <n v="10.56"/>
    <x v="3326"/>
    <d v="2014-08-08T22:13:1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0"/>
    <s v="gadgets"/>
    <n v="0.17"/>
    <n v="10.5"/>
    <x v="3327"/>
    <d v="2016-12-24T19:51:2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4"/>
    <s v="food trucks"/>
    <n v="4.2"/>
    <n v="10.5"/>
    <x v="3328"/>
    <d v="2016-06-17T18:32:18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3"/>
    <s v="video games"/>
    <n v="0.04"/>
    <n v="6.83"/>
    <x v="3329"/>
    <d v="2014-09-01T22:00:0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s v="plays"/>
    <n v="2.0499999999999998"/>
    <n v="10.25"/>
    <x v="3330"/>
    <d v="2015-08-25T10:17:5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6"/>
    <s v="spaces"/>
    <n v="4.0999999999999996"/>
    <n v="10.25"/>
    <x v="3331"/>
    <d v="2014-08-25T10:24:3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"/>
    <s v="photobooks"/>
    <n v="7.0000000000000007E-2"/>
    <n v="1.54"/>
    <x v="3332"/>
    <d v="2016-01-28T06:45:36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5"/>
    <s v="science fiction"/>
    <n v="0.08"/>
    <n v="20"/>
    <x v="3333"/>
    <d v="2014-08-11T18:16:53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6"/>
    <s v="spaces"/>
    <n v="0.4"/>
    <n v="13.33"/>
    <x v="3334"/>
    <d v="2014-11-13T06:00:0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"/>
    <s v="photobooks"/>
    <n v="0.5"/>
    <n v="10"/>
    <x v="3335"/>
    <d v="2013-08-20T20:21:1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7"/>
    <s v="world music"/>
    <n v="0.8"/>
    <n v="40"/>
    <x v="3336"/>
    <d v="2014-07-14T03:19:26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4"/>
    <s v="food trucks"/>
    <n v="0.8"/>
    <n v="13.33"/>
    <x v="3337"/>
    <d v="2013-10-04T19:09:1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7"/>
    <s v="jazz"/>
    <n v="1.1399999999999999"/>
    <n v="20"/>
    <x v="3338"/>
    <d v="2014-10-28T21:24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"/>
    <s v="photobooks"/>
    <n v="1.33"/>
    <n v="20"/>
    <x v="3339"/>
    <d v="2014-08-21T19:23:0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s v="plays"/>
    <n v="1.33"/>
    <n v="20"/>
    <x v="3340"/>
    <d v="2013-05-22T18:18:5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7"/>
    <s v="jazz"/>
    <n v="1.45"/>
    <n v="20"/>
    <x v="3341"/>
    <d v="2015-06-17T14:43:27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s v="plays"/>
    <n v="1.6"/>
    <n v="13.33"/>
    <x v="3342"/>
    <d v="2015-04-21T13:08:15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5"/>
    <s v="science fiction"/>
    <n v="2.67"/>
    <n v="13.33"/>
    <x v="3343"/>
    <d v="2017-01-28T18:44:1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6"/>
    <s v="musical"/>
    <n v="2.67"/>
    <n v="13.33"/>
    <x v="3344"/>
    <d v="2016-09-02T19:10:31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0"/>
    <s v="web"/>
    <n v="7.0000000000000007E-2"/>
    <n v="13"/>
    <x v="3345"/>
    <d v="2015-07-11T04:00:1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s v="plays"/>
    <n v="0.78"/>
    <n v="9.75"/>
    <x v="3346"/>
    <d v="2014-12-02T02:59:03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s v="plays"/>
    <n v="3.8"/>
    <n v="9.5"/>
    <x v="3347"/>
    <d v="2015-03-15T08:17:0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s v="plays"/>
    <n v="1.06"/>
    <n v="18.5"/>
    <x v="3348"/>
    <d v="2015-01-30T18:07:2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4"/>
    <s v="food trucks"/>
    <n v="0.24"/>
    <n v="12"/>
    <x v="3349"/>
    <d v="2015-06-09T14:46:5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3"/>
    <s v="mobile games"/>
    <n v="0.45"/>
    <n v="18"/>
    <x v="3350"/>
    <d v="2012-12-04T01:31:33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1"/>
    <s v="children's books"/>
    <n v="0.72"/>
    <n v="9"/>
    <x v="3351"/>
    <d v="2015-07-15T06:16:5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0"/>
    <s v="space exploration"/>
    <n v="1.44"/>
    <n v="12"/>
    <x v="3352"/>
    <d v="2015-03-26T17:22:37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4"/>
    <s v="food trucks"/>
    <n v="0.05"/>
    <n v="17.5"/>
    <x v="3353"/>
    <d v="2014-08-25T16:24:24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4"/>
    <s v="food trucks"/>
    <n v="0.06"/>
    <n v="17.5"/>
    <x v="3354"/>
    <d v="2015-06-15T10:43:4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6"/>
    <s v="musical"/>
    <n v="0.28000000000000003"/>
    <n v="17.5"/>
    <x v="3355"/>
    <d v="2014-09-29T15:46:4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1"/>
    <s v="children's books"/>
    <n v="0.44"/>
    <n v="8.75"/>
    <x v="3356"/>
    <d v="2014-11-09T02:12:08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4"/>
    <s v="food trucks"/>
    <n v="0.47"/>
    <n v="11.67"/>
    <x v="3357"/>
    <d v="2014-09-30T22:22:4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7"/>
    <s v="faith"/>
    <n v="0.57999999999999996"/>
    <n v="8.75"/>
    <x v="3358"/>
    <d v="2017-01-18T16:17:2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0"/>
    <s v="web"/>
    <n v="0.7"/>
    <n v="8.75"/>
    <x v="3359"/>
    <d v="2014-08-18T12:49:5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7"/>
    <s v="faith"/>
    <n v="0.88"/>
    <n v="11.67"/>
    <x v="3360"/>
    <d v="2015-08-17T08:41:4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s v="plays"/>
    <n v="1.75"/>
    <n v="35"/>
    <x v="3361"/>
    <d v="2015-03-16T20:35:2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6"/>
    <s v="musical"/>
    <n v="1.75"/>
    <n v="17.5"/>
    <x v="3362"/>
    <d v="2015-06-30T09:32:39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"/>
    <s v="nature"/>
    <n v="4.67"/>
    <n v="11.67"/>
    <x v="3363"/>
    <d v="2016-12-14T23:07:3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s v="plays"/>
    <n v="1"/>
    <n v="34.950000000000003"/>
    <x v="3364"/>
    <d v="2014-12-01T21:51:58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3"/>
    <s v="video games"/>
    <n v="0.01"/>
    <n v="8.5"/>
    <x v="3365"/>
    <d v="2015-12-03T14:11:2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7"/>
    <s v="faith"/>
    <n v="0.68"/>
    <n v="34"/>
    <x v="3366"/>
    <d v="2015-06-17T23:00:5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1"/>
    <s v="children's books"/>
    <n v="0.85"/>
    <n v="11.33"/>
    <x v="3367"/>
    <d v="2015-04-06T17:39:45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"/>
    <s v="fiction"/>
    <n v="0.85"/>
    <n v="16"/>
    <x v="3368"/>
    <d v="2015-08-14T01:56:5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s v="plays"/>
    <n v="2.13"/>
    <n v="8"/>
    <x v="3369"/>
    <d v="2015-07-24T16:08:5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s v="plays"/>
    <n v="3.2"/>
    <n v="10.67"/>
    <x v="3370"/>
    <d v="2015-02-12T19:30:0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0"/>
    <s v="web"/>
    <n v="0.06"/>
    <n v="15.5"/>
    <x v="3371"/>
    <d v="2014-06-09T19:56:0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s v="animation"/>
    <n v="0.16"/>
    <n v="10.33"/>
    <x v="3372"/>
    <d v="2014-08-24T01:51:4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5"/>
    <s v="science fiction"/>
    <n v="0.01"/>
    <n v="15"/>
    <x v="3373"/>
    <d v="2015-06-29T04:27:3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4"/>
    <s v="food trucks"/>
    <n v="0.02"/>
    <n v="30"/>
    <x v="3374"/>
    <d v="2015-06-24T15:40:5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0"/>
    <s v="web"/>
    <n v="0.19"/>
    <n v="30"/>
    <x v="3375"/>
    <d v="2014-10-07T03:22:3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4"/>
    <s v="food trucks"/>
    <n v="0.2"/>
    <n v="15"/>
    <x v="3376"/>
    <d v="2014-06-12T22:38:5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7"/>
    <s v="jazz"/>
    <n v="0.6"/>
    <n v="30"/>
    <x v="3377"/>
    <d v="2015-09-11T07:07:49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4"/>
    <s v="restaurants"/>
    <n v="0.6"/>
    <n v="15"/>
    <x v="3378"/>
    <d v="2014-11-02T00:54:25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s v="animation"/>
    <n v="0.67"/>
    <n v="10"/>
    <x v="3379"/>
    <d v="2011-05-19T21:14:06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"/>
    <s v="fiction"/>
    <n v="0.75"/>
    <n v="15"/>
    <x v="3380"/>
    <d v="2011-11-30T06:01:2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7"/>
    <s v="indie rock"/>
    <n v="0.8"/>
    <n v="30"/>
    <x v="3381"/>
    <d v="2012-10-12T02:37:27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7"/>
    <s v="jazz"/>
    <n v="0.86"/>
    <n v="15"/>
    <x v="3382"/>
    <d v="2016-12-05T13:06:2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s v="plays"/>
    <n v="5.45"/>
    <n v="30"/>
    <x v="3383"/>
    <d v="2016-08-16T17:58:47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6"/>
    <s v="musical"/>
    <n v="6"/>
    <n v="15"/>
    <x v="3384"/>
    <d v="2015-09-05T18:56:0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"/>
    <s v="photobooks"/>
    <n v="120"/>
    <n v="7.5"/>
    <x v="3385"/>
    <d v="2016-02-12T22:25:1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3"/>
    <s v="video games"/>
    <n v="0.01"/>
    <n v="5.8"/>
    <x v="3386"/>
    <d v="2015-12-21T17:24:2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s v="plays"/>
    <n v="0.26"/>
    <n v="29"/>
    <x v="3387"/>
    <d v="2016-02-17T16:13:1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s v="plays"/>
    <n v="0.83"/>
    <n v="7.25"/>
    <x v="3388"/>
    <d v="2013-07-09T02:32:4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7"/>
    <s v="classical music"/>
    <n v="116"/>
    <n v="7.25"/>
    <x v="3389"/>
    <d v="2015-03-19T16:52:0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0"/>
    <s v="wearables"/>
    <n v="0.61"/>
    <n v="28"/>
    <x v="3390"/>
    <d v="2013-07-26T23:54:5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1"/>
    <s v="art books"/>
    <n v="0.84"/>
    <n v="14"/>
    <x v="3391"/>
    <d v="2014-07-13T22:50:1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s v="plays"/>
    <n v="0.68"/>
    <n v="6.75"/>
    <x v="3392"/>
    <d v="2014-05-28T21:33:2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4"/>
    <s v="food trucks"/>
    <n v="0.33"/>
    <n v="13.01"/>
    <x v="3393"/>
    <d v="2014-12-04T18:43:21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6"/>
    <s v="spaces"/>
    <n v="0"/>
    <n v="6.5"/>
    <x v="3394"/>
    <d v="2016-06-08T23:15:3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3"/>
    <s v="mobile games"/>
    <n v="0.02"/>
    <n v="13"/>
    <x v="3395"/>
    <d v="2014-07-28T20:09:38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s v="plays"/>
    <n v="0.03"/>
    <n v="13"/>
    <x v="3396"/>
    <d v="2015-02-03T19:47:59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s v="animation"/>
    <n v="0.03"/>
    <n v="13"/>
    <x v="3397"/>
    <d v="2015-02-27T16:19:5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6"/>
    <s v="spaces"/>
    <n v="0.05"/>
    <n v="13"/>
    <x v="3398"/>
    <d v="2016-03-17T18:43:26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0"/>
    <s v="web"/>
    <n v="0.1"/>
    <n v="13"/>
    <x v="3399"/>
    <d v="2014-08-04T18:49:2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0"/>
    <s v="wearables"/>
    <n v="0.1"/>
    <n v="13"/>
    <x v="3400"/>
    <d v="2016-08-22T05:45:0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1"/>
    <s v="translations"/>
    <n v="0.1"/>
    <n v="13"/>
    <x v="3401"/>
    <d v="2015-06-25T04:27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4"/>
    <s v="food trucks"/>
    <n v="0.13"/>
    <n v="13"/>
    <x v="3402"/>
    <d v="2011-06-16T17:32:5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3"/>
    <s v="video games"/>
    <n v="0.72"/>
    <n v="13"/>
    <x v="3403"/>
    <d v="2015-01-17T07:13:4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s v="plays"/>
    <n v="1.3"/>
    <n v="13"/>
    <x v="3404"/>
    <d v="2016-01-13T21:45:2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4"/>
    <s v="food trucks"/>
    <n v="1.73"/>
    <n v="13"/>
    <x v="3405"/>
    <d v="2015-07-25T10:33:16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s v="plays"/>
    <n v="0.02"/>
    <n v="25"/>
    <x v="3406"/>
    <d v="2015-07-22T19:05:5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6"/>
    <s v="spaces"/>
    <n v="0.03"/>
    <n v="25"/>
    <x v="3407"/>
    <d v="2011-09-14T15:22:07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s v="animation"/>
    <n v="0.06"/>
    <n v="25"/>
    <x v="3408"/>
    <d v="2014-11-11T17:21:0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0"/>
    <s v="web"/>
    <n v="7.0000000000000007E-2"/>
    <n v="25"/>
    <x v="3409"/>
    <d v="2015-08-27T18:58:1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s v="plays"/>
    <n v="0.1"/>
    <n v="25"/>
    <x v="3410"/>
    <d v="2014-10-26T19:18:47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4"/>
    <s v="food trucks"/>
    <n v="0.1"/>
    <n v="25"/>
    <x v="3411"/>
    <d v="2015-03-01T19:04:0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0"/>
    <s v="web"/>
    <n v="0.13"/>
    <n v="25"/>
    <x v="3412"/>
    <d v="2014-07-23T18:32:49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3"/>
    <s v="video games"/>
    <n v="0.17"/>
    <n v="25"/>
    <x v="3413"/>
    <d v="2016-04-19T00:56:2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s v="plays"/>
    <n v="0.17"/>
    <n v="25"/>
    <x v="3414"/>
    <d v="2014-04-30T13:01:15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s v="animation"/>
    <n v="0.28999999999999998"/>
    <n v="12.5"/>
    <x v="3415"/>
    <d v="2012-08-03T11:30:48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7"/>
    <s v="jazz"/>
    <n v="0.36"/>
    <n v="25"/>
    <x v="3416"/>
    <d v="2015-07-21T18:19:0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2"/>
    <s v="people"/>
    <n v="0.42"/>
    <n v="25"/>
    <x v="3417"/>
    <d v="2015-04-13T20:04:2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3"/>
    <s v="video games"/>
    <n v="0.5"/>
    <n v="25"/>
    <x v="3418"/>
    <d v="2014-11-10T18:3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s v="plays"/>
    <n v="0.5"/>
    <n v="12.5"/>
    <x v="3419"/>
    <d v="2015-09-29T01:07:14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0"/>
    <s v="web"/>
    <n v="0.56000000000000005"/>
    <n v="25"/>
    <x v="3420"/>
    <d v="2016-03-10T16:51:2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s v="plays"/>
    <n v="0.63"/>
    <n v="25"/>
    <x v="3421"/>
    <d v="2015-02-23T08:01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4"/>
    <s v="food trucks"/>
    <n v="0.71"/>
    <n v="25"/>
    <x v="3422"/>
    <d v="2012-01-19T00:53:1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1"/>
    <s v="children's books"/>
    <n v="0.77"/>
    <n v="25"/>
    <x v="3423"/>
    <d v="2014-05-01T02:38:0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4"/>
    <s v="food trucks"/>
    <n v="0.83"/>
    <n v="8.33"/>
    <x v="3424"/>
    <d v="2015-11-09T19:49:5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s v="plays"/>
    <n v="0.83"/>
    <n v="25"/>
    <x v="3425"/>
    <d v="2012-03-17T11:02:0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7"/>
    <s v="world music"/>
    <n v="0.91"/>
    <n v="25"/>
    <x v="3426"/>
    <d v="2015-06-09T07:11:3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s v="plays"/>
    <n v="1"/>
    <n v="25"/>
    <x v="3427"/>
    <d v="2014-07-10T06:25:0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s v="plays"/>
    <n v="1"/>
    <n v="12.5"/>
    <x v="3428"/>
    <d v="2014-08-10T18:24:3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6"/>
    <s v="musical"/>
    <n v="1.25"/>
    <n v="12.5"/>
    <x v="3429"/>
    <d v="2014-06-30T18:03:1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"/>
    <s v="photobooks"/>
    <n v="2.08"/>
    <n v="6.25"/>
    <x v="3430"/>
    <d v="2015-10-20T19:45:1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6"/>
    <s v="spaces"/>
    <n v="2.5"/>
    <n v="12.5"/>
    <x v="3431"/>
    <d v="2015-02-24T23:17:5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s v="plays"/>
    <n v="2.5"/>
    <n v="25"/>
    <x v="3432"/>
    <d v="2015-06-12T04:58:1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3"/>
    <s v="video games"/>
    <n v="5"/>
    <n v="8.33"/>
    <x v="3433"/>
    <d v="2017-01-21T00:26:39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6"/>
    <s v="musical"/>
    <n v="5"/>
    <n v="25"/>
    <x v="3434"/>
    <d v="2016-03-11T19:41:1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3"/>
    <s v="video games"/>
    <n v="12.5"/>
    <n v="12.5"/>
    <x v="3435"/>
    <d v="2015-04-03T15:34:5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6"/>
    <s v="spaces"/>
    <n v="0"/>
    <n v="2.67"/>
    <x v="3436"/>
    <d v="2013-08-27T02:34:27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s v="animation"/>
    <n v="2.4"/>
    <n v="4.8"/>
    <x v="3437"/>
    <d v="2014-08-28T01:02:4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s v="plays"/>
    <n v="1.84"/>
    <n v="5.75"/>
    <x v="3438"/>
    <d v="2014-06-21T13:19:5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s v="plays"/>
    <n v="4.5999999999999996"/>
    <n v="5.75"/>
    <x v="3439"/>
    <d v="2016-02-09T13:42:3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6"/>
    <s v="spaces"/>
    <n v="0.09"/>
    <n v="7.33"/>
    <x v="3440"/>
    <d v="2015-10-09T20:40:3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7"/>
    <s v="faith"/>
    <n v="0.73"/>
    <n v="22"/>
    <x v="3441"/>
    <d v="2016-05-06T06:21:3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3"/>
    <s v="mobile games"/>
    <n v="0.11"/>
    <n v="10.5"/>
    <x v="3442"/>
    <d v="2014-12-22T02:01:0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s v="plays"/>
    <n v="0.21"/>
    <n v="7"/>
    <x v="3443"/>
    <d v="2016-02-29T20:23:2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7"/>
    <s v="jazz"/>
    <n v="0.42"/>
    <n v="10.5"/>
    <x v="3444"/>
    <d v="2014-04-16T21:23:3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s v="plays"/>
    <n v="0.42"/>
    <n v="10.5"/>
    <x v="3445"/>
    <d v="2016-07-08T11:22:3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s v="plays"/>
    <n v="0.42"/>
    <n v="10.5"/>
    <x v="3446"/>
    <d v="2013-07-01T23:32:57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"/>
    <s v="fiction"/>
    <n v="0.7"/>
    <n v="7"/>
    <x v="3447"/>
    <d v="2016-01-13T03:08:24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4"/>
    <s v="food trucks"/>
    <n v="0.7"/>
    <n v="10.5"/>
    <x v="3448"/>
    <d v="2012-12-07T00:37:18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3"/>
    <s v="video games"/>
    <n v="1.05"/>
    <n v="3"/>
    <x v="3449"/>
    <d v="2014-07-11T17:49:52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s v="plays"/>
    <n v="1.05"/>
    <n v="7"/>
    <x v="3450"/>
    <d v="2014-10-17T06:23:2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s v="plays"/>
    <n v="0.01"/>
    <n v="20"/>
    <x v="3451"/>
    <d v="2015-02-04T04:40:47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s v="plays"/>
    <n v="0.02"/>
    <n v="20"/>
    <x v="3452"/>
    <d v="2015-07-17T14:15:47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5"/>
    <s v="drama"/>
    <n v="0.04"/>
    <n v="20"/>
    <x v="3453"/>
    <d v="2014-07-11T16:12:0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s v="plays"/>
    <n v="0.04"/>
    <n v="20"/>
    <x v="3454"/>
    <d v="2015-03-02T04:34:3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s v="plays"/>
    <n v="0.2"/>
    <n v="10"/>
    <x v="3455"/>
    <d v="2016-06-24T16:55:35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0"/>
    <s v="web"/>
    <n v="0.27"/>
    <n v="10"/>
    <x v="3456"/>
    <d v="2014-09-02T20:59:0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7"/>
    <s v="faith"/>
    <n v="0.4"/>
    <n v="20"/>
    <x v="3457"/>
    <d v="2014-07-01T09:46:2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3"/>
    <s v="mobile games"/>
    <n v="0.67"/>
    <n v="20"/>
    <x v="3458"/>
    <d v="2015-12-02T20:20:1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0"/>
    <s v="web"/>
    <n v="0.8"/>
    <n v="20"/>
    <x v="3459"/>
    <d v="2012-03-13T19:15:46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7"/>
    <s v="indie rock"/>
    <n v="1"/>
    <n v="10"/>
    <x v="3460"/>
    <d v="2015-06-15T23:55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"/>
    <s v="nature"/>
    <n v="4"/>
    <n v="20"/>
    <x v="3461"/>
    <d v="2015-04-28T16:38:0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s v="plays"/>
    <n v="13.33"/>
    <n v="10"/>
    <x v="3462"/>
    <d v="2015-09-25T17:06:5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0"/>
    <s v="space exploration"/>
    <n v="0.1"/>
    <n v="3.8"/>
    <x v="3463"/>
    <d v="2014-12-29T13:04:3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s v="plays"/>
    <n v="7.6"/>
    <n v="4.75"/>
    <x v="3464"/>
    <d v="2017-01-24T14:14:22"/>
  </r>
  <r>
    <n v="638"/>
    <s v="W (Canceled)"/>
    <s v="O0"/>
    <n v="200000"/>
    <n v="18"/>
    <x v="1"/>
    <s v="DE"/>
    <s v="EUR"/>
    <n v="1490447662"/>
    <n v="1485267262"/>
    <b v="0"/>
    <n v="6"/>
    <b v="0"/>
    <x v="0"/>
    <s v="web"/>
    <n v="0.01"/>
    <n v="3"/>
    <x v="3465"/>
    <d v="2017-02-26T20:15:1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7"/>
    <s v="faith"/>
    <n v="0.36"/>
    <n v="18"/>
    <x v="3466"/>
    <d v="2014-09-17T19:00:3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5"/>
    <s v="drama"/>
    <n v="0"/>
    <n v="5.67"/>
    <x v="3467"/>
    <d v="2015-01-23T08:29:23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4"/>
    <s v="food trucks"/>
    <n v="0.17"/>
    <n v="5.67"/>
    <x v="3468"/>
    <d v="2015-06-14T23:00:1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s v="plays"/>
    <n v="0.08"/>
    <n v="16"/>
    <x v="3469"/>
    <d v="2011-03-17T02:19:5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3"/>
    <s v="video games"/>
    <n v="1.6"/>
    <n v="5.33"/>
    <x v="3470"/>
    <d v="2014-06-13T02:47:0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0"/>
    <s v="wearables"/>
    <n v="0.03"/>
    <n v="7.5"/>
    <x v="3471"/>
    <d v="2014-08-26T21:43:1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"/>
    <s v="places"/>
    <n v="0.08"/>
    <n v="15"/>
    <x v="3472"/>
    <d v="2014-07-25T20:48:1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3"/>
    <s v="video games"/>
    <n v="0.08"/>
    <n v="7.5"/>
    <x v="3473"/>
    <d v="2015-09-11T18:43:4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1"/>
    <s v="translations"/>
    <n v="0.1"/>
    <n v="7.5"/>
    <x v="3474"/>
    <d v="2015-10-20T10:23:27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1"/>
    <s v="translations"/>
    <n v="0.13"/>
    <n v="5"/>
    <x v="3475"/>
    <d v="2014-11-27T02:02:28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s v="plays"/>
    <n v="0.3"/>
    <n v="15"/>
    <x v="3476"/>
    <d v="2014-07-18T12:52:5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1"/>
    <s v="translations"/>
    <n v="0.5"/>
    <n v="7.5"/>
    <x v="3477"/>
    <d v="2016-04-03T20:48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1"/>
    <s v="translations"/>
    <n v="0.86"/>
    <n v="15"/>
    <x v="3478"/>
    <d v="2017-02-09T04:08: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8"/>
    <s v="audio"/>
    <n v="1"/>
    <n v="15"/>
    <x v="3479"/>
    <d v="2014-08-29T19:51:03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0"/>
    <s v="space exploration"/>
    <n v="1"/>
    <n v="15"/>
    <x v="3480"/>
    <d v="2016-07-26T14:34:3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0"/>
    <s v="web"/>
    <n v="1.5"/>
    <n v="15"/>
    <x v="3481"/>
    <d v="2015-10-20T19:35: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6"/>
    <s v="musical"/>
    <n v="2.14"/>
    <n v="7.5"/>
    <x v="3482"/>
    <d v="2014-08-09T21:50:26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"/>
    <s v="photobooks"/>
    <n v="3.33"/>
    <n v="7.5"/>
    <x v="3483"/>
    <d v="2014-06-30T20:53:5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s v="plays"/>
    <n v="10"/>
    <n v="5"/>
    <x v="3484"/>
    <d v="2014-02-12T05:40:3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s v="animation"/>
    <n v="0.44"/>
    <n v="4.83"/>
    <x v="3485"/>
    <d v="2015-08-14T13:53:13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0"/>
    <s v="web"/>
    <n v="0.01"/>
    <n v="2"/>
    <x v="3486"/>
    <d v="2016-01-07T19:00:3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5"/>
    <s v="television"/>
    <n v="100"/>
    <n v="13"/>
    <x v="3487"/>
    <d v="2016-09-15T20:22:4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s v="plays"/>
    <n v="130"/>
    <n v="3.25"/>
    <x v="3488"/>
    <d v="2014-11-17T18:30:4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0"/>
    <s v="web"/>
    <n v="0.01"/>
    <n v="4"/>
    <x v="3489"/>
    <d v="2014-12-29T22:14:5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3"/>
    <s v="video games"/>
    <n v="0.02"/>
    <n v="3"/>
    <x v="3490"/>
    <d v="2015-02-02T18:57:27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0"/>
    <s v="gadgets"/>
    <n v="1.2"/>
    <n v="4"/>
    <x v="3491"/>
    <d v="2015-06-05T22:15:35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5"/>
    <s v="drama"/>
    <n v="0.01"/>
    <n v="5.5"/>
    <x v="3492"/>
    <d v="2014-07-10T22:43:4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0"/>
    <s v="wearables"/>
    <n v="0.01"/>
    <n v="2.75"/>
    <x v="3493"/>
    <d v="2016-03-18T20:43:3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s v="plays"/>
    <n v="7.0000000000000007E-2"/>
    <n v="5.5"/>
    <x v="3494"/>
    <d v="2016-10-06T17:48:4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s v="animation"/>
    <n v="0.14000000000000001"/>
    <n v="5.5"/>
    <x v="3495"/>
    <d v="2014-03-20T12:34:08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3"/>
    <s v="video games"/>
    <n v="0.22"/>
    <n v="3.67"/>
    <x v="3496"/>
    <d v="2014-09-26T23:55:0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3"/>
    <s v="mobile games"/>
    <n v="0.22"/>
    <n v="3.67"/>
    <x v="3497"/>
    <d v="2015-03-01T05:13:05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7"/>
    <s v="faith"/>
    <n v="0.22"/>
    <n v="5.5"/>
    <x v="3498"/>
    <d v="2014-11-18T11:49:1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s v="plays"/>
    <n v="0.22"/>
    <n v="5.5"/>
    <x v="3499"/>
    <d v="2015-04-13T03:45:0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6"/>
    <s v="spaces"/>
    <n v="0.27"/>
    <n v="5.5"/>
    <x v="3500"/>
    <d v="2016-02-02T22:43:41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s v="plays"/>
    <n v="0.55000000000000004"/>
    <n v="5.5"/>
    <x v="3501"/>
    <d v="2016-05-24T10:25:45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5"/>
    <s v="science fiction"/>
    <n v="0"/>
    <n v="10"/>
    <x v="3502"/>
    <d v="2017-01-11T00:28:18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4"/>
    <s v="food trucks"/>
    <n v="0.01"/>
    <n v="10"/>
    <x v="3503"/>
    <d v="2016-09-03T01:11:47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5"/>
    <s v="science fiction"/>
    <n v="0.01"/>
    <n v="10"/>
    <x v="3504"/>
    <d v="2015-02-26T16:42:1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4"/>
    <s v="food trucks"/>
    <n v="0.02"/>
    <n v="10"/>
    <x v="3505"/>
    <d v="2014-07-10T00:48:54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0"/>
    <s v="gadgets"/>
    <n v="0.02"/>
    <n v="10"/>
    <x v="3506"/>
    <d v="2015-12-11T19:46:42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"/>
    <s v="fiction"/>
    <n v="0.03"/>
    <n v="10"/>
    <x v="3507"/>
    <d v="2017-02-20T08:24:2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s v="plays"/>
    <n v="0.03"/>
    <n v="10"/>
    <x v="3508"/>
    <d v="2014-07-05T01:19:32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6"/>
    <s v="spaces"/>
    <n v="0.04"/>
    <n v="5"/>
    <x v="3509"/>
    <d v="2017-01-10T00:45:1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6"/>
    <s v="spaces"/>
    <n v="0.04"/>
    <n v="10"/>
    <x v="3510"/>
    <d v="2015-01-13T20:14:2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0"/>
    <s v="web"/>
    <n v="0.05"/>
    <n v="10"/>
    <x v="3511"/>
    <d v="2016-10-06T22:11:5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3"/>
    <s v="mobile games"/>
    <n v="0.05"/>
    <n v="10"/>
    <x v="3512"/>
    <d v="2014-11-08T23:21:27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3"/>
    <s v="video games"/>
    <n v="0.05"/>
    <n v="5"/>
    <x v="3513"/>
    <d v="2015-05-30T19:39:0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6"/>
    <s v="musical"/>
    <n v="0.06"/>
    <n v="10"/>
    <x v="3514"/>
    <d v="2015-08-07T14:52:01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0"/>
    <s v="web"/>
    <n v="0.08"/>
    <n v="10"/>
    <x v="3515"/>
    <d v="2014-01-11T00:21:4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s v="animation"/>
    <n v="0.1"/>
    <n v="5"/>
    <x v="3516"/>
    <d v="2016-03-18T21:31:3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s v="animation"/>
    <n v="0.1"/>
    <n v="10"/>
    <x v="3517"/>
    <d v="2015-04-27T08:48:2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1"/>
    <s v="art books"/>
    <n v="0.1"/>
    <n v="10"/>
    <x v="3518"/>
    <d v="2016-03-08T15:29:18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s v="plays"/>
    <n v="0.13"/>
    <n v="10"/>
    <x v="3519"/>
    <d v="2013-09-09T08:18:07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3"/>
    <s v="video games"/>
    <n v="0.17"/>
    <n v="3.33"/>
    <x v="3520"/>
    <d v="2014-12-16T15:56:4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7"/>
    <s v="faith"/>
    <n v="0.2"/>
    <n v="5"/>
    <x v="3521"/>
    <d v="2015-05-29T15:09:3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s v="animation"/>
    <n v="0.2"/>
    <n v="10"/>
    <x v="3522"/>
    <d v="2016-03-21T14:08:2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0"/>
    <s v="web"/>
    <n v="0.2"/>
    <n v="10"/>
    <x v="3523"/>
    <d v="2015-04-08T15:36:49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0"/>
    <s v="web"/>
    <n v="0.2"/>
    <n v="10"/>
    <x v="3524"/>
    <d v="2015-09-15T20:22:38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0"/>
    <s v="web"/>
    <n v="0.2"/>
    <n v="10"/>
    <x v="3525"/>
    <d v="2016-01-14T21:35:13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4"/>
    <s v="food trucks"/>
    <n v="0.2"/>
    <n v="5"/>
    <x v="3526"/>
    <d v="2014-08-14T15:50:0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6"/>
    <s v="musical"/>
    <n v="0.2"/>
    <n v="10"/>
    <x v="3527"/>
    <d v="2016-01-06T05:31:22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5"/>
    <s v="drama"/>
    <n v="0.23"/>
    <n v="10"/>
    <x v="3528"/>
    <d v="2014-08-12T12:39:2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s v="plays"/>
    <n v="0.28999999999999998"/>
    <n v="10"/>
    <x v="3529"/>
    <d v="2015-02-23T14:29:3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s v="plays"/>
    <n v="0.28999999999999998"/>
    <n v="10"/>
    <x v="3530"/>
    <d v="2014-10-26T21:26:18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5"/>
    <s v="science fiction"/>
    <n v="0.33"/>
    <n v="10"/>
    <x v="3531"/>
    <d v="2015-06-17T16:03:2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1"/>
    <s v="children's books"/>
    <n v="0.33"/>
    <n v="10"/>
    <x v="3532"/>
    <d v="2016-09-09T10:28:2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s v="plays"/>
    <n v="0.33"/>
    <n v="10"/>
    <x v="3533"/>
    <d v="2014-05-13T19:08:0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3"/>
    <s v="mobile games"/>
    <n v="0.4"/>
    <n v="5"/>
    <x v="3534"/>
    <d v="2014-10-23T12:13:5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"/>
    <s v="nature"/>
    <n v="0.44"/>
    <n v="10"/>
    <x v="3535"/>
    <d v="2016-06-14T07:51:3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3"/>
    <s v="mobile games"/>
    <n v="0.5"/>
    <n v="5"/>
    <x v="3536"/>
    <d v="2016-07-22T15:45:3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1"/>
    <s v="children's books"/>
    <n v="0.67"/>
    <n v="5"/>
    <x v="3537"/>
    <d v="2014-07-28T16:18:5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6"/>
    <s v="spaces"/>
    <n v="0.67"/>
    <n v="10"/>
    <x v="3538"/>
    <d v="2015-02-13T17:04:53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s v="plays"/>
    <n v="0.67"/>
    <n v="10"/>
    <x v="3539"/>
    <d v="2017-03-09T20:13:3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s v="plays"/>
    <n v="0.8"/>
    <n v="10"/>
    <x v="3540"/>
    <d v="2015-02-14T17:11:56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0"/>
    <s v="web"/>
    <n v="1"/>
    <n v="5"/>
    <x v="3541"/>
    <d v="2015-10-14T17:44:57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s v="plays"/>
    <n v="1"/>
    <n v="10"/>
    <x v="3542"/>
    <d v="2015-08-01T16:0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s v="plays"/>
    <n v="1.25"/>
    <n v="10"/>
    <x v="3543"/>
    <d v="2011-09-16T23:09:0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3"/>
    <s v="video games"/>
    <n v="1.33"/>
    <n v="10"/>
    <x v="3544"/>
    <d v="2014-07-31T16:42:28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8"/>
    <s v="audio"/>
    <n v="1.54"/>
    <n v="10"/>
    <x v="3545"/>
    <d v="2015-07-16T10:28:1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6"/>
    <s v="musical"/>
    <n v="1.67"/>
    <n v="5"/>
    <x v="3546"/>
    <d v="2015-05-04T10:20:4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s v="plays"/>
    <n v="2"/>
    <n v="10"/>
    <x v="3547"/>
    <d v="2015-09-14T15:11:2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s v="plays"/>
    <n v="5"/>
    <n v="10"/>
    <x v="3548"/>
    <d v="2014-07-11T16:45:02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s v="plays"/>
    <n v="10"/>
    <n v="10"/>
    <x v="3549"/>
    <d v="2015-06-10T19:09:3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7"/>
    <s v="metal"/>
    <n v="100"/>
    <n v="10"/>
    <x v="3550"/>
    <d v="2015-04-15T19:49:3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7"/>
    <s v="electronic music"/>
    <n v="200"/>
    <n v="10"/>
    <x v="3551"/>
    <d v="2015-09-29T21:40:4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0"/>
    <s v="web"/>
    <n v="0.09"/>
    <n v="9"/>
    <x v="3552"/>
    <d v="2014-07-18T19:58:1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0"/>
    <s v="wearables"/>
    <n v="0"/>
    <n v="2"/>
    <x v="3553"/>
    <d v="2014-12-01T16:54:5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4"/>
    <s v="food trucks"/>
    <n v="0.01"/>
    <n v="8"/>
    <x v="3554"/>
    <d v="2016-01-27T21:52:5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5"/>
    <s v="science fiction"/>
    <n v="0.27"/>
    <n v="4"/>
    <x v="3555"/>
    <d v="2014-10-15T01:37:2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0"/>
    <s v="web"/>
    <n v="0.8"/>
    <n v="1"/>
    <x v="3556"/>
    <d v="2014-08-13T01:10:2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0"/>
    <s v="gadgets"/>
    <n v="1.6"/>
    <n v="2"/>
    <x v="3557"/>
    <d v="2016-05-23T23:25:54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s v="plays"/>
    <n v="0.03"/>
    <n v="7"/>
    <x v="3558"/>
    <d v="2016-04-05T03:04:53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s v="plays"/>
    <n v="0.04"/>
    <n v="2.33"/>
    <x v="3559"/>
    <d v="2015-01-09T01:25:0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1"/>
    <s v="translations"/>
    <n v="0.23"/>
    <n v="2.33"/>
    <x v="3560"/>
    <d v="2015-09-28T20:40:0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s v="animation"/>
    <n v="0.01"/>
    <n v="3"/>
    <x v="3561"/>
    <d v="2016-10-03T21:31:32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0"/>
    <s v="web"/>
    <n v="0.03"/>
    <n v="3"/>
    <x v="3562"/>
    <d v="2014-12-01T17:05:38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"/>
    <s v="nature"/>
    <n v="0.03"/>
    <n v="3"/>
    <x v="3563"/>
    <d v="2015-01-07T22:13:2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8"/>
    <s v="audio"/>
    <n v="0.09"/>
    <n v="3"/>
    <x v="3564"/>
    <d v="2016-02-13T15:35:29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3"/>
    <s v="mobile games"/>
    <n v="0.12"/>
    <n v="3"/>
    <x v="3565"/>
    <d v="2016-01-26T10:57:1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1"/>
    <s v="translations"/>
    <n v="0.2"/>
    <n v="6"/>
    <x v="3566"/>
    <d v="2014-12-09T21:42:1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s v="plays"/>
    <n v="0.8"/>
    <n v="3"/>
    <x v="3567"/>
    <d v="2016-06-04T15:46:0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0"/>
    <s v="web"/>
    <n v="1.2"/>
    <n v="3"/>
    <x v="3568"/>
    <d v="2014-07-17T21:44:1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4"/>
    <s v="food trucks"/>
    <n v="0.01"/>
    <n v="5"/>
    <x v="3569"/>
    <d v="2014-06-02T16:29:55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5"/>
    <s v="drama"/>
    <n v="0.01"/>
    <n v="5"/>
    <x v="3570"/>
    <d v="2016-02-22T12:52:0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4"/>
    <s v="food trucks"/>
    <n v="0.01"/>
    <n v="5"/>
    <x v="3571"/>
    <d v="2013-02-26T13:19: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s v="animation"/>
    <n v="0.02"/>
    <n v="5"/>
    <x v="3572"/>
    <d v="2015-01-23T20:34:0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4"/>
    <s v="food trucks"/>
    <n v="0.02"/>
    <n v="1"/>
    <x v="3573"/>
    <d v="2015-01-15T17:42:2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4"/>
    <s v="food trucks"/>
    <n v="0.03"/>
    <n v="5"/>
    <x v="3574"/>
    <d v="2015-04-29T04:27:33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3"/>
    <s v="video games"/>
    <n v="0.04"/>
    <n v="5"/>
    <x v="3575"/>
    <d v="2017-02-25T16:04:3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7"/>
    <s v="faith"/>
    <n v="0.05"/>
    <n v="5"/>
    <x v="3576"/>
    <d v="2015-02-25T01:05:3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6"/>
    <s v="spaces"/>
    <n v="0.05"/>
    <n v="5"/>
    <x v="3577"/>
    <d v="2014-12-02T08:20:26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3"/>
    <s v="mobile games"/>
    <n v="0.06"/>
    <n v="5"/>
    <x v="3578"/>
    <d v="2014-06-09T06:13:0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6"/>
    <s v="musical"/>
    <n v="7.0000000000000007E-2"/>
    <n v="5"/>
    <x v="3579"/>
    <d v="2016-02-23T23:39:1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s v="animation"/>
    <n v="0.1"/>
    <n v="5"/>
    <x v="3580"/>
    <d v="2012-08-15T20:35:3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"/>
    <s v="fiction"/>
    <n v="0.1"/>
    <n v="5"/>
    <x v="3581"/>
    <d v="2014-10-03T09:36:1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s v="plays"/>
    <n v="0.1"/>
    <n v="5"/>
    <x v="3582"/>
    <d v="2013-07-16T10:43:28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"/>
    <s v="fiction"/>
    <n v="0.12"/>
    <n v="5"/>
    <x v="3583"/>
    <d v="2015-11-25T07:55:36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4"/>
    <s v="food trucks"/>
    <n v="0.17"/>
    <n v="5"/>
    <x v="3584"/>
    <d v="2014-12-12T10:15:2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s v="plays"/>
    <n v="0.17"/>
    <n v="5"/>
    <x v="3585"/>
    <d v="2016-05-20T22:32:0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s v="plays"/>
    <n v="0.17"/>
    <n v="5"/>
    <x v="3586"/>
    <d v="2014-03-24T19:01:0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3"/>
    <s v="video games"/>
    <n v="0.24"/>
    <n v="5"/>
    <x v="3587"/>
    <d v="2016-06-06T00:10:3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"/>
    <s v="fiction"/>
    <n v="0.25"/>
    <n v="5"/>
    <x v="3588"/>
    <d v="2015-04-15T19:14:28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s v="plays"/>
    <n v="0.25"/>
    <n v="5"/>
    <x v="3589"/>
    <d v="2014-06-19T09:21:3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s v="plays"/>
    <n v="0.25"/>
    <n v="5"/>
    <x v="3590"/>
    <d v="2014-07-28T18:33:0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s v="plays"/>
    <n v="0.25"/>
    <n v="5"/>
    <x v="3591"/>
    <d v="2016-05-02T23:38:2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s v="plays"/>
    <n v="0.33"/>
    <n v="5"/>
    <x v="3592"/>
    <d v="2014-07-15T23:27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3"/>
    <s v="video games"/>
    <n v="0.5"/>
    <n v="5"/>
    <x v="3593"/>
    <d v="2015-11-17T10:46:3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"/>
    <s v="places"/>
    <n v="0.5"/>
    <n v="5"/>
    <x v="3594"/>
    <d v="2015-01-15T18:28:0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4"/>
    <s v="food trucks"/>
    <n v="0.5"/>
    <n v="1"/>
    <x v="3595"/>
    <d v="2011-08-27T03:58:2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7"/>
    <s v="world music"/>
    <n v="0.55000000000000004"/>
    <n v="5"/>
    <x v="3596"/>
    <d v="2015-10-30T00:49:04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0"/>
    <s v="web"/>
    <n v="0.64"/>
    <n v="5"/>
    <x v="3597"/>
    <d v="2016-03-24T10:16:4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s v="plays"/>
    <n v="1"/>
    <n v="5"/>
    <x v="3598"/>
    <d v="2016-10-02T08:49:07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3"/>
    <s v="mobile games"/>
    <n v="0"/>
    <n v="2"/>
    <x v="3599"/>
    <d v="2015-01-30T08:08:41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4"/>
    <s v="food trucks"/>
    <n v="0.01"/>
    <n v="1.33"/>
    <x v="3600"/>
    <d v="2015-05-07T10:55:5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0"/>
    <s v="web"/>
    <n v="0.2"/>
    <n v="4"/>
    <x v="3601"/>
    <d v="2014-06-22T18:35:1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s v="plays"/>
    <n v="0.4"/>
    <n v="2"/>
    <x v="3602"/>
    <d v="2014-07-29T21:17:2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6"/>
    <s v="musical"/>
    <n v="0"/>
    <n v="1.5"/>
    <x v="3603"/>
    <d v="2013-08-14T17:56:2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s v="animation"/>
    <n v="0"/>
    <n v="1"/>
    <x v="3604"/>
    <d v="2015-04-13T20:45:1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s v="plays"/>
    <n v="0.01"/>
    <n v="3"/>
    <x v="3605"/>
    <d v="2015-01-29T20:17:3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"/>
    <s v="places"/>
    <n v="0.01"/>
    <n v="1"/>
    <x v="3606"/>
    <d v="2016-03-31T08:59:0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6"/>
    <s v="spaces"/>
    <n v="0.02"/>
    <n v="1"/>
    <x v="3607"/>
    <d v="2016-09-02T18:04:46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0"/>
    <s v="wearables"/>
    <n v="0.02"/>
    <n v="1"/>
    <x v="3608"/>
    <d v="2015-04-01T05:30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s v="plays"/>
    <n v="0.03"/>
    <n v="1.5"/>
    <x v="3609"/>
    <d v="2015-01-27T08:41:3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0"/>
    <s v="web"/>
    <n v="0.06"/>
    <n v="1.5"/>
    <x v="3610"/>
    <d v="2016-01-06T23:55:3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5"/>
    <s v="drama"/>
    <n v="0.12"/>
    <n v="1"/>
    <x v="3611"/>
    <d v="2015-12-20T13:45:2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s v="plays"/>
    <n v="0.2"/>
    <n v="1"/>
    <x v="3612"/>
    <d v="2015-10-30T04:32:33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s v="plays"/>
    <n v="2"/>
    <n v="1.5"/>
    <x v="3613"/>
    <d v="2016-06-03T16:01:2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1"/>
    <s v="translations"/>
    <n v="2.73"/>
    <n v="1"/>
    <x v="3614"/>
    <d v="2016-03-08T02:16:0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6"/>
    <s v="musical"/>
    <n v="0"/>
    <n v="1"/>
    <x v="3615"/>
    <d v="2016-04-29T02:23:33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4"/>
    <s v="food trucks"/>
    <n v="0"/>
    <n v="1"/>
    <x v="3616"/>
    <d v="2015-05-06T08:02:5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s v="animation"/>
    <n v="0"/>
    <n v="1"/>
    <x v="3617"/>
    <d v="2016-01-22T18:33:0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s v="plays"/>
    <n v="0.01"/>
    <n v="2"/>
    <x v="3618"/>
    <d v="2015-03-13T02:12:42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0"/>
    <s v="web"/>
    <n v="0.01"/>
    <n v="2"/>
    <x v="3619"/>
    <d v="2014-10-19T23:00:59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1"/>
    <s v="translations"/>
    <n v="0.01"/>
    <n v="1"/>
    <x v="3620"/>
    <d v="2015-02-06T05:14:57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4"/>
    <s v="food trucks"/>
    <n v="0.01"/>
    <n v="1"/>
    <x v="3621"/>
    <d v="2016-10-15T16:34:2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6"/>
    <s v="spaces"/>
    <n v="0.02"/>
    <n v="1"/>
    <x v="3622"/>
    <d v="2014-07-08T22:08:59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s v="plays"/>
    <n v="0.02"/>
    <n v="1"/>
    <x v="3623"/>
    <d v="2016-01-08T16:58:0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0"/>
    <s v="web"/>
    <n v="0.04"/>
    <n v="2"/>
    <x v="3624"/>
    <d v="2016-03-15T21:03:57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s v="plays"/>
    <n v="0.08"/>
    <n v="1"/>
    <x v="3625"/>
    <d v="2016-07-16T12:44:5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6"/>
    <s v="spaces"/>
    <n v="0.1"/>
    <n v="1"/>
    <x v="3626"/>
    <d v="2015-01-19T03:26:3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2"/>
    <s v="people"/>
    <n v="0.13"/>
    <n v="1"/>
    <x v="3627"/>
    <d v="2014-04-16T19:49:5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1"/>
    <s v="children's books"/>
    <n v="0.25"/>
    <n v="1"/>
    <x v="3628"/>
    <d v="2014-03-31T16:51:2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"/>
    <s v="fiction"/>
    <n v="0.4"/>
    <n v="2"/>
    <x v="3629"/>
    <d v="2014-01-08T15:10:27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3"/>
    <s v="video games"/>
    <n v="0.8"/>
    <n v="1"/>
    <x v="3630"/>
    <d v="2015-03-03T17:36:22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3"/>
    <s v="video games"/>
    <n v="2"/>
    <n v="1"/>
    <x v="3631"/>
    <d v="2014-09-26T15:36:3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0"/>
    <s v="web"/>
    <n v="0"/>
    <n v="1"/>
    <x v="3632"/>
    <d v="2014-08-14T13:59:55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0"/>
    <s v="web"/>
    <n v="0"/>
    <n v="1"/>
    <x v="3633"/>
    <d v="2016-03-04T17:41:5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0"/>
    <s v="web"/>
    <n v="0"/>
    <n v="1"/>
    <x v="3634"/>
    <d v="2016-03-04T19:49:0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s v="plays"/>
    <n v="0"/>
    <n v="1"/>
    <x v="3635"/>
    <d v="2014-06-25T22:15:02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0"/>
    <s v="wearables"/>
    <n v="0"/>
    <n v="1"/>
    <x v="3636"/>
    <d v="2016-01-21T04:06:3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1"/>
    <s v="translations"/>
    <n v="0"/>
    <n v="1"/>
    <x v="3637"/>
    <d v="2016-09-29T23:43:5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4"/>
    <s v="food trucks"/>
    <n v="0"/>
    <n v="1"/>
    <x v="3638"/>
    <d v="2015-01-27T11:19:12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0"/>
    <s v="web"/>
    <n v="0"/>
    <n v="1"/>
    <x v="3639"/>
    <d v="2014-07-08T23:13:48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4"/>
    <s v="food trucks"/>
    <n v="0"/>
    <n v="1"/>
    <x v="3640"/>
    <d v="2016-01-24T23:05:0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0"/>
    <s v="wearables"/>
    <n v="0"/>
    <n v="1"/>
    <x v="3641"/>
    <d v="2013-12-12T22:21:14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s v="animation"/>
    <n v="0"/>
    <n v="1"/>
    <x v="3642"/>
    <d v="2016-06-13T04:20:1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5"/>
    <s v="drama"/>
    <n v="0"/>
    <n v="1"/>
    <x v="3643"/>
    <d v="2016-02-12T07:38:53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4"/>
    <s v="food trucks"/>
    <n v="0"/>
    <n v="1"/>
    <x v="3644"/>
    <d v="2016-03-31T07:41:4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6"/>
    <s v="musical"/>
    <n v="0"/>
    <n v="1"/>
    <x v="3645"/>
    <d v="2015-02-10T18:49:1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4"/>
    <s v="food trucks"/>
    <n v="0"/>
    <n v="1"/>
    <x v="3646"/>
    <d v="2016-06-30T23:04:5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4"/>
    <s v="food trucks"/>
    <n v="0"/>
    <n v="1"/>
    <x v="3647"/>
    <d v="2014-08-27T03:22: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4"/>
    <s v="food trucks"/>
    <n v="0"/>
    <n v="1"/>
    <x v="3648"/>
    <d v="2015-04-13T20:11:27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s v="plays"/>
    <n v="0"/>
    <n v="1"/>
    <x v="3649"/>
    <d v="2014-11-15T06:50:28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3"/>
    <s v="mobile games"/>
    <n v="0"/>
    <n v="1"/>
    <x v="3650"/>
    <d v="2015-01-13T21:46:3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s v="plays"/>
    <n v="0"/>
    <n v="1"/>
    <x v="3651"/>
    <d v="2015-01-30T23:02:35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6"/>
    <s v="spaces"/>
    <n v="0"/>
    <n v="1"/>
    <x v="3652"/>
    <d v="2016-08-08T16:15:06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6"/>
    <s v="musical"/>
    <n v="0"/>
    <n v="1"/>
    <x v="3653"/>
    <d v="2016-11-15T00:42:36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6"/>
    <s v="musical"/>
    <n v="0"/>
    <n v="1"/>
    <x v="3654"/>
    <d v="2014-11-10T22:59:5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6"/>
    <s v="spaces"/>
    <n v="0.01"/>
    <n v="1"/>
    <x v="3655"/>
    <d v="2016-02-11T22:37:55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0"/>
    <s v="web"/>
    <n v="0.01"/>
    <n v="1"/>
    <x v="3656"/>
    <d v="2015-02-28T20:52:3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7"/>
    <s v="faith"/>
    <n v="0.01"/>
    <n v="1"/>
    <x v="3657"/>
    <d v="2015-01-05T19:36:4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0"/>
    <s v="web"/>
    <n v="0.01"/>
    <n v="1"/>
    <x v="3658"/>
    <d v="2013-06-19T15:25:22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"/>
    <s v="fiction"/>
    <n v="0.01"/>
    <n v="1"/>
    <x v="3659"/>
    <d v="2015-02-24T06:28:5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s v="plays"/>
    <n v="0.01"/>
    <n v="1"/>
    <x v="3660"/>
    <d v="2016-04-26T17:57:4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1"/>
    <s v="translations"/>
    <n v="0.01"/>
    <n v="1"/>
    <x v="3661"/>
    <d v="2015-01-05T15:22:29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5"/>
    <s v="drama"/>
    <n v="0.01"/>
    <n v="1"/>
    <x v="3662"/>
    <d v="2016-02-15T04:02:4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s v="plays"/>
    <n v="0.01"/>
    <n v="1"/>
    <x v="3663"/>
    <d v="2015-02-17T22:31:2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0"/>
    <s v="web"/>
    <n v="0.01"/>
    <n v="1"/>
    <x v="3664"/>
    <d v="2015-06-23T14:44:59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0"/>
    <s v="web"/>
    <n v="0.01"/>
    <n v="1"/>
    <x v="3665"/>
    <d v="2014-11-13T22:49:2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"/>
    <s v="places"/>
    <n v="0.01"/>
    <n v="1"/>
    <x v="3666"/>
    <d v="2016-08-29T06:15:56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s v="plays"/>
    <n v="0.01"/>
    <n v="1"/>
    <x v="3667"/>
    <d v="2015-06-19T18:44:2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s v="plays"/>
    <n v="0.01"/>
    <n v="1"/>
    <x v="3668"/>
    <d v="2016-02-16T21:08:4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5"/>
    <s v="drama"/>
    <n v="0.02"/>
    <n v="1"/>
    <x v="3669"/>
    <d v="2016-04-19T07:3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1"/>
    <s v="translations"/>
    <n v="0.02"/>
    <n v="1"/>
    <x v="3670"/>
    <d v="2015-01-22T16:29:56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4"/>
    <s v="food trucks"/>
    <n v="0.02"/>
    <n v="1"/>
    <x v="3671"/>
    <d v="2016-06-14T16:25:33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0"/>
    <s v="web"/>
    <n v="0.02"/>
    <n v="1"/>
    <x v="3672"/>
    <d v="2015-01-27T22:17:09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0"/>
    <s v="web"/>
    <n v="0.02"/>
    <n v="1"/>
    <x v="3673"/>
    <d v="2016-01-28T16:18:3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3"/>
    <s v="video games"/>
    <n v="0.02"/>
    <n v="1"/>
    <x v="3674"/>
    <d v="2015-02-06T17:50:0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s v="plays"/>
    <n v="0.02"/>
    <n v="1"/>
    <x v="3675"/>
    <d v="2014-07-22T04:49:4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s v="plays"/>
    <n v="0.02"/>
    <n v="1"/>
    <x v="3676"/>
    <d v="2015-04-08T00:52:36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7"/>
    <s v="faith"/>
    <n v="0.02"/>
    <n v="1"/>
    <x v="3677"/>
    <d v="2016-05-12T21:55:4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4"/>
    <s v="food trucks"/>
    <n v="0.03"/>
    <n v="1"/>
    <x v="3678"/>
    <d v="2017-01-18T07:53:4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s v="animation"/>
    <n v="0.03"/>
    <n v="1"/>
    <x v="3679"/>
    <d v="2015-04-02T16:55:1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5"/>
    <s v="science fiction"/>
    <n v="0.03"/>
    <n v="1"/>
    <x v="3680"/>
    <d v="2016-08-23T21:47:47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0"/>
    <s v="web"/>
    <n v="0.03"/>
    <n v="1"/>
    <x v="3681"/>
    <d v="2015-01-27T21:13:5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"/>
    <s v="nature"/>
    <n v="0.03"/>
    <n v="1"/>
    <x v="3682"/>
    <d v="2015-02-09T22:16:1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7"/>
    <s v="faith"/>
    <n v="0.03"/>
    <n v="1"/>
    <x v="3683"/>
    <d v="2014-10-30T20:19:5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6"/>
    <s v="musical"/>
    <n v="0.03"/>
    <n v="1"/>
    <x v="3684"/>
    <d v="2016-02-25T23:03:49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7"/>
    <s v="faith"/>
    <n v="0.03"/>
    <n v="1"/>
    <x v="3685"/>
    <d v="2016-09-26T19:20:0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0"/>
    <s v="wearables"/>
    <n v="0.04"/>
    <n v="1"/>
    <x v="3686"/>
    <d v="2015-12-09T04:53: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3"/>
    <s v="video games"/>
    <n v="0.04"/>
    <n v="1"/>
    <x v="3687"/>
    <d v="2014-05-30T21:26:47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s v="plays"/>
    <n v="0.04"/>
    <n v="1"/>
    <x v="3688"/>
    <d v="2016-01-31T22:43:0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s v="plays"/>
    <n v="0.04"/>
    <n v="1"/>
    <x v="3689"/>
    <d v="2014-10-06T19:38:3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8"/>
    <s v="audio"/>
    <n v="0.05"/>
    <n v="1"/>
    <x v="3690"/>
    <d v="2016-02-13T10:24:4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2"/>
    <s v="people"/>
    <n v="0.05"/>
    <n v="1"/>
    <x v="3691"/>
    <d v="2014-09-23T15:16:3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s v="plays"/>
    <n v="7.0000000000000007E-2"/>
    <n v="1"/>
    <x v="3692"/>
    <d v="2016-04-28T20:22:1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s v="animation"/>
    <n v="0.1"/>
    <n v="1"/>
    <x v="3693"/>
    <d v="2014-07-08T15:35:17"/>
  </r>
  <r>
    <n v="1128"/>
    <s v="Flying Turds"/>
    <s v="#havingfunFTW"/>
    <n v="1000"/>
    <n v="1"/>
    <x v="2"/>
    <s v="GB"/>
    <s v="GBP"/>
    <n v="1407425717"/>
    <n v="1404833717"/>
    <b v="0"/>
    <n v="1"/>
    <b v="0"/>
    <x v="3"/>
    <s v="mobile games"/>
    <n v="0.1"/>
    <n v="1"/>
    <x v="3694"/>
    <d v="2016-03-06T20:58:5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7"/>
    <s v="faith"/>
    <n v="0.1"/>
    <n v="1"/>
    <x v="3695"/>
    <d v="2016-05-25T17:27:4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0"/>
    <s v="web"/>
    <n v="0.1"/>
    <n v="1"/>
    <x v="3696"/>
    <d v="2016-05-19T08:59:2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6"/>
    <s v="spaces"/>
    <n v="0.1"/>
    <n v="1"/>
    <x v="3697"/>
    <d v="2016-10-22T23:17:18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6"/>
    <s v="musical"/>
    <n v="0.1"/>
    <n v="1"/>
    <x v="3698"/>
    <d v="2015-05-27T16:00:5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"/>
    <s v="places"/>
    <n v="0.13"/>
    <n v="1"/>
    <x v="3699"/>
    <d v="2016-04-14T20:45:21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1"/>
    <s v="children's books"/>
    <n v="0.19"/>
    <n v="1"/>
    <x v="3700"/>
    <d v="2016-12-04T06:04:27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1"/>
    <s v="translations"/>
    <n v="0.2"/>
    <n v="1"/>
    <x v="3701"/>
    <d v="2015-02-09T17:23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4"/>
    <s v="food trucks"/>
    <n v="0.2"/>
    <n v="1"/>
    <x v="3702"/>
    <d v="2014-09-08T03:54:1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s v="plays"/>
    <n v="0.2"/>
    <n v="1"/>
    <x v="3703"/>
    <d v="2016-08-11T10:21:47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5"/>
    <s v="science fiction"/>
    <n v="0"/>
    <e v="#DIV/0!"/>
    <x v="3704"/>
    <d v="2014-08-12T18:10:23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6"/>
    <s v="spaces"/>
    <n v="0"/>
    <e v="#DIV/0!"/>
    <x v="3705"/>
    <d v="2014-10-03T21:31:38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1"/>
    <s v="translations"/>
    <n v="0"/>
    <e v="#DIV/0!"/>
    <x v="3706"/>
    <d v="2016-08-14T00:50:3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s v="animation"/>
    <n v="0"/>
    <e v="#DIV/0!"/>
    <x v="3707"/>
    <d v="2015-05-11T05:38:4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5"/>
    <s v="drama"/>
    <n v="0"/>
    <e v="#DIV/0!"/>
    <x v="3708"/>
    <d v="2015-12-24T08:45:5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6"/>
    <s v="spaces"/>
    <n v="0"/>
    <e v="#DIV/0!"/>
    <x v="3709"/>
    <d v="2015-08-27T23:04:1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5"/>
    <s v="drama"/>
    <n v="0"/>
    <e v="#DIV/0!"/>
    <x v="3710"/>
    <d v="2015-05-11T16:05:3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5"/>
    <s v="drama"/>
    <n v="0"/>
    <e v="#DIV/0!"/>
    <x v="3711"/>
    <d v="2016-04-22T01:09:1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5"/>
    <s v="drama"/>
    <n v="0"/>
    <e v="#DIV/0!"/>
    <x v="3712"/>
    <d v="2015-12-03T23:00:5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5"/>
    <s v="drama"/>
    <n v="0"/>
    <e v="#DIV/0!"/>
    <x v="3713"/>
    <d v="2015-12-08T04:57:52"/>
  </r>
  <r>
    <n v="3125"/>
    <s v="N/A (Canceled)"/>
    <s v="N/A"/>
    <n v="1500000"/>
    <n v="0"/>
    <x v="1"/>
    <s v="US"/>
    <s v="USD"/>
    <n v="1452142672"/>
    <n v="1449550672"/>
    <b v="0"/>
    <n v="0"/>
    <b v="0"/>
    <x v="6"/>
    <s v="spaces"/>
    <n v="0"/>
    <e v="#DIV/0!"/>
    <x v="3714"/>
    <d v="2014-07-14T18:49:08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6"/>
    <s v="spaces"/>
    <n v="0"/>
    <e v="#DIV/0!"/>
    <x v="3715"/>
    <d v="2014-11-25T06:17:4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0"/>
    <s v="web"/>
    <n v="0"/>
    <e v="#DIV/0!"/>
    <x v="3716"/>
    <d v="2015-10-27T22:55:45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5"/>
    <s v="drama"/>
    <n v="0"/>
    <e v="#DIV/0!"/>
    <x v="3717"/>
    <d v="2015-07-04T16:09:3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0"/>
    <s v="wearables"/>
    <n v="0"/>
    <e v="#DIV/0!"/>
    <x v="3718"/>
    <d v="2011-01-25T23:20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7"/>
    <s v="world music"/>
    <n v="0"/>
    <e v="#DIV/0!"/>
    <x v="3719"/>
    <d v="2016-06-15T05:55:0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0"/>
    <s v="space exploration"/>
    <n v="0"/>
    <e v="#DIV/0!"/>
    <x v="3720"/>
    <d v="2015-07-13T18:37:0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0"/>
    <s v="web"/>
    <n v="0"/>
    <e v="#DIV/0!"/>
    <x v="3721"/>
    <d v="2016-04-09T22:49:5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6"/>
    <s v="musical"/>
    <n v="0"/>
    <e v="#DIV/0!"/>
    <x v="3722"/>
    <d v="2016-08-30T21:52:5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5"/>
    <s v="drama"/>
    <n v="0"/>
    <e v="#DIV/0!"/>
    <x v="3723"/>
    <d v="2017-03-02T01:40:1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7"/>
    <s v="faith"/>
    <n v="0"/>
    <e v="#DIV/0!"/>
    <x v="3724"/>
    <d v="2014-12-27T07:12:2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3"/>
    <s v="mobile games"/>
    <n v="0"/>
    <e v="#DIV/0!"/>
    <x v="3725"/>
    <d v="2015-02-18T04:45:3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5"/>
    <s v="science fiction"/>
    <n v="0"/>
    <e v="#DIV/0!"/>
    <x v="3726"/>
    <d v="2015-04-21T22:28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1"/>
    <s v="translations"/>
    <n v="0"/>
    <e v="#DIV/0!"/>
    <x v="3727"/>
    <d v="2016-11-04T14:04:47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2"/>
    <s v="people"/>
    <n v="0"/>
    <e v="#DIV/0!"/>
    <x v="3728"/>
    <d v="2016-12-28T00:09:4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4"/>
    <s v="restaurants"/>
    <n v="0"/>
    <e v="#DIV/0!"/>
    <x v="3729"/>
    <d v="2015-11-14T00:16:4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0"/>
    <s v="web"/>
    <n v="0"/>
    <e v="#DIV/0!"/>
    <x v="3730"/>
    <d v="2015-11-13T02:01:39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5"/>
    <s v="drama"/>
    <n v="0"/>
    <e v="#DIV/0!"/>
    <x v="3731"/>
    <d v="2015-06-16T17:51:19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s v="plays"/>
    <n v="0"/>
    <e v="#DIV/0!"/>
    <x v="3732"/>
    <d v="2015-08-10T16:40:2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6"/>
    <s v="musical"/>
    <n v="0"/>
    <e v="#DIV/0!"/>
    <x v="3733"/>
    <d v="2014-06-10T19:40:1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2"/>
    <s v="people"/>
    <n v="0"/>
    <e v="#DIV/0!"/>
    <x v="3734"/>
    <d v="2015-05-15T13:00:5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1"/>
    <s v="translations"/>
    <n v="0"/>
    <e v="#DIV/0!"/>
    <x v="3735"/>
    <d v="2017-03-02T04:59:2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7"/>
    <s v="faith"/>
    <n v="0"/>
    <e v="#DIV/0!"/>
    <x v="3736"/>
    <d v="2014-12-03T21:14:1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0"/>
    <s v="web"/>
    <n v="0"/>
    <e v="#DIV/0!"/>
    <x v="3737"/>
    <d v="2015-07-28T00:18:5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0"/>
    <s v="web"/>
    <n v="0"/>
    <e v="#DIV/0!"/>
    <x v="3738"/>
    <d v="2011-06-11T03:02:2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s v="animation"/>
    <n v="0"/>
    <e v="#DIV/0!"/>
    <x v="3739"/>
    <d v="2015-02-20T17:45:19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0"/>
    <s v="web"/>
    <n v="0"/>
    <e v="#DIV/0!"/>
    <x v="3740"/>
    <d v="2017-01-27T23:05:1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0"/>
    <s v="web"/>
    <n v="0"/>
    <e v="#DIV/0!"/>
    <x v="3741"/>
    <d v="2016-11-02T23:53:03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0"/>
    <s v="wearables"/>
    <n v="0"/>
    <e v="#DIV/0!"/>
    <x v="3742"/>
    <d v="2014-01-03T00:07:25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7"/>
    <s v="jazz"/>
    <n v="0"/>
    <e v="#DIV/0!"/>
    <x v="3743"/>
    <d v="2016-01-02T10:43:33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4"/>
    <s v="restaurants"/>
    <n v="0"/>
    <e v="#DIV/0!"/>
    <x v="3744"/>
    <d v="2016-08-30T14:24:4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4"/>
    <s v="restaurants"/>
    <n v="0"/>
    <e v="#DIV/0!"/>
    <x v="3745"/>
    <d v="2015-09-13T12:41:29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4"/>
    <s v="food trucks"/>
    <n v="0"/>
    <e v="#DIV/0!"/>
    <x v="3746"/>
    <d v="2017-02-08T10:44:48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1"/>
    <s v="children's books"/>
    <n v="0"/>
    <e v="#DIV/0!"/>
    <x v="3747"/>
    <d v="2015-01-30T20:33:4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6"/>
    <s v="spaces"/>
    <n v="0"/>
    <e v="#DIV/0!"/>
    <x v="3748"/>
    <d v="2015-10-14T19:59:5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6"/>
    <s v="musical"/>
    <n v="0"/>
    <e v="#DIV/0!"/>
    <x v="3749"/>
    <d v="2015-02-12T09:28:4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5"/>
    <s v="drama"/>
    <n v="0"/>
    <e v="#DIV/0!"/>
    <x v="3750"/>
    <d v="2014-12-13T02:36:3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4"/>
    <s v="food trucks"/>
    <n v="0"/>
    <e v="#DIV/0!"/>
    <x v="3751"/>
    <d v="2015-11-20T13:27:1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0"/>
    <s v="web"/>
    <n v="0"/>
    <e v="#DIV/0!"/>
    <x v="3752"/>
    <d v="2016-03-09T18:41: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6"/>
    <s v="spaces"/>
    <n v="0"/>
    <e v="#DIV/0!"/>
    <x v="3753"/>
    <d v="2015-04-28T00:13:1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0"/>
    <s v="web"/>
    <n v="0"/>
    <e v="#DIV/0!"/>
    <x v="3754"/>
    <d v="2014-07-23T15:10:5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6"/>
    <s v="spaces"/>
    <n v="0"/>
    <e v="#DIV/0!"/>
    <x v="3755"/>
    <d v="2016-05-05T17:19:5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s v="plays"/>
    <n v="0"/>
    <e v="#DIV/0!"/>
    <x v="3756"/>
    <d v="2016-05-01T19:23:04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5"/>
    <s v="science fiction"/>
    <n v="0"/>
    <e v="#DIV/0!"/>
    <x v="3757"/>
    <d v="2015-05-19T19:03:35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0"/>
    <s v="web"/>
    <n v="0"/>
    <e v="#DIV/0!"/>
    <x v="3758"/>
    <d v="2015-08-23T13:46:33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5"/>
    <s v="science fiction"/>
    <n v="0"/>
    <e v="#DIV/0!"/>
    <x v="3759"/>
    <d v="2014-11-16T08:52:4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5"/>
    <s v="drama"/>
    <n v="0"/>
    <e v="#DIV/0!"/>
    <x v="3760"/>
    <d v="2015-01-27T20:06:0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5"/>
    <s v="drama"/>
    <n v="0"/>
    <e v="#DIV/0!"/>
    <x v="3761"/>
    <d v="2016-10-26T14:16:3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s v="animation"/>
    <n v="0"/>
    <e v="#DIV/0!"/>
    <x v="3762"/>
    <d v="2016-11-18T09:20:1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0"/>
    <s v="web"/>
    <n v="0"/>
    <e v="#DIV/0!"/>
    <x v="3763"/>
    <d v="2015-01-03T18:55:4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7"/>
    <s v="world music"/>
    <n v="0"/>
    <e v="#DIV/0!"/>
    <x v="3764"/>
    <d v="2015-10-22T22:13:39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1"/>
    <s v="translations"/>
    <n v="0"/>
    <e v="#DIV/0!"/>
    <x v="3765"/>
    <d v="2016-12-04T20:12:5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0"/>
    <s v="web"/>
    <n v="0"/>
    <e v="#DIV/0!"/>
    <x v="3766"/>
    <d v="2016-03-15T06:26:0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0"/>
    <s v="web"/>
    <n v="0"/>
    <e v="#DIV/0!"/>
    <x v="3767"/>
    <d v="2015-02-02T23:40:15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s v="plays"/>
    <n v="0"/>
    <e v="#DIV/0!"/>
    <x v="3768"/>
    <d v="2015-04-24T03:21:0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6"/>
    <s v="spaces"/>
    <n v="0"/>
    <e v="#DIV/0!"/>
    <x v="3769"/>
    <d v="2016-03-04T15:36: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6"/>
    <s v="spaces"/>
    <n v="0"/>
    <e v="#DIV/0!"/>
    <x v="3770"/>
    <d v="2015-11-10T14:48:16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0"/>
    <s v="web"/>
    <n v="0"/>
    <e v="#DIV/0!"/>
    <x v="3771"/>
    <d v="2015-04-11T01:45:0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4"/>
    <s v="restaurants"/>
    <n v="0"/>
    <e v="#DIV/0!"/>
    <x v="3772"/>
    <d v="2015-02-12T21:37: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8"/>
    <s v="audio"/>
    <n v="0"/>
    <e v="#DIV/0!"/>
    <x v="3773"/>
    <d v="2015-11-24T21:47:4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3"/>
    <s v="mobile games"/>
    <n v="0"/>
    <e v="#DIV/0!"/>
    <x v="3774"/>
    <d v="2015-06-20T18:43:4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1"/>
    <s v="translations"/>
    <n v="0"/>
    <e v="#DIV/0!"/>
    <x v="3775"/>
    <d v="2014-07-02T00:58: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4"/>
    <s v="food trucks"/>
    <n v="0"/>
    <e v="#DIV/0!"/>
    <x v="3776"/>
    <d v="2015-11-04T04:54:56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1"/>
    <s v="translations"/>
    <n v="0"/>
    <e v="#DIV/0!"/>
    <x v="3777"/>
    <d v="2014-10-16T00:22:1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4"/>
    <s v="restaurants"/>
    <n v="0"/>
    <e v="#DIV/0!"/>
    <x v="3778"/>
    <d v="2014-07-22T23:32:28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4"/>
    <s v="food trucks"/>
    <n v="0"/>
    <e v="#DIV/0!"/>
    <x v="3779"/>
    <d v="2016-12-13T02:54:47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0"/>
    <s v="web"/>
    <n v="0"/>
    <e v="#DIV/0!"/>
    <x v="3780"/>
    <d v="2015-04-20T17:25:38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s v="animation"/>
    <n v="0"/>
    <e v="#DIV/0!"/>
    <x v="3781"/>
    <d v="2013-04-25T16:18:3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1"/>
    <s v="art books"/>
    <n v="0"/>
    <e v="#DIV/0!"/>
    <x v="3782"/>
    <d v="2015-08-21T00:23:3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0"/>
    <s v="web"/>
    <n v="0"/>
    <e v="#DIV/0!"/>
    <x v="3783"/>
    <d v="2014-11-11T20:07:0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0"/>
    <s v="web"/>
    <n v="0"/>
    <e v="#DIV/0!"/>
    <x v="3784"/>
    <d v="2015-03-14T02:51:5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4"/>
    <s v="food trucks"/>
    <n v="0"/>
    <e v="#DIV/0!"/>
    <x v="3785"/>
    <d v="2014-09-10T23:23:4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4"/>
    <s v="food trucks"/>
    <n v="0"/>
    <e v="#DIV/0!"/>
    <x v="3786"/>
    <d v="2014-10-10T12:50:4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s v="plays"/>
    <n v="0"/>
    <e v="#DIV/0!"/>
    <x v="3787"/>
    <d v="2016-09-02T08:19:2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6"/>
    <s v="musical"/>
    <n v="0"/>
    <e v="#DIV/0!"/>
    <x v="3788"/>
    <d v="2016-01-04T23:36:1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6"/>
    <s v="musical"/>
    <n v="0"/>
    <e v="#DIV/0!"/>
    <x v="3789"/>
    <d v="2014-07-09T07:48:4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s v="plays"/>
    <n v="0"/>
    <e v="#DIV/0!"/>
    <x v="3790"/>
    <d v="2015-06-09T21:27:2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5"/>
    <s v="drama"/>
    <n v="0"/>
    <e v="#DIV/0!"/>
    <x v="3791"/>
    <d v="2015-09-17T14:52:58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0"/>
    <s v="web"/>
    <n v="0"/>
    <e v="#DIV/0!"/>
    <x v="3792"/>
    <d v="2016-12-09T23:06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5"/>
    <s v="drama"/>
    <n v="0"/>
    <e v="#DIV/0!"/>
    <x v="3793"/>
    <d v="2015-06-10T22:08:55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5"/>
    <s v="drama"/>
    <n v="0"/>
    <e v="#DIV/0!"/>
    <x v="3794"/>
    <d v="2015-06-10T18:50:49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0"/>
    <s v="web"/>
    <n v="0"/>
    <e v="#DIV/0!"/>
    <x v="3795"/>
    <d v="2017-02-24T21:29:3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0"/>
    <s v="web"/>
    <n v="0"/>
    <e v="#DIV/0!"/>
    <x v="3796"/>
    <d v="2011-09-13T20:56:4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3"/>
    <s v="video games"/>
    <n v="0"/>
    <e v="#DIV/0!"/>
    <x v="3797"/>
    <d v="2014-08-20T23:19:4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4"/>
    <s v="food trucks"/>
    <n v="0"/>
    <e v="#DIV/0!"/>
    <x v="3798"/>
    <d v="2015-08-08T02:27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4"/>
    <s v="food trucks"/>
    <n v="0"/>
    <e v="#DIV/0!"/>
    <x v="3799"/>
    <d v="2012-08-04T06:47:4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7"/>
    <s v="world music"/>
    <n v="0"/>
    <e v="#DIV/0!"/>
    <x v="3800"/>
    <d v="2017-03-01T16:42:2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1"/>
    <s v="translations"/>
    <n v="0"/>
    <e v="#DIV/0!"/>
    <x v="3801"/>
    <d v="2016-01-11T19:30:1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0"/>
    <s v="web"/>
    <n v="0"/>
    <e v="#DIV/0!"/>
    <x v="3802"/>
    <d v="2014-07-31T15:16:2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6"/>
    <s v="spaces"/>
    <n v="0"/>
    <e v="#DIV/0!"/>
    <x v="3803"/>
    <d v="2017-01-27T00:58:5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s v="plays"/>
    <n v="0"/>
    <e v="#DIV/0!"/>
    <x v="3804"/>
    <d v="2015-10-08T03:27:1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6"/>
    <s v="musical"/>
    <n v="0"/>
    <e v="#DIV/0!"/>
    <x v="3805"/>
    <d v="2014-05-15T15:37:44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s v="plays"/>
    <n v="0"/>
    <e v="#DIV/0!"/>
    <x v="3806"/>
    <d v="2014-10-30T15:40:5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4"/>
    <s v="restaurants"/>
    <n v="0"/>
    <e v="#DIV/0!"/>
    <x v="3807"/>
    <d v="2014-08-31T22:29:4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5"/>
    <s v="science fiction"/>
    <n v="0"/>
    <e v="#DIV/0!"/>
    <x v="3808"/>
    <d v="2013-12-26T17:09:5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s v="animation"/>
    <n v="0"/>
    <e v="#DIV/0!"/>
    <x v="3809"/>
    <d v="2014-07-17T18:25:12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s v="animation"/>
    <n v="0"/>
    <e v="#DIV/0!"/>
    <x v="3810"/>
    <d v="2015-10-26T15:49:25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0"/>
    <s v="web"/>
    <n v="0"/>
    <e v="#DIV/0!"/>
    <x v="3811"/>
    <d v="2012-04-14T19:44:5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7"/>
    <s v="jazz"/>
    <n v="0"/>
    <e v="#DIV/0!"/>
    <x v="3812"/>
    <d v="2015-07-03T06:03: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"/>
    <s v="nature"/>
    <n v="0"/>
    <e v="#DIV/0!"/>
    <x v="3813"/>
    <d v="2015-06-09T04:04:5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4"/>
    <s v="food trucks"/>
    <n v="0"/>
    <e v="#DIV/0!"/>
    <x v="3814"/>
    <d v="2014-07-15T22:50: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4"/>
    <s v="restaurants"/>
    <n v="0"/>
    <e v="#DIV/0!"/>
    <x v="3815"/>
    <d v="2015-05-31T03:20:51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4"/>
    <s v="food trucks"/>
    <n v="0"/>
    <e v="#DIV/0!"/>
    <x v="3816"/>
    <d v="2015-11-17T22:05:5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s v="plays"/>
    <n v="0"/>
    <e v="#DIV/0!"/>
    <x v="3817"/>
    <d v="2016-11-01T06:18:4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s v="plays"/>
    <n v="0"/>
    <e v="#DIV/0!"/>
    <x v="3818"/>
    <d v="2015-11-14T00:36:1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s v="plays"/>
    <n v="0"/>
    <e v="#DIV/0!"/>
    <x v="3819"/>
    <d v="2016-11-26T19:18:5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s v="plays"/>
    <n v="0"/>
    <e v="#DIV/0!"/>
    <x v="3820"/>
    <d v="2012-12-14T12:45:4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1"/>
    <s v="children's books"/>
    <n v="0"/>
    <e v="#DIV/0!"/>
    <x v="3821"/>
    <d v="2015-04-28T15:06: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4"/>
    <s v="food trucks"/>
    <n v="0"/>
    <e v="#DIV/0!"/>
    <x v="3822"/>
    <d v="2016-06-29T01:09:46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s v="plays"/>
    <n v="0"/>
    <e v="#DIV/0!"/>
    <x v="3823"/>
    <d v="2013-01-15T23:59:2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"/>
    <s v="fiction"/>
    <n v="0"/>
    <e v="#DIV/0!"/>
    <x v="3824"/>
    <d v="2015-12-13T15:48:4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5"/>
    <s v="drama"/>
    <n v="0"/>
    <e v="#DIV/0!"/>
    <x v="3825"/>
    <d v="2014-02-11T04:33:1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7"/>
    <s v="jazz"/>
    <n v="0"/>
    <e v="#DIV/0!"/>
    <x v="3826"/>
    <d v="2016-08-21T08:29:57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"/>
    <s v="places"/>
    <n v="0"/>
    <e v="#DIV/0!"/>
    <x v="3827"/>
    <d v="2015-03-04T05:37:3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"/>
    <s v="photobooks"/>
    <n v="0"/>
    <e v="#DIV/0!"/>
    <x v="3828"/>
    <d v="2014-10-15T05:39:1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3"/>
    <s v="video games"/>
    <n v="0"/>
    <e v="#DIV/0!"/>
    <x v="3829"/>
    <d v="2015-12-04T00:56:47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4"/>
    <s v="food trucks"/>
    <n v="0"/>
    <e v="#DIV/0!"/>
    <x v="3830"/>
    <d v="2015-08-08T09:47:5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4"/>
    <s v="food trucks"/>
    <n v="0"/>
    <e v="#DIV/0!"/>
    <x v="3831"/>
    <d v="2014-07-10T19:41:3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4"/>
    <s v="food trucks"/>
    <n v="0"/>
    <e v="#DIV/0!"/>
    <x v="3832"/>
    <d v="2015-05-30T15:21:5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4"/>
    <s v="food trucks"/>
    <n v="0"/>
    <e v="#DIV/0!"/>
    <x v="3833"/>
    <d v="2017-02-24T14:00:0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6"/>
    <s v="spaces"/>
    <n v="0"/>
    <e v="#DIV/0!"/>
    <x v="3834"/>
    <d v="2016-10-23T16:00:2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6"/>
    <s v="musical"/>
    <n v="0"/>
    <e v="#DIV/0!"/>
    <x v="3835"/>
    <d v="2015-06-25T03:29:56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6"/>
    <s v="musical"/>
    <n v="0"/>
    <e v="#DIV/0!"/>
    <x v="3836"/>
    <d v="2014-12-26T20:39:5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6"/>
    <s v="musical"/>
    <n v="0"/>
    <e v="#DIV/0!"/>
    <x v="3837"/>
    <d v="2014-08-03T14:27:4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6"/>
    <s v="musical"/>
    <n v="0"/>
    <e v="#DIV/0!"/>
    <x v="3838"/>
    <d v="2016-01-31T04:13:5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s v="animation"/>
    <n v="0"/>
    <e v="#DIV/0!"/>
    <x v="3839"/>
    <d v="2014-06-28T16:52:4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1"/>
    <s v="translations"/>
    <n v="0"/>
    <e v="#DIV/0!"/>
    <x v="3840"/>
    <d v="2015-03-23T19:56:2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0"/>
    <s v="web"/>
    <n v="0"/>
    <e v="#DIV/0!"/>
    <x v="3841"/>
    <d v="2015-03-30T03:09:1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1"/>
    <s v="translations"/>
    <n v="0"/>
    <e v="#DIV/0!"/>
    <x v="3842"/>
    <d v="2016-12-03T22:13:2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1"/>
    <s v="translations"/>
    <n v="0"/>
    <e v="#DIV/0!"/>
    <x v="3843"/>
    <d v="2014-11-13T20:28: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0"/>
    <s v="web"/>
    <n v="0"/>
    <e v="#DIV/0!"/>
    <x v="3844"/>
    <d v="2016-07-16T00:06:23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5"/>
    <s v="drama"/>
    <n v="0"/>
    <e v="#DIV/0!"/>
    <x v="3845"/>
    <d v="2016-12-10T01:18:2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s v="animation"/>
    <n v="0"/>
    <e v="#DIV/0!"/>
    <x v="3846"/>
    <d v="2016-01-13T10:20:45"/>
  </r>
  <r>
    <n v="1049"/>
    <s v="J1 (Canceled)"/>
    <s v="------"/>
    <n v="12000"/>
    <n v="0"/>
    <x v="1"/>
    <s v="US"/>
    <s v="USD"/>
    <n v="1455272445"/>
    <n v="1452680445"/>
    <b v="0"/>
    <n v="0"/>
    <b v="0"/>
    <x v="8"/>
    <s v="audio"/>
    <n v="0"/>
    <e v="#DIV/0!"/>
    <x v="3847"/>
    <d v="2015-06-27T01:29:5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6"/>
    <s v="musical"/>
    <n v="0"/>
    <e v="#DIV/0!"/>
    <x v="3848"/>
    <d v="2016-12-28T01:26:4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0"/>
    <s v="wearables"/>
    <n v="0"/>
    <e v="#DIV/0!"/>
    <x v="3849"/>
    <d v="2016-08-02T02:58:2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5"/>
    <s v="drama"/>
    <n v="0"/>
    <e v="#DIV/0!"/>
    <x v="3850"/>
    <d v="2015-06-09T21:48:17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5"/>
    <s v="drama"/>
    <n v="0"/>
    <e v="#DIV/0!"/>
    <x v="3851"/>
    <d v="2015-03-02T21:51:4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s v="animation"/>
    <n v="0"/>
    <e v="#DIV/0!"/>
    <x v="3852"/>
    <d v="2015-12-28T23:34:5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s v="animation"/>
    <n v="0"/>
    <e v="#DIV/0!"/>
    <x v="3853"/>
    <d v="2011-06-09T05:37:3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s v="animation"/>
    <n v="0"/>
    <e v="#DIV/0!"/>
    <x v="3854"/>
    <d v="2014-12-02T20:13:1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0"/>
    <s v="web"/>
    <n v="0"/>
    <e v="#DIV/0!"/>
    <x v="3855"/>
    <d v="2016-08-03T00:45:46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0"/>
    <s v="web"/>
    <n v="0"/>
    <e v="#DIV/0!"/>
    <x v="3856"/>
    <d v="2016-05-25T01:2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0"/>
    <s v="web"/>
    <n v="0"/>
    <e v="#DIV/0!"/>
    <x v="3857"/>
    <d v="2015-02-23T17:16:17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8"/>
    <s v="audio"/>
    <n v="0"/>
    <e v="#DIV/0!"/>
    <x v="3858"/>
    <d v="2016-11-04T20:54:43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8"/>
    <s v="audio"/>
    <n v="0"/>
    <e v="#DIV/0!"/>
    <x v="3859"/>
    <d v="2014-06-23T20:40:24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3"/>
    <s v="video games"/>
    <n v="0"/>
    <e v="#DIV/0!"/>
    <x v="3860"/>
    <d v="2016-05-19T17:23:0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4"/>
    <s v="food trucks"/>
    <n v="0"/>
    <e v="#DIV/0!"/>
    <x v="3861"/>
    <d v="2015-03-11T01:27:2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1"/>
    <s v="translations"/>
    <n v="0"/>
    <e v="#DIV/0!"/>
    <x v="3862"/>
    <d v="2016-07-03T22:01:1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"/>
    <s v="fiction"/>
    <n v="0"/>
    <e v="#DIV/0!"/>
    <x v="3863"/>
    <d v="2016-04-11T01:15:06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7"/>
    <s v="faith"/>
    <n v="0"/>
    <e v="#DIV/0!"/>
    <x v="3864"/>
    <d v="2016-09-01T16:12:5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7"/>
    <s v="faith"/>
    <n v="0"/>
    <e v="#DIV/0!"/>
    <x v="3865"/>
    <d v="2016-12-05T00:04:09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3"/>
    <s v="mobile games"/>
    <n v="0"/>
    <e v="#DIV/0!"/>
    <x v="3866"/>
    <d v="2015-05-06T18:48:2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0"/>
    <s v="web"/>
    <n v="0"/>
    <e v="#DIV/0!"/>
    <x v="3867"/>
    <d v="2016-08-10T20:03:5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0"/>
    <s v="web"/>
    <n v="0"/>
    <e v="#DIV/0!"/>
    <x v="3868"/>
    <d v="2016-01-28T21:35:43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4"/>
    <s v="food trucks"/>
    <n v="0"/>
    <e v="#DIV/0!"/>
    <x v="3869"/>
    <d v="2015-09-18T19:38:4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4"/>
    <s v="food trucks"/>
    <n v="0"/>
    <e v="#DIV/0!"/>
    <x v="3870"/>
    <d v="2016-05-08T21:35:0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4"/>
    <s v="restaurants"/>
    <n v="0"/>
    <e v="#DIV/0!"/>
    <x v="3871"/>
    <d v="2016-04-27T19:49:05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4"/>
    <s v="food trucks"/>
    <n v="0"/>
    <e v="#DIV/0!"/>
    <x v="3872"/>
    <d v="2015-02-25T00:14:07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4"/>
    <s v="food trucks"/>
    <n v="0"/>
    <e v="#DIV/0!"/>
    <x v="3873"/>
    <d v="2015-05-16T04:09:2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4"/>
    <s v="food trucks"/>
    <n v="0"/>
    <e v="#DIV/0!"/>
    <x v="3874"/>
    <d v="2015-03-26T20:17:06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4"/>
    <s v="food trucks"/>
    <n v="0"/>
    <e v="#DIV/0!"/>
    <x v="3875"/>
    <d v="2014-08-12T15:15:51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1"/>
    <s v="children's books"/>
    <n v="0"/>
    <e v="#DIV/0!"/>
    <x v="3876"/>
    <d v="2016-05-25T01:52:3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s v="plays"/>
    <n v="0"/>
    <e v="#DIV/0!"/>
    <x v="3877"/>
    <d v="2016-05-08T00:12:05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6"/>
    <s v="spaces"/>
    <n v="0"/>
    <e v="#DIV/0!"/>
    <x v="3878"/>
    <d v="2015-03-02T18:59:5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6"/>
    <s v="musical"/>
    <n v="0"/>
    <e v="#DIV/0!"/>
    <x v="3879"/>
    <d v="2014-11-11T05:28:22"/>
  </r>
  <r>
    <n v="3886"/>
    <s v="a (Canceled)"/>
    <n v="1"/>
    <n v="10000"/>
    <n v="0"/>
    <x v="1"/>
    <s v="AU"/>
    <s v="AUD"/>
    <n v="1418275702"/>
    <n v="1415683702"/>
    <b v="0"/>
    <n v="0"/>
    <b v="0"/>
    <x v="6"/>
    <s v="musical"/>
    <n v="0"/>
    <e v="#DIV/0!"/>
    <x v="3880"/>
    <d v="2016-03-04T08:07:48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s v="plays"/>
    <n v="0"/>
    <e v="#DIV/0!"/>
    <x v="3881"/>
    <d v="2015-10-19T03:41:57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s v="plays"/>
    <n v="0"/>
    <e v="#DIV/0!"/>
    <x v="3882"/>
    <d v="2015-12-06T19:47:1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s v="plays"/>
    <n v="0"/>
    <e v="#DIV/0!"/>
    <x v="3883"/>
    <d v="2016-06-17T17:49:4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s v="plays"/>
    <n v="0"/>
    <e v="#DIV/0!"/>
    <x v="3884"/>
    <d v="2014-07-16T04:34:57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s v="plays"/>
    <n v="0"/>
    <e v="#DIV/0!"/>
    <x v="3885"/>
    <d v="2015-03-30T04:22:0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4"/>
    <s v="food trucks"/>
    <n v="0"/>
    <e v="#DIV/0!"/>
    <x v="3886"/>
    <d v="2015-10-06T09:22:57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0"/>
    <s v="web"/>
    <n v="0"/>
    <e v="#DIV/0!"/>
    <x v="3887"/>
    <d v="2014-07-21T16:22:3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4"/>
    <s v="food trucks"/>
    <n v="0"/>
    <e v="#DIV/0!"/>
    <x v="3888"/>
    <d v="2015-10-16T22:09:0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6"/>
    <s v="spaces"/>
    <n v="0"/>
    <e v="#DIV/0!"/>
    <x v="3889"/>
    <d v="2016-02-19T05:54:2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s v="plays"/>
    <n v="0"/>
    <e v="#DIV/0!"/>
    <x v="3890"/>
    <d v="2015-03-23T19:28:2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1"/>
    <s v="translations"/>
    <n v="0"/>
    <e v="#DIV/0!"/>
    <x v="3891"/>
    <d v="2016-08-31T20:11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s v="plays"/>
    <n v="0"/>
    <e v="#DIV/0!"/>
    <x v="3892"/>
    <d v="2014-07-09T21:20: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"/>
    <s v="photobooks"/>
    <n v="0"/>
    <e v="#DIV/0!"/>
    <x v="3893"/>
    <d v="2015-04-02T16:28:25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5"/>
    <s v="drama"/>
    <n v="0"/>
    <e v="#DIV/0!"/>
    <x v="3894"/>
    <d v="2014-05-14T00:12:3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3"/>
    <s v="mobile games"/>
    <n v="0"/>
    <e v="#DIV/0!"/>
    <x v="3895"/>
    <d v="2016-10-12T17:41:1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4"/>
    <s v="food trucks"/>
    <n v="0"/>
    <e v="#DIV/0!"/>
    <x v="3896"/>
    <d v="2015-01-27T23:09:48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4"/>
    <s v="food trucks"/>
    <n v="0"/>
    <e v="#DIV/0!"/>
    <x v="3897"/>
    <d v="2014-07-09T14:12: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4"/>
    <s v="food trucks"/>
    <n v="0"/>
    <e v="#DIV/0!"/>
    <x v="3898"/>
    <d v="2013-09-20T20:51:3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1"/>
    <s v="children's books"/>
    <n v="0"/>
    <e v="#DIV/0!"/>
    <x v="3899"/>
    <d v="2015-04-14T16:36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s v="plays"/>
    <n v="0"/>
    <e v="#DIV/0!"/>
    <x v="3900"/>
    <d v="2016-06-06T00:13:4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6"/>
    <s v="musical"/>
    <n v="0"/>
    <e v="#DIV/0!"/>
    <x v="3901"/>
    <d v="2015-08-12T03:38:2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s v="plays"/>
    <n v="0"/>
    <e v="#DIV/0!"/>
    <x v="3902"/>
    <d v="2012-05-12T04:01: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s v="animation"/>
    <n v="0"/>
    <e v="#DIV/0!"/>
    <x v="3903"/>
    <d v="2016-01-11T16:42:4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0"/>
    <s v="web"/>
    <n v="0"/>
    <e v="#DIV/0!"/>
    <x v="3904"/>
    <d v="2016-05-13T08:29:0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0"/>
    <s v="web"/>
    <n v="0"/>
    <e v="#DIV/0!"/>
    <x v="3905"/>
    <d v="2015-08-07T14:47:0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s v="animation"/>
    <n v="0"/>
    <e v="#DIV/0!"/>
    <x v="3906"/>
    <d v="2014-11-26T18:25:4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5"/>
    <s v="science fiction"/>
    <n v="0"/>
    <e v="#DIV/0!"/>
    <x v="3907"/>
    <d v="2016-08-09T07:38:4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s v="animation"/>
    <n v="0"/>
    <e v="#DIV/0!"/>
    <x v="3908"/>
    <d v="2015-06-16T19:51:4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s v="animation"/>
    <n v="0"/>
    <e v="#DIV/0!"/>
    <x v="3909"/>
    <d v="2010-06-09T00:28:5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7"/>
    <s v="jazz"/>
    <n v="0"/>
    <e v="#DIV/0!"/>
    <x v="3910"/>
    <d v="2016-03-22T20:48:2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7"/>
    <s v="faith"/>
    <n v="0"/>
    <e v="#DIV/0!"/>
    <x v="3911"/>
    <d v="2015-02-12T01:20:16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4"/>
    <s v="restaurants"/>
    <n v="0"/>
    <e v="#DIV/0!"/>
    <x v="3912"/>
    <d v="2016-02-08T23:59:2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s v="plays"/>
    <n v="0"/>
    <e v="#DIV/0!"/>
    <x v="3913"/>
    <d v="2015-05-30T17:26:05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4"/>
    <s v="food trucks"/>
    <n v="0"/>
    <e v="#DIV/0!"/>
    <x v="3914"/>
    <d v="2015-10-08T21:49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s v="animation"/>
    <n v="0"/>
    <e v="#DIV/0!"/>
    <x v="3915"/>
    <d v="2010-04-23T19:28:3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7"/>
    <s v="jazz"/>
    <n v="0"/>
    <e v="#DIV/0!"/>
    <x v="3916"/>
    <d v="2015-01-25T01:42:42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4"/>
    <s v="food trucks"/>
    <n v="0"/>
    <e v="#DIV/0!"/>
    <x v="3917"/>
    <d v="2014-07-27T22:20:1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2"/>
    <s v="people"/>
    <n v="0"/>
    <e v="#DIV/0!"/>
    <x v="3918"/>
    <d v="2015-03-09T18:12:56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5"/>
    <s v="drama"/>
    <n v="0"/>
    <e v="#DIV/0!"/>
    <x v="3919"/>
    <d v="2015-09-08T22:16:04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5"/>
    <s v="drama"/>
    <n v="0"/>
    <e v="#DIV/0!"/>
    <x v="3920"/>
    <d v="2014-07-07T23:45:24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s v="animation"/>
    <n v="0"/>
    <e v="#DIV/0!"/>
    <x v="3921"/>
    <d v="2014-09-15T15:51:3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4"/>
    <s v="food trucks"/>
    <n v="0"/>
    <e v="#DIV/0!"/>
    <x v="3922"/>
    <d v="2015-10-12T21:30:44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1"/>
    <s v="translations"/>
    <n v="0"/>
    <e v="#DIV/0!"/>
    <x v="3923"/>
    <d v="2015-08-03T06:47:2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"/>
    <s v="nature"/>
    <n v="0"/>
    <e v="#DIV/0!"/>
    <x v="3924"/>
    <d v="2017-02-13T05:07:4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7"/>
    <s v="faith"/>
    <n v="0"/>
    <e v="#DIV/0!"/>
    <x v="3925"/>
    <d v="2015-08-22T00:32:5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4"/>
    <s v="food trucks"/>
    <n v="0"/>
    <e v="#DIV/0!"/>
    <x v="3926"/>
    <d v="2015-09-06T15:11:45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s v="plays"/>
    <n v="0"/>
    <e v="#DIV/0!"/>
    <x v="3927"/>
    <d v="2016-09-19T07:53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1"/>
    <s v="children's books"/>
    <n v="0"/>
    <e v="#DIV/0!"/>
    <x v="3928"/>
    <d v="2016-07-08T01:32: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5"/>
    <s v="science fiction"/>
    <n v="0"/>
    <e v="#DIV/0!"/>
    <x v="3929"/>
    <d v="2013-10-15T16:07:02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7"/>
    <s v="jazz"/>
    <n v="0"/>
    <e v="#DIV/0!"/>
    <x v="3930"/>
    <d v="2015-06-24T07:21:1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7"/>
    <s v="faith"/>
    <n v="0"/>
    <e v="#DIV/0!"/>
    <x v="3931"/>
    <d v="2014-09-15T16:51:1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0"/>
    <s v="web"/>
    <n v="0"/>
    <e v="#DIV/0!"/>
    <x v="3932"/>
    <d v="2014-10-04T14:20:3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s v="plays"/>
    <n v="0"/>
    <e v="#DIV/0!"/>
    <x v="3933"/>
    <d v="2015-09-08T16:42:1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6"/>
    <s v="musical"/>
    <n v="0"/>
    <e v="#DIV/0!"/>
    <x v="3934"/>
    <d v="2016-03-28T22:22:07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s v="plays"/>
    <n v="0"/>
    <e v="#DIV/0!"/>
    <x v="3935"/>
    <d v="2014-07-10T17:22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4"/>
    <s v="food trucks"/>
    <n v="0"/>
    <e v="#DIV/0!"/>
    <x v="3936"/>
    <d v="2015-08-05T21:50:18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5"/>
    <s v="science fiction"/>
    <n v="0"/>
    <e v="#DIV/0!"/>
    <x v="3937"/>
    <d v="2014-09-22T01:50:28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5"/>
    <s v="science fiction"/>
    <n v="0"/>
    <e v="#DIV/0!"/>
    <x v="3938"/>
    <d v="2015-06-16T21:54:5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5"/>
    <s v="drama"/>
    <n v="0"/>
    <e v="#DIV/0!"/>
    <x v="3939"/>
    <d v="2017-02-01T19:30:34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5"/>
    <s v="drama"/>
    <n v="0"/>
    <e v="#DIV/0!"/>
    <x v="3940"/>
    <d v="2009-09-14T21:38:02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s v="animation"/>
    <n v="0"/>
    <e v="#DIV/0!"/>
    <x v="3941"/>
    <d v="2015-03-28T18:41:2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s v="animation"/>
    <n v="0"/>
    <e v="#DIV/0!"/>
    <x v="3942"/>
    <d v="2017-01-26T09:01:4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0"/>
    <s v="web"/>
    <n v="0"/>
    <e v="#DIV/0!"/>
    <x v="3943"/>
    <d v="2015-04-14T23:44:01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0"/>
    <s v="web"/>
    <n v="0"/>
    <e v="#DIV/0!"/>
    <x v="3944"/>
    <d v="2014-06-13T16:37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0"/>
    <s v="web"/>
    <n v="0"/>
    <e v="#DIV/0!"/>
    <x v="3945"/>
    <d v="2015-08-11T04:09:2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"/>
    <s v="fiction"/>
    <n v="0"/>
    <e v="#DIV/0!"/>
    <x v="3946"/>
    <d v="2015-09-01T17:22:1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7"/>
    <s v="jazz"/>
    <n v="0"/>
    <e v="#DIV/0!"/>
    <x v="3947"/>
    <d v="2016-09-01T08:33:4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0"/>
    <s v="wearables"/>
    <n v="0"/>
    <e v="#DIV/0!"/>
    <x v="3948"/>
    <d v="2015-07-07T11:05:2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3"/>
    <s v="mobile games"/>
    <n v="0"/>
    <e v="#DIV/0!"/>
    <x v="3949"/>
    <d v="2015-07-08T22:36:0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7"/>
    <s v="world music"/>
    <n v="0"/>
    <e v="#DIV/0!"/>
    <x v="3950"/>
    <d v="2014-07-11T16:56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1"/>
    <s v="translations"/>
    <n v="0"/>
    <e v="#DIV/0!"/>
    <x v="3951"/>
    <d v="2012-10-16T14:40:5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"/>
    <s v="fiction"/>
    <n v="0"/>
    <e v="#DIV/0!"/>
    <x v="3952"/>
    <d v="2015-05-01T21:55:5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7"/>
    <s v="faith"/>
    <n v="0"/>
    <e v="#DIV/0!"/>
    <x v="3953"/>
    <d v="2015-11-11T11:04:2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7"/>
    <s v="faith"/>
    <n v="0"/>
    <e v="#DIV/0!"/>
    <x v="3954"/>
    <d v="2015-06-12T19:31:44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0"/>
    <s v="web"/>
    <n v="0"/>
    <e v="#DIV/0!"/>
    <x v="3955"/>
    <d v="2014-10-14T16:20:28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4"/>
    <s v="restaurants"/>
    <n v="0"/>
    <e v="#DIV/0!"/>
    <x v="3956"/>
    <d v="2013-05-21T11:04:1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1"/>
    <s v="children's books"/>
    <n v="0"/>
    <e v="#DIV/0!"/>
    <x v="3957"/>
    <d v="2015-08-20T06:37:3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6"/>
    <s v="musical"/>
    <n v="0"/>
    <e v="#DIV/0!"/>
    <x v="3958"/>
    <d v="2015-07-28T15:54:3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s v="plays"/>
    <n v="0"/>
    <e v="#DIV/0!"/>
    <x v="3959"/>
    <d v="2014-10-29T14:02:4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s v="plays"/>
    <n v="0"/>
    <e v="#DIV/0!"/>
    <x v="3960"/>
    <d v="2015-07-14T20:57:4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1"/>
    <s v="translations"/>
    <n v="0"/>
    <e v="#DIV/0!"/>
    <x v="3961"/>
    <d v="2016-01-21T00:03:4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s v="plays"/>
    <n v="0"/>
    <e v="#DIV/0!"/>
    <x v="3962"/>
    <d v="2016-04-23T19:08:1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8"/>
    <s v="audio"/>
    <n v="0"/>
    <e v="#DIV/0!"/>
    <x v="3963"/>
    <d v="2015-09-29T02:53:43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0"/>
    <s v="web"/>
    <n v="0"/>
    <e v="#DIV/0!"/>
    <x v="3964"/>
    <d v="2015-04-20T22:17:2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5"/>
    <s v="science fiction"/>
    <n v="0"/>
    <e v="#DIV/0!"/>
    <x v="3965"/>
    <d v="2015-01-17T18:48:0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"/>
    <s v="fiction"/>
    <n v="0"/>
    <e v="#DIV/0!"/>
    <x v="3966"/>
    <d v="2016-03-03T06:38:28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8"/>
    <s v="audio"/>
    <n v="0"/>
    <e v="#DIV/0!"/>
    <x v="3967"/>
    <d v="2015-01-18T00:08:47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3"/>
    <s v="mobile games"/>
    <n v="0"/>
    <e v="#DIV/0!"/>
    <x v="3968"/>
    <d v="2014-11-02T03:12:15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1"/>
    <s v="translations"/>
    <n v="0"/>
    <e v="#DIV/0!"/>
    <x v="3969"/>
    <d v="2009-09-23T13:35:1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1"/>
    <s v="art books"/>
    <n v="0"/>
    <e v="#DIV/0!"/>
    <x v="3970"/>
    <d v="2015-11-17T16:24:4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7"/>
    <s v="faith"/>
    <n v="0"/>
    <e v="#DIV/0!"/>
    <x v="3971"/>
    <d v="2015-06-02T21:59:44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0"/>
    <s v="web"/>
    <n v="0"/>
    <e v="#DIV/0!"/>
    <x v="3972"/>
    <d v="2012-10-12T13:53:4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1"/>
    <s v="children's books"/>
    <n v="0"/>
    <e v="#DIV/0!"/>
    <x v="3973"/>
    <d v="2016-11-09T03:37:5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6"/>
    <s v="musical"/>
    <n v="0"/>
    <e v="#DIV/0!"/>
    <x v="3974"/>
    <d v="2015-10-05T15:43:5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s v="plays"/>
    <n v="0"/>
    <e v="#DIV/0!"/>
    <x v="3975"/>
    <d v="2016-11-16T20:36:1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"/>
    <s v="fiction"/>
    <n v="0"/>
    <e v="#DIV/0!"/>
    <x v="3976"/>
    <d v="2016-02-06T23:49:0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8"/>
    <s v="audio"/>
    <n v="0"/>
    <e v="#DIV/0!"/>
    <x v="3977"/>
    <d v="2015-04-27T19:47:19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"/>
    <s v="nature"/>
    <n v="0"/>
    <e v="#DIV/0!"/>
    <x v="3978"/>
    <d v="2010-09-13T20:28:5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7"/>
    <s v="jazz"/>
    <n v="0"/>
    <e v="#DIV/0!"/>
    <x v="3979"/>
    <d v="2014-04-18T21:17:2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1"/>
    <s v="children's books"/>
    <n v="0"/>
    <e v="#DIV/0!"/>
    <x v="3980"/>
    <d v="2013-05-16T16:53:45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3"/>
    <s v="video games"/>
    <n v="0"/>
    <e v="#DIV/0!"/>
    <x v="3981"/>
    <d v="2016-10-08T00:09:0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2"/>
    <s v="people"/>
    <n v="0"/>
    <e v="#DIV/0!"/>
    <x v="3982"/>
    <d v="2015-04-02T09:50:3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5"/>
    <s v="science fiction"/>
    <n v="0"/>
    <e v="#DIV/0!"/>
    <x v="3983"/>
    <d v="2016-01-14T22:24:57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5"/>
    <s v="drama"/>
    <n v="0"/>
    <e v="#DIV/0!"/>
    <x v="3984"/>
    <d v="2015-08-12T15:07:0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s v="animation"/>
    <n v="0"/>
    <e v="#DIV/0!"/>
    <x v="3985"/>
    <d v="2012-10-29T16:31:48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7"/>
    <s v="indie rock"/>
    <n v="0"/>
    <e v="#DIV/0!"/>
    <x v="3986"/>
    <d v="2015-11-11T20:26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8"/>
    <s v="audio"/>
    <n v="0"/>
    <e v="#DIV/0!"/>
    <x v="3987"/>
    <d v="2015-07-27T14:58:5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3"/>
    <s v="mobile games"/>
    <n v="0"/>
    <e v="#DIV/0!"/>
    <x v="3988"/>
    <d v="2015-09-25T02:06:23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7"/>
    <s v="faith"/>
    <n v="0"/>
    <e v="#DIV/0!"/>
    <x v="3989"/>
    <d v="2015-06-16T19:37:0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7"/>
    <s v="faith"/>
    <n v="0"/>
    <e v="#DIV/0!"/>
    <x v="3990"/>
    <d v="2015-06-17T21:45:37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"/>
    <s v="photobooks"/>
    <n v="0"/>
    <e v="#DIV/0!"/>
    <x v="3991"/>
    <d v="2015-02-25T00:02:36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0"/>
    <s v="web"/>
    <n v="0"/>
    <e v="#DIV/0!"/>
    <x v="3992"/>
    <d v="2014-12-20T17:43:0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4"/>
    <s v="food trucks"/>
    <n v="0"/>
    <e v="#DIV/0!"/>
    <x v="3993"/>
    <d v="2016-01-19T14:08:1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4"/>
    <s v="food trucks"/>
    <n v="0"/>
    <e v="#DIV/0!"/>
    <x v="3994"/>
    <d v="2015-04-21T02:47:18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s v="plays"/>
    <n v="0"/>
    <e v="#DIV/0!"/>
    <x v="3995"/>
    <d v="2015-03-14T03:06:2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6"/>
    <s v="spaces"/>
    <n v="0"/>
    <e v="#DIV/0!"/>
    <x v="3996"/>
    <d v="2014-09-17T15:02:5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6"/>
    <s v="musical"/>
    <n v="0"/>
    <e v="#DIV/0!"/>
    <x v="3997"/>
    <d v="2015-09-22T03:01:4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6"/>
    <s v="musical"/>
    <n v="0"/>
    <e v="#DIV/0!"/>
    <x v="3998"/>
    <d v="2014-10-14T13:00:5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s v="plays"/>
    <n v="0"/>
    <e v="#DIV/0!"/>
    <x v="3999"/>
    <d v="2015-10-09T17:59:4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s v="plays"/>
    <n v="0"/>
    <e v="#DIV/0!"/>
    <x v="4000"/>
    <d v="2015-03-06T09:23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s v="plays"/>
    <n v="0"/>
    <e v="#DIV/0!"/>
    <x v="4001"/>
    <d v="2016-05-21T16:45:1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s v="plays"/>
    <n v="0"/>
    <e v="#DIV/0!"/>
    <x v="4002"/>
    <d v="2011-08-12T04:37:0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7"/>
    <s v="jazz"/>
    <n v="0"/>
    <e v="#DIV/0!"/>
    <x v="4003"/>
    <d v="2014-11-07T02:44:19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s v="plays"/>
    <n v="0"/>
    <e v="#DIV/0!"/>
    <x v="4004"/>
    <d v="2015-10-05T17:11:28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0"/>
    <s v="web"/>
    <n v="0"/>
    <e v="#DIV/0!"/>
    <x v="4005"/>
    <d v="2013-11-16T04:58: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"/>
    <s v="fiction"/>
    <n v="0"/>
    <e v="#DIV/0!"/>
    <x v="4006"/>
    <d v="2010-06-11T19:14:15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7"/>
    <s v="jazz"/>
    <n v="0"/>
    <e v="#DIV/0!"/>
    <x v="4007"/>
    <d v="2015-08-15T19:07:57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8"/>
    <s v="audio"/>
    <n v="0"/>
    <e v="#DIV/0!"/>
    <x v="4008"/>
    <d v="2014-07-11T20:26:39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8"/>
    <s v="audio"/>
    <n v="0"/>
    <e v="#DIV/0!"/>
    <x v="4009"/>
    <d v="2012-07-20T16:19:2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7"/>
    <s v="world music"/>
    <n v="0"/>
    <e v="#DIV/0!"/>
    <x v="4010"/>
    <d v="2011-12-06T23:06:07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7"/>
    <s v="world music"/>
    <n v="0"/>
    <e v="#DIV/0!"/>
    <x v="4011"/>
    <d v="2014-06-16T02:33:45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0"/>
    <s v="wearables"/>
    <n v="0"/>
    <e v="#DIV/0!"/>
    <x v="4012"/>
    <d v="2016-10-26T20:53:03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0"/>
    <s v="web"/>
    <n v="0"/>
    <e v="#DIV/0!"/>
    <x v="4013"/>
    <d v="2013-05-17T20:47:5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"/>
    <s v="fiction"/>
    <n v="0"/>
    <e v="#DIV/0!"/>
    <x v="4014"/>
    <d v="2016-10-27T18:20:1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"/>
    <s v="fiction"/>
    <n v="0"/>
    <e v="#DIV/0!"/>
    <x v="4015"/>
    <d v="2014-06-03T17:02:4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s v="plays"/>
    <n v="0"/>
    <e v="#DIV/0!"/>
    <x v="4016"/>
    <d v="2015-04-06T02:04:0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s v="animation"/>
    <n v="0"/>
    <e v="#DIV/0!"/>
    <x v="4017"/>
    <d v="2014-07-07T22:03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7"/>
    <s v="world music"/>
    <n v="0"/>
    <e v="#DIV/0!"/>
    <x v="4018"/>
    <d v="2012-05-24T04:49:2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"/>
    <s v="fiction"/>
    <n v="0"/>
    <e v="#DIV/0!"/>
    <x v="4019"/>
    <d v="2011-07-28T18:57:11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"/>
    <s v="fiction"/>
    <n v="0"/>
    <e v="#DIV/0!"/>
    <x v="4020"/>
    <d v="2015-08-29T00:24:06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7"/>
    <s v="faith"/>
    <n v="0"/>
    <e v="#DIV/0!"/>
    <x v="4021"/>
    <d v="2015-11-21T14:07:1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2"/>
    <s v="people"/>
    <n v="0"/>
    <e v="#DIV/0!"/>
    <x v="4022"/>
    <d v="2010-06-26T00:35:5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3"/>
    <s v="video games"/>
    <n v="0"/>
    <e v="#DIV/0!"/>
    <x v="4023"/>
    <d v="2015-04-07T15:12:3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0"/>
    <s v="web"/>
    <n v="0"/>
    <e v="#DIV/0!"/>
    <x v="4024"/>
    <d v="2015-05-26T18:39:5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0"/>
    <s v="web"/>
    <n v="0"/>
    <e v="#DIV/0!"/>
    <x v="4025"/>
    <d v="2016-03-24T19:21:0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s v="plays"/>
    <n v="0"/>
    <e v="#DIV/0!"/>
    <x v="4026"/>
    <d v="2016-05-04T11:19:1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s v="plays"/>
    <n v="0"/>
    <e v="#DIV/0!"/>
    <x v="4027"/>
    <d v="2012-06-18T21:35: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1"/>
    <s v="children's books"/>
    <n v="0"/>
    <e v="#DIV/0!"/>
    <x v="4028"/>
    <d v="2012-03-22T01:12:0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1"/>
    <s v="art books"/>
    <n v="0"/>
    <e v="#DIV/0!"/>
    <x v="4029"/>
    <d v="2014-07-16T14:17:3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0"/>
    <s v="wearables"/>
    <n v="0"/>
    <e v="#DIV/0!"/>
    <x v="4030"/>
    <d v="2015-07-06T19:46:39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5"/>
    <s v="drama"/>
    <n v="0"/>
    <e v="#DIV/0!"/>
    <x v="4031"/>
    <d v="2014-08-06T04:23:3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5"/>
    <s v="drama"/>
    <n v="0"/>
    <e v="#DIV/0!"/>
    <x v="4032"/>
    <d v="2012-03-19T20:02:1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s v="animation"/>
    <n v="0"/>
    <e v="#DIV/0!"/>
    <x v="4033"/>
    <d v="2014-07-29T00:50:5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0"/>
    <s v="web"/>
    <n v="0"/>
    <e v="#DIV/0!"/>
    <x v="4034"/>
    <d v="2012-07-26T18:19:07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7"/>
    <s v="jazz"/>
    <n v="0"/>
    <e v="#DIV/0!"/>
    <x v="4035"/>
    <d v="2016-04-25T15:29:1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1"/>
    <s v="translations"/>
    <n v="0"/>
    <e v="#DIV/0!"/>
    <x v="4036"/>
    <d v="2014-07-18T11:24:19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"/>
    <s v="fiction"/>
    <n v="0"/>
    <e v="#DIV/0!"/>
    <x v="4037"/>
    <d v="2015-03-06T02:30:2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"/>
    <s v="places"/>
    <n v="0"/>
    <e v="#DIV/0!"/>
    <x v="4038"/>
    <d v="2014-08-04T20:38:08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"/>
    <s v="photobooks"/>
    <n v="0"/>
    <e v="#DIV/0!"/>
    <x v="4039"/>
    <d v="2014-12-05T22:20:36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0"/>
    <s v="web"/>
    <n v="0"/>
    <e v="#DIV/0!"/>
    <x v="4040"/>
    <d v="2014-05-25T22:51:3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s v="plays"/>
    <n v="0"/>
    <e v="#DIV/0!"/>
    <x v="4041"/>
    <d v="2015-04-09T00:35:08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s v="plays"/>
    <n v="0"/>
    <e v="#DIV/0!"/>
    <x v="4042"/>
    <d v="2014-05-07T16:36:3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6"/>
    <s v="musical"/>
    <n v="0"/>
    <e v="#DIV/0!"/>
    <x v="4043"/>
    <d v="2015-07-01T00:16:05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s v="plays"/>
    <n v="0"/>
    <e v="#DIV/0!"/>
    <x v="4044"/>
    <d v="2011-12-06T00:34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7"/>
    <s v="jazz"/>
    <n v="0"/>
    <e v="#DIV/0!"/>
    <x v="4045"/>
    <d v="2016-06-20T20:06:01"/>
  </r>
  <r>
    <n v="131"/>
    <s v="I (Canceled)"/>
    <s v="I"/>
    <n v="1200"/>
    <n v="0"/>
    <x v="1"/>
    <s v="US"/>
    <s v="USD"/>
    <n v="1467763200"/>
    <n v="1466453161"/>
    <b v="0"/>
    <n v="0"/>
    <b v="0"/>
    <x v="5"/>
    <s v="science fiction"/>
    <n v="0"/>
    <e v="#DIV/0!"/>
    <x v="4046"/>
    <d v="2014-07-17T23:38:22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0"/>
    <s v="wearables"/>
    <n v="0"/>
    <e v="#DIV/0!"/>
    <x v="4047"/>
    <d v="2014-05-20T15:35:0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"/>
    <s v="places"/>
    <n v="0"/>
    <e v="#DIV/0!"/>
    <x v="4048"/>
    <d v="2015-09-09T23:38:0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"/>
    <s v="places"/>
    <n v="0"/>
    <e v="#DIV/0!"/>
    <x v="4049"/>
    <d v="2016-05-02T17:42:3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s v="plays"/>
    <n v="0"/>
    <e v="#DIV/0!"/>
    <x v="4050"/>
    <d v="2014-06-03T19:32:3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s v="plays"/>
    <n v="0"/>
    <e v="#DIV/0!"/>
    <x v="4051"/>
    <d v="2015-04-17T21:41:54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s v="plays"/>
    <n v="0"/>
    <e v="#DIV/0!"/>
    <x v="4052"/>
    <d v="2014-11-28T21:02:4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4"/>
    <s v="restaurants"/>
    <n v="0"/>
    <e v="#DIV/0!"/>
    <x v="4053"/>
    <d v="2015-01-29T13:45:08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5"/>
    <s v="drama"/>
    <n v="0"/>
    <e v="#DIV/0!"/>
    <x v="4054"/>
    <d v="2015-02-11T18:57:36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8"/>
    <s v="audio"/>
    <n v="0"/>
    <e v="#DIV/0!"/>
    <x v="4055"/>
    <d v="2014-05-16T17:08:07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3"/>
    <s v="video games"/>
    <n v="0"/>
    <e v="#DIV/0!"/>
    <x v="4056"/>
    <d v="2016-12-08T00:17:1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5"/>
    <s v="drama"/>
    <n v="0"/>
    <e v="#DIV/0!"/>
    <x v="4057"/>
    <d v="2014-09-29T22:26:06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5"/>
    <s v="drama"/>
    <n v="0"/>
    <e v="#DIV/0!"/>
    <x v="4058"/>
    <d v="2013-07-01T08:41:53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s v="animation"/>
    <n v="0"/>
    <e v="#DIV/0!"/>
    <x v="4059"/>
    <d v="2012-07-23T23:14:45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s v="animation"/>
    <n v="0"/>
    <e v="#DIV/0!"/>
    <x v="4060"/>
    <d v="2012-04-27T23:00:5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7"/>
    <s v="indie rock"/>
    <n v="0"/>
    <e v="#DIV/0!"/>
    <x v="4061"/>
    <d v="2016-08-01T00:44:2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8"/>
    <s v="audio"/>
    <n v="0"/>
    <e v="#DIV/0!"/>
    <x v="4062"/>
    <d v="2015-06-25T09:22:0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1"/>
    <s v="translations"/>
    <n v="0"/>
    <e v="#DIV/0!"/>
    <x v="4063"/>
    <d v="2015-02-18T01:13:4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"/>
    <s v="nature"/>
    <n v="0"/>
    <e v="#DIV/0!"/>
    <x v="4064"/>
    <d v="2015-05-28T21:45:52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7"/>
    <s v="faith"/>
    <n v="0"/>
    <e v="#DIV/0!"/>
    <x v="4065"/>
    <d v="2015-04-09T16:13:4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0"/>
    <s v="web"/>
    <n v="0"/>
    <e v="#DIV/0!"/>
    <x v="4066"/>
    <d v="2015-12-08T17:40:2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0"/>
    <s v="web"/>
    <n v="0"/>
    <e v="#DIV/0!"/>
    <x v="4067"/>
    <d v="2014-07-11T21:13:0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4"/>
    <s v="food trucks"/>
    <n v="0"/>
    <e v="#DIV/0!"/>
    <x v="4068"/>
    <d v="2014-11-11T13:04:55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s v="plays"/>
    <n v="0"/>
    <e v="#DIV/0!"/>
    <x v="4069"/>
    <d v="2014-08-16T15:39:1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s v="plays"/>
    <n v="0"/>
    <e v="#DIV/0!"/>
    <x v="4070"/>
    <d v="2016-04-01T10:44:38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1"/>
    <s v="translations"/>
    <n v="0"/>
    <e v="#DIV/0!"/>
    <x v="4071"/>
    <d v="2016-05-01T18:45:0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0"/>
    <s v="wearables"/>
    <n v="0"/>
    <e v="#DIV/0!"/>
    <x v="4072"/>
    <d v="2015-02-22T21:11:45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0"/>
    <s v="web"/>
    <n v="0"/>
    <e v="#DIV/0!"/>
    <x v="4073"/>
    <d v="2015-08-25T14:43:52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"/>
    <s v="nature"/>
    <n v="0"/>
    <e v="#DIV/0!"/>
    <x v="4074"/>
    <d v="2017-03-14T08:35:5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s v="plays"/>
    <n v="0"/>
    <e v="#DIV/0!"/>
    <x v="4075"/>
    <d v="2014-09-23T19:05:4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s v="plays"/>
    <n v="0"/>
    <e v="#DIV/0!"/>
    <x v="4076"/>
    <d v="2016-06-13T20:48:1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s v="plays"/>
    <n v="0"/>
    <e v="#DIV/0!"/>
    <x v="4077"/>
    <d v="2015-01-03T00:23:4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6"/>
    <s v="musical"/>
    <n v="0"/>
    <e v="#DIV/0!"/>
    <x v="4078"/>
    <d v="2014-05-19T21:58:1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5"/>
    <s v="science fiction"/>
    <n v="0"/>
    <e v="#DIV/0!"/>
    <x v="4079"/>
    <d v="2016-12-26T21:41:2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s v="plays"/>
    <n v="0"/>
    <e v="#DIV/0!"/>
    <x v="4080"/>
    <d v="2015-04-02T13:04:0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s v="plays"/>
    <n v="0"/>
    <e v="#DIV/0!"/>
    <x v="4081"/>
    <d v="2013-05-13T20:19:27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s v="animation"/>
    <n v="0"/>
    <e v="#DIV/0!"/>
    <x v="4082"/>
    <d v="2014-07-09T21:53:2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3"/>
    <s v="video games"/>
    <n v="0"/>
    <e v="#DIV/0!"/>
    <x v="4083"/>
    <d v="2016-02-21T03:23:4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s v="plays"/>
    <n v="0"/>
    <e v="#DIV/0!"/>
    <x v="4084"/>
    <d v="2015-01-01T05:59:59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"/>
    <s v="places"/>
    <n v="0"/>
    <e v="#DIV/0!"/>
    <x v="4085"/>
    <d v="2015-08-26T02:55:59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0"/>
    <s v="web"/>
    <n v="0"/>
    <e v="#DIV/0!"/>
    <x v="4086"/>
    <d v="2012-03-10T05:42:4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7"/>
    <s v="jazz"/>
    <n v="0"/>
    <e v="#DIV/0!"/>
    <x v="4087"/>
    <d v="2014-07-30T00:20:2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8"/>
    <s v="audio"/>
    <n v="0"/>
    <e v="#DIV/0!"/>
    <x v="4088"/>
    <d v="2015-06-09T16:47:3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3"/>
    <s v="mobile games"/>
    <n v="0"/>
    <e v="#DIV/0!"/>
    <x v="4089"/>
    <d v="2016-03-09T12:56:16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"/>
    <s v="places"/>
    <n v="0"/>
    <e v="#DIV/0!"/>
    <x v="4090"/>
    <d v="2015-06-17T16:27:5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6"/>
    <s v="musical"/>
    <n v="0"/>
    <e v="#DIV/0!"/>
    <x v="4091"/>
    <d v="2014-05-02T19:26:37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s v="plays"/>
    <n v="0"/>
    <e v="#DIV/0!"/>
    <x v="4092"/>
    <d v="2015-10-30T12:56:44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s v="plays"/>
    <n v="0"/>
    <e v="#DIV/0!"/>
    <x v="4093"/>
    <d v="2014-10-07T18:16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s v="animation"/>
    <n v="0"/>
    <e v="#DIV/0!"/>
    <x v="4094"/>
    <d v="2013-10-03T19:03:16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s v="animation"/>
    <n v="0"/>
    <e v="#DIV/0!"/>
    <x v="4095"/>
    <d v="2015-07-03T00:18:2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0"/>
    <s v="web"/>
    <n v="0"/>
    <e v="#DIV/0!"/>
    <x v="4096"/>
    <d v="2015-11-09T19:26:4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0"/>
    <s v="web"/>
    <n v="0"/>
    <e v="#DIV/0!"/>
    <x v="4097"/>
    <d v="2015-01-23T19:59:1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6"/>
    <s v="spaces"/>
    <n v="0"/>
    <e v="#DIV/0!"/>
    <x v="4098"/>
    <d v="2014-11-05T22:58:45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s v="plays"/>
    <n v="0"/>
    <e v="#DIV/0!"/>
    <x v="4099"/>
    <d v="2014-05-17T06:50:0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3"/>
    <s v="mobile games"/>
    <n v="0"/>
    <e v="#DIV/0!"/>
    <x v="4100"/>
    <d v="2014-10-15T02:59:5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s v="plays"/>
    <n v="0"/>
    <e v="#DIV/0!"/>
    <x v="4101"/>
    <d v="2015-10-23T19:48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0"/>
    <s v="web"/>
    <n v="0"/>
    <e v="#DIV/0!"/>
    <x v="4102"/>
    <d v="2016-12-28T18:54:0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s v="plays"/>
    <n v="0"/>
    <e v="#DIV/0!"/>
    <x v="4103"/>
    <d v="2016-03-09T23:04:1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5"/>
    <s v="drama"/>
    <n v="0"/>
    <e v="#DIV/0!"/>
    <x v="4104"/>
    <d v="2016-04-06T20:36:4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0"/>
    <s v="web"/>
    <n v="0"/>
    <e v="#DIV/0!"/>
    <x v="4105"/>
    <d v="2017-03-15T15:30:0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s v="plays"/>
    <n v="0"/>
    <e v="#DIV/0!"/>
    <x v="4106"/>
    <d v="2015-09-01T22:25:56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0"/>
    <s v="web"/>
    <n v="0"/>
    <e v="#DIV/0!"/>
    <x v="4107"/>
    <d v="2015-10-18T18:04:53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3"/>
    <s v="video games"/>
    <n v="0"/>
    <e v="#DIV/0!"/>
    <x v="4108"/>
    <d v="2015-01-31T00:42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3"/>
    <s v="mobile games"/>
    <n v="0"/>
    <e v="#DIV/0!"/>
    <x v="4109"/>
    <d v="2014-07-11T01:26:3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8"/>
    <s v="audio"/>
    <n v="0"/>
    <e v="#DIV/0!"/>
    <x v="4110"/>
    <d v="2015-02-11T01:44:45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"/>
    <s v="places"/>
    <n v="0"/>
    <e v="#DIV/0!"/>
    <x v="4111"/>
    <d v="2017-02-16T10:14:42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"/>
    <s v="nature"/>
    <n v="0"/>
    <e v="#DIV/0!"/>
    <x v="4112"/>
    <d v="2014-07-09T21:31:0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4"/>
    <s v="food trucks"/>
    <n v="0"/>
    <e v="#DIV/0!"/>
    <x v="4113"/>
    <d v="1970-01-01T00:00:00"/>
  </r>
  <r>
    <m/>
    <m/>
    <m/>
    <m/>
    <m/>
    <x v="4"/>
    <m/>
    <m/>
    <m/>
    <m/>
    <m/>
    <m/>
    <m/>
    <x v="9"/>
    <m/>
    <m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04CE6B-5CF0-4B26-96C2-AEC6D068FB99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outline="1" outlineData="1" multipleFieldFilters="0" chartFormat="9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3" item="8" hier="-1"/>
    <pageField fld="20" hier="-1"/>
  </pageFields>
  <dataFields count="1">
    <dataField name="Count of outcomes" fld="5" subtotal="count" baseField="0" baseItem="0"/>
  </dataFields>
  <chartFormats count="5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A2E3F4-9EAE-436D-A74D-BC02CBBA10D8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3:F14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showAll="0"/>
    <pivotField showAll="0"/>
    <pivotField showAll="0"/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21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EF66E3-A036-402B-A009-027CB3B55434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3" firstHeaderRow="1" firstDataRow="2" firstDataCol="1" rowPageCount="2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axis="axisRow" showAll="0">
      <items count="43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x="41"/>
        <item t="default"/>
      </items>
    </pivotField>
    <pivotField showAll="0"/>
    <pivotField showAll="0"/>
  </pivotFields>
  <rowFields count="1">
    <field x="14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3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B6D278-C340-49D9-A54C-032AA95BE1A2}">
  <dimension ref="A1:E18"/>
  <sheetViews>
    <sheetView workbookViewId="0">
      <selection activeCell="C20" sqref="C2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7.28515625" bestFit="1" customWidth="1"/>
    <col min="7" max="7" width="11.28515625" bestFit="1" customWidth="1"/>
  </cols>
  <sheetData>
    <row r="1" spans="1:5" x14ac:dyDescent="0.25">
      <c r="A1" s="13" t="s">
        <v>8266</v>
      </c>
      <c r="B1" t="s">
        <v>8283</v>
      </c>
    </row>
    <row r="2" spans="1:5" x14ac:dyDescent="0.25">
      <c r="A2" s="13" t="s">
        <v>8337</v>
      </c>
      <c r="B2" t="s">
        <v>8321</v>
      </c>
    </row>
    <row r="4" spans="1:5" x14ac:dyDescent="0.25">
      <c r="A4" s="13" t="s">
        <v>8322</v>
      </c>
      <c r="B4" s="13" t="s">
        <v>8318</v>
      </c>
    </row>
    <row r="5" spans="1:5" x14ac:dyDescent="0.25">
      <c r="A5" s="13" t="s">
        <v>8320</v>
      </c>
      <c r="B5" t="s">
        <v>8218</v>
      </c>
      <c r="C5" t="s">
        <v>8220</v>
      </c>
      <c r="D5" t="s">
        <v>8219</v>
      </c>
      <c r="E5" t="s">
        <v>8319</v>
      </c>
    </row>
    <row r="6" spans="1:5" x14ac:dyDescent="0.25">
      <c r="A6" s="14" t="s">
        <v>8331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25">
      <c r="A7" s="14" t="s">
        <v>8332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25">
      <c r="A8" s="14" t="s">
        <v>8333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25">
      <c r="A9" s="14" t="s">
        <v>8334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25">
      <c r="A10" s="14" t="s">
        <v>8325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25">
      <c r="A11" s="14" t="s">
        <v>8335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25">
      <c r="A12" s="14" t="s">
        <v>8326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25">
      <c r="A13" s="14" t="s">
        <v>8327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25">
      <c r="A14" s="14" t="s">
        <v>8328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25">
      <c r="A15" s="14" t="s">
        <v>8329</v>
      </c>
      <c r="B15" s="10">
        <v>65</v>
      </c>
      <c r="C15" s="10">
        <v>50</v>
      </c>
      <c r="D15" s="10"/>
      <c r="E15" s="10">
        <v>115</v>
      </c>
    </row>
    <row r="16" spans="1:5" x14ac:dyDescent="0.25">
      <c r="A16" s="14" t="s">
        <v>8330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25">
      <c r="A17" s="14" t="s">
        <v>8336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25">
      <c r="A18" s="14" t="s">
        <v>8319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J1" zoomScale="84" zoomScaleNormal="84" workbookViewId="0">
      <selection activeCell="D1" sqref="D1:D1048576"/>
    </sheetView>
  </sheetViews>
  <sheetFormatPr defaultColWidth="16.5703125" defaultRowHeight="15" x14ac:dyDescent="0.25"/>
  <cols>
    <col min="2" max="3" width="16.5703125" style="3"/>
    <col min="4" max="4" width="16.5703125" style="6"/>
    <col min="5" max="5" width="16.5703125" style="8"/>
    <col min="9" max="9" width="16.5703125" style="10"/>
    <col min="16" max="16" width="16.5703125" style="6"/>
    <col min="18" max="18" width="16.5703125" style="16"/>
    <col min="19" max="19" width="21.7109375" style="16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9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1" t="s">
        <v>8266</v>
      </c>
      <c r="O1" s="1" t="s">
        <v>8267</v>
      </c>
      <c r="P1" s="5" t="s">
        <v>8264</v>
      </c>
      <c r="Q1" s="1" t="s">
        <v>8265</v>
      </c>
      <c r="R1" s="15" t="s">
        <v>8323</v>
      </c>
      <c r="S1" s="18" t="s">
        <v>8324</v>
      </c>
      <c r="T1" s="17" t="s">
        <v>8337</v>
      </c>
    </row>
    <row r="2" spans="1:20" ht="45" hidden="1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 s="10">
        <v>1364184539</v>
      </c>
      <c r="J2">
        <v>1361250539</v>
      </c>
      <c r="K2" t="b">
        <v>1</v>
      </c>
      <c r="L2">
        <v>26457</v>
      </c>
      <c r="M2" t="b">
        <v>1</v>
      </c>
      <c r="N2" s="12" t="s">
        <v>8268</v>
      </c>
      <c r="O2" t="s">
        <v>8269</v>
      </c>
      <c r="P2" s="6">
        <f t="shared" ref="P2:P65" si="0">ROUND(E2/D2*100,2)</f>
        <v>7813.78</v>
      </c>
      <c r="Q2">
        <f t="shared" ref="Q2:Q65" si="1">ROUND(E2/L2,2)</f>
        <v>88.6</v>
      </c>
      <c r="R2" s="16">
        <f>(((J2/60)/60)/24)+DATE(1970,1,1)</f>
        <v>41324.214571759258</v>
      </c>
      <c r="S2" s="16">
        <f>(((J3/60)/60)/24)+DATE(1970,1,1)</f>
        <v>42714.440416666665</v>
      </c>
      <c r="T2">
        <f>YEAR(R2)</f>
        <v>2013</v>
      </c>
    </row>
    <row r="3" spans="1:20" ht="60" hidden="1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 s="10">
        <v>1485254052</v>
      </c>
      <c r="J3">
        <v>1481366052</v>
      </c>
      <c r="K3" t="b">
        <v>0</v>
      </c>
      <c r="L3">
        <v>775</v>
      </c>
      <c r="M3" t="b">
        <v>0</v>
      </c>
      <c r="N3" s="12" t="s">
        <v>8268</v>
      </c>
      <c r="O3" t="s">
        <v>8270</v>
      </c>
      <c r="P3" s="6">
        <f t="shared" si="0"/>
        <v>21535.02</v>
      </c>
      <c r="Q3">
        <f t="shared" si="1"/>
        <v>1389.36</v>
      </c>
      <c r="R3" s="16">
        <f t="shared" ref="R3:R66" si="2">(((J3/60)/60)/24)+DATE(1970,1,1)</f>
        <v>42714.440416666665</v>
      </c>
      <c r="S3" s="16">
        <f t="shared" ref="S3:S66" si="3">(((J4/60)/60)/24)+DATE(1970,1,1)</f>
        <v>41561.500706018516</v>
      </c>
      <c r="T3">
        <f t="shared" ref="T3:T66" si="4">YEAR(R3)</f>
        <v>2016</v>
      </c>
    </row>
    <row r="4" spans="1:20" ht="60" hidden="1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 s="10">
        <v>1384488000</v>
      </c>
      <c r="J4">
        <v>1381752061</v>
      </c>
      <c r="K4" t="b">
        <v>1</v>
      </c>
      <c r="L4">
        <v>3863</v>
      </c>
      <c r="M4" t="b">
        <v>1</v>
      </c>
      <c r="N4" s="12" t="s">
        <v>8268</v>
      </c>
      <c r="O4" t="s">
        <v>8269</v>
      </c>
      <c r="P4" s="6">
        <f t="shared" si="0"/>
        <v>263.02999999999997</v>
      </c>
      <c r="Q4">
        <f t="shared" si="1"/>
        <v>272.36</v>
      </c>
      <c r="R4" s="16">
        <f t="shared" si="2"/>
        <v>41561.500706018516</v>
      </c>
      <c r="S4" s="16">
        <f t="shared" si="3"/>
        <v>41803.880659722221</v>
      </c>
      <c r="T4">
        <f t="shared" si="4"/>
        <v>2013</v>
      </c>
    </row>
    <row r="5" spans="1:20" ht="30" hidden="1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 s="10">
        <v>1406149689</v>
      </c>
      <c r="J5">
        <v>1402693689</v>
      </c>
      <c r="K5" t="b">
        <v>0</v>
      </c>
      <c r="L5">
        <v>8359</v>
      </c>
      <c r="M5" t="b">
        <v>1</v>
      </c>
      <c r="N5" s="12" t="s">
        <v>8268</v>
      </c>
      <c r="O5" t="s">
        <v>8269</v>
      </c>
      <c r="P5" s="6">
        <f t="shared" si="0"/>
        <v>543.35</v>
      </c>
      <c r="Q5">
        <f t="shared" si="1"/>
        <v>116.35</v>
      </c>
      <c r="R5" s="16">
        <f t="shared" si="2"/>
        <v>41803.880659722221</v>
      </c>
      <c r="S5" s="16">
        <f t="shared" si="3"/>
        <v>42473.604270833333</v>
      </c>
      <c r="T5">
        <f t="shared" si="4"/>
        <v>2014</v>
      </c>
    </row>
    <row r="6" spans="1:20" ht="30" hidden="1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 s="10">
        <v>1465232520</v>
      </c>
      <c r="J6">
        <v>1460557809</v>
      </c>
      <c r="K6" t="b">
        <v>1</v>
      </c>
      <c r="L6">
        <v>4245</v>
      </c>
      <c r="M6" t="b">
        <v>1</v>
      </c>
      <c r="N6" s="12" t="s">
        <v>8268</v>
      </c>
      <c r="O6" t="s">
        <v>8269</v>
      </c>
      <c r="P6" s="6">
        <f t="shared" si="0"/>
        <v>800.21</v>
      </c>
      <c r="Q6">
        <f t="shared" si="1"/>
        <v>188.51</v>
      </c>
      <c r="R6" s="16">
        <f t="shared" si="2"/>
        <v>42473.604270833333</v>
      </c>
      <c r="S6" s="16">
        <f t="shared" si="3"/>
        <v>42499.960810185185</v>
      </c>
      <c r="T6">
        <f t="shared" si="4"/>
        <v>2016</v>
      </c>
    </row>
    <row r="7" spans="1:20" ht="60" hidden="1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 s="10">
        <v>1468019014</v>
      </c>
      <c r="J7">
        <v>1462835014</v>
      </c>
      <c r="K7" t="b">
        <v>1</v>
      </c>
      <c r="L7">
        <v>4562</v>
      </c>
      <c r="M7" t="b">
        <v>1</v>
      </c>
      <c r="N7" s="12" t="s">
        <v>8268</v>
      </c>
      <c r="O7" t="s">
        <v>8269</v>
      </c>
      <c r="P7" s="6">
        <f t="shared" si="0"/>
        <v>494.91</v>
      </c>
      <c r="Q7">
        <f t="shared" si="1"/>
        <v>173.58</v>
      </c>
      <c r="R7" s="16">
        <f t="shared" si="2"/>
        <v>42499.960810185185</v>
      </c>
      <c r="S7" s="16">
        <f t="shared" si="3"/>
        <v>41394.871678240743</v>
      </c>
      <c r="T7">
        <f t="shared" si="4"/>
        <v>2016</v>
      </c>
    </row>
    <row r="8" spans="1:20" ht="60" hidden="1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 s="10">
        <v>1368564913</v>
      </c>
      <c r="J8">
        <v>1367355313</v>
      </c>
      <c r="K8" t="b">
        <v>1</v>
      </c>
      <c r="L8">
        <v>20242</v>
      </c>
      <c r="M8" t="b">
        <v>1</v>
      </c>
      <c r="N8" s="12" t="s">
        <v>8271</v>
      </c>
      <c r="O8" t="s">
        <v>8272</v>
      </c>
      <c r="P8" s="6">
        <f t="shared" si="0"/>
        <v>1181.6099999999999</v>
      </c>
      <c r="Q8">
        <f t="shared" si="1"/>
        <v>29.19</v>
      </c>
      <c r="R8" s="16">
        <f t="shared" si="2"/>
        <v>41394.871678240743</v>
      </c>
      <c r="S8" s="16">
        <f t="shared" si="3"/>
        <v>41039.225601851853</v>
      </c>
      <c r="T8">
        <f t="shared" si="4"/>
        <v>2013</v>
      </c>
    </row>
    <row r="9" spans="1:20" ht="60" hidden="1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 s="10">
        <v>1339484400</v>
      </c>
      <c r="J9">
        <v>1336627492</v>
      </c>
      <c r="K9" t="b">
        <v>1</v>
      </c>
      <c r="L9">
        <v>388</v>
      </c>
      <c r="M9" t="b">
        <v>1</v>
      </c>
      <c r="N9" s="12" t="s">
        <v>8268</v>
      </c>
      <c r="O9" t="s">
        <v>8269</v>
      </c>
      <c r="P9" s="6">
        <f t="shared" si="0"/>
        <v>1026.8499999999999</v>
      </c>
      <c r="Q9">
        <f t="shared" si="1"/>
        <v>1323.25</v>
      </c>
      <c r="R9" s="16">
        <f t="shared" si="2"/>
        <v>41039.225601851853</v>
      </c>
      <c r="S9" s="16">
        <f t="shared" si="3"/>
        <v>42549.722962962958</v>
      </c>
      <c r="T9">
        <f t="shared" si="4"/>
        <v>2012</v>
      </c>
    </row>
    <row r="10" spans="1:20" ht="60" hidden="1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 s="10">
        <v>1470466800</v>
      </c>
      <c r="J10">
        <v>1467134464</v>
      </c>
      <c r="K10" t="b">
        <v>1</v>
      </c>
      <c r="L10">
        <v>2051</v>
      </c>
      <c r="M10" t="b">
        <v>1</v>
      </c>
      <c r="N10" s="12" t="s">
        <v>8268</v>
      </c>
      <c r="O10" t="s">
        <v>8269</v>
      </c>
      <c r="P10" s="6">
        <f t="shared" si="0"/>
        <v>256.83</v>
      </c>
      <c r="Q10">
        <f t="shared" si="1"/>
        <v>247.94</v>
      </c>
      <c r="R10" s="16">
        <f t="shared" si="2"/>
        <v>42549.722962962958</v>
      </c>
      <c r="S10" s="16">
        <f t="shared" si="3"/>
        <v>41389.364849537036</v>
      </c>
      <c r="T10">
        <f t="shared" si="4"/>
        <v>2016</v>
      </c>
    </row>
    <row r="11" spans="1:20" ht="60" hidden="1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 s="10">
        <v>1370001600</v>
      </c>
      <c r="J11">
        <v>1366879523</v>
      </c>
      <c r="K11" t="b">
        <v>0</v>
      </c>
      <c r="L11">
        <v>5812</v>
      </c>
      <c r="M11" t="b">
        <v>1</v>
      </c>
      <c r="N11" s="12" t="s">
        <v>8268</v>
      </c>
      <c r="O11" t="s">
        <v>8269</v>
      </c>
      <c r="P11" s="6">
        <f t="shared" si="0"/>
        <v>191.17</v>
      </c>
      <c r="Q11">
        <f t="shared" si="1"/>
        <v>86.16</v>
      </c>
      <c r="R11" s="16">
        <f t="shared" si="2"/>
        <v>41389.364849537036</v>
      </c>
      <c r="S11" s="16">
        <f t="shared" si="3"/>
        <v>42415.253437499996</v>
      </c>
      <c r="T11">
        <f t="shared" si="4"/>
        <v>2013</v>
      </c>
    </row>
    <row r="12" spans="1:20" ht="60" hidden="1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 s="10">
        <v>1458104697</v>
      </c>
      <c r="J12">
        <v>1455516297</v>
      </c>
      <c r="K12" t="b">
        <v>1</v>
      </c>
      <c r="L12">
        <v>555</v>
      </c>
      <c r="M12" t="b">
        <v>1</v>
      </c>
      <c r="N12" s="12" t="s">
        <v>8273</v>
      </c>
      <c r="O12" t="s">
        <v>8274</v>
      </c>
      <c r="P12" s="6">
        <f t="shared" si="0"/>
        <v>157.19</v>
      </c>
      <c r="Q12">
        <f t="shared" si="1"/>
        <v>849.67</v>
      </c>
      <c r="R12" s="16">
        <f t="shared" si="2"/>
        <v>42415.253437499996</v>
      </c>
      <c r="S12" s="16">
        <f t="shared" si="3"/>
        <v>42347.358483796299</v>
      </c>
      <c r="T12">
        <f t="shared" si="4"/>
        <v>2016</v>
      </c>
    </row>
    <row r="13" spans="1:20" ht="45" hidden="1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 s="10">
        <v>1452553200</v>
      </c>
      <c r="J13">
        <v>1449650173</v>
      </c>
      <c r="K13" t="b">
        <v>1</v>
      </c>
      <c r="L13">
        <v>971</v>
      </c>
      <c r="M13" t="b">
        <v>1</v>
      </c>
      <c r="N13" s="12" t="s">
        <v>8268</v>
      </c>
      <c r="O13" t="s">
        <v>8269</v>
      </c>
      <c r="P13" s="6">
        <f t="shared" si="0"/>
        <v>819.56</v>
      </c>
      <c r="Q13">
        <f t="shared" si="1"/>
        <v>422.02</v>
      </c>
      <c r="R13" s="16">
        <f t="shared" si="2"/>
        <v>42347.358483796299</v>
      </c>
      <c r="S13" s="16">
        <f t="shared" si="3"/>
        <v>42519.6565162037</v>
      </c>
      <c r="T13">
        <f t="shared" si="4"/>
        <v>2015</v>
      </c>
    </row>
    <row r="14" spans="1:20" ht="60" hidden="1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 s="10">
        <v>1467128723</v>
      </c>
      <c r="J14">
        <v>1464536723</v>
      </c>
      <c r="K14" t="b">
        <v>0</v>
      </c>
      <c r="L14">
        <v>1530</v>
      </c>
      <c r="M14" t="b">
        <v>1</v>
      </c>
      <c r="N14" s="12" t="s">
        <v>8268</v>
      </c>
      <c r="O14" t="s">
        <v>8269</v>
      </c>
      <c r="P14" s="6">
        <f t="shared" si="0"/>
        <v>317.33</v>
      </c>
      <c r="Q14">
        <f t="shared" si="1"/>
        <v>259.25</v>
      </c>
      <c r="R14" s="16">
        <f t="shared" si="2"/>
        <v>42519.6565162037</v>
      </c>
      <c r="S14" s="16">
        <f t="shared" si="3"/>
        <v>42394.580740740741</v>
      </c>
      <c r="T14">
        <f t="shared" si="4"/>
        <v>2016</v>
      </c>
    </row>
    <row r="15" spans="1:20" ht="30" hidden="1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 s="10">
        <v>1457758800</v>
      </c>
      <c r="J15">
        <v>1453730176</v>
      </c>
      <c r="K15" t="b">
        <v>1</v>
      </c>
      <c r="L15">
        <v>415</v>
      </c>
      <c r="M15" t="b">
        <v>1</v>
      </c>
      <c r="N15" s="12" t="s">
        <v>8268</v>
      </c>
      <c r="O15" t="s">
        <v>8269</v>
      </c>
      <c r="P15" s="6">
        <f t="shared" si="0"/>
        <v>698.95</v>
      </c>
      <c r="Q15">
        <f t="shared" si="1"/>
        <v>842.11</v>
      </c>
      <c r="R15" s="16">
        <f t="shared" si="2"/>
        <v>42394.580740740741</v>
      </c>
      <c r="S15" s="16">
        <f t="shared" si="3"/>
        <v>42157.251828703709</v>
      </c>
      <c r="T15">
        <f t="shared" si="4"/>
        <v>2016</v>
      </c>
    </row>
    <row r="16" spans="1:20" ht="45" hidden="1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 s="10">
        <v>1436680958</v>
      </c>
      <c r="J16">
        <v>1433224958</v>
      </c>
      <c r="K16" t="b">
        <v>1</v>
      </c>
      <c r="L16">
        <v>680</v>
      </c>
      <c r="M16" t="b">
        <v>1</v>
      </c>
      <c r="N16" s="12" t="s">
        <v>8268</v>
      </c>
      <c r="O16" t="s">
        <v>8269</v>
      </c>
      <c r="P16" s="6">
        <f t="shared" si="0"/>
        <v>348.02</v>
      </c>
      <c r="Q16">
        <f t="shared" si="1"/>
        <v>511.79</v>
      </c>
      <c r="R16" s="16">
        <f t="shared" si="2"/>
        <v>42157.251828703709</v>
      </c>
      <c r="S16" s="16">
        <f t="shared" si="3"/>
        <v>42689.582349537035</v>
      </c>
      <c r="T16">
        <f t="shared" si="4"/>
        <v>2015</v>
      </c>
    </row>
    <row r="17" spans="1:20" ht="60" hidden="1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 s="10">
        <v>1482307140</v>
      </c>
      <c r="J17">
        <v>1479218315</v>
      </c>
      <c r="K17" t="b">
        <v>1</v>
      </c>
      <c r="L17">
        <v>1501</v>
      </c>
      <c r="M17" t="b">
        <v>0</v>
      </c>
      <c r="N17" s="12" t="s">
        <v>8268</v>
      </c>
      <c r="O17" t="s">
        <v>8275</v>
      </c>
      <c r="P17" s="6">
        <f t="shared" si="0"/>
        <v>33.56</v>
      </c>
      <c r="Q17">
        <f t="shared" si="1"/>
        <v>223.58</v>
      </c>
      <c r="R17" s="16">
        <f t="shared" si="2"/>
        <v>42689.582349537035</v>
      </c>
      <c r="S17" s="16">
        <f t="shared" si="3"/>
        <v>41744.290868055556</v>
      </c>
      <c r="T17">
        <f t="shared" si="4"/>
        <v>2016</v>
      </c>
    </row>
    <row r="18" spans="1:20" ht="60" hidden="1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 s="10">
        <v>1400137131</v>
      </c>
      <c r="J18">
        <v>1397545131</v>
      </c>
      <c r="K18" t="b">
        <v>1</v>
      </c>
      <c r="L18">
        <v>4883</v>
      </c>
      <c r="M18" t="b">
        <v>1</v>
      </c>
      <c r="N18" s="12" t="s">
        <v>8268</v>
      </c>
      <c r="O18" t="s">
        <v>8269</v>
      </c>
      <c r="P18" s="6">
        <f t="shared" si="0"/>
        <v>126.12</v>
      </c>
      <c r="Q18">
        <f t="shared" si="1"/>
        <v>64.569999999999993</v>
      </c>
      <c r="R18" s="16">
        <f t="shared" si="2"/>
        <v>41744.290868055556</v>
      </c>
      <c r="S18" s="16">
        <f t="shared" si="3"/>
        <v>41730.584374999999</v>
      </c>
      <c r="T18">
        <f t="shared" si="4"/>
        <v>2014</v>
      </c>
    </row>
    <row r="19" spans="1:20" ht="60" hidden="1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 s="10">
        <v>1398952890</v>
      </c>
      <c r="J19">
        <v>1396360890</v>
      </c>
      <c r="K19" t="b">
        <v>1</v>
      </c>
      <c r="L19">
        <v>1789</v>
      </c>
      <c r="M19" t="b">
        <v>1</v>
      </c>
      <c r="N19" s="12" t="s">
        <v>8268</v>
      </c>
      <c r="O19" t="s">
        <v>8269</v>
      </c>
      <c r="P19" s="6">
        <f t="shared" si="0"/>
        <v>788.06</v>
      </c>
      <c r="Q19">
        <f t="shared" si="1"/>
        <v>176.2</v>
      </c>
      <c r="R19" s="16">
        <f t="shared" si="2"/>
        <v>41730.584374999999</v>
      </c>
      <c r="S19" s="16">
        <f t="shared" si="3"/>
        <v>42704.335810185185</v>
      </c>
      <c r="T19">
        <f t="shared" si="4"/>
        <v>2014</v>
      </c>
    </row>
    <row r="20" spans="1:20" ht="60" hidden="1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 s="10">
        <v>1483397940</v>
      </c>
      <c r="J20">
        <v>1480493014</v>
      </c>
      <c r="K20" t="b">
        <v>1</v>
      </c>
      <c r="L20">
        <v>3663</v>
      </c>
      <c r="M20" t="b">
        <v>1</v>
      </c>
      <c r="N20" s="12" t="s">
        <v>8268</v>
      </c>
      <c r="O20" t="s">
        <v>8275</v>
      </c>
      <c r="P20" s="6">
        <f t="shared" si="0"/>
        <v>2790.64</v>
      </c>
      <c r="Q20">
        <f t="shared" si="1"/>
        <v>83.8</v>
      </c>
      <c r="R20" s="16">
        <f t="shared" si="2"/>
        <v>42704.335810185185</v>
      </c>
      <c r="S20" s="16">
        <f t="shared" si="3"/>
        <v>42076.130011574074</v>
      </c>
      <c r="T20">
        <f t="shared" si="4"/>
        <v>2016</v>
      </c>
    </row>
    <row r="21" spans="1:20" ht="60" hidden="1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 s="10">
        <v>1430981880</v>
      </c>
      <c r="J21">
        <v>1426216033</v>
      </c>
      <c r="K21" t="b">
        <v>1</v>
      </c>
      <c r="L21">
        <v>508</v>
      </c>
      <c r="M21" t="b">
        <v>1</v>
      </c>
      <c r="N21" s="12" t="s">
        <v>8268</v>
      </c>
      <c r="O21" t="s">
        <v>8269</v>
      </c>
      <c r="P21" s="6">
        <f t="shared" si="0"/>
        <v>386.82</v>
      </c>
      <c r="Q21">
        <f t="shared" si="1"/>
        <v>593.94000000000005</v>
      </c>
      <c r="R21" s="16">
        <f t="shared" si="2"/>
        <v>42076.130011574074</v>
      </c>
      <c r="S21" s="16">
        <f t="shared" si="3"/>
        <v>42199.651319444441</v>
      </c>
      <c r="T21">
        <f t="shared" si="4"/>
        <v>2015</v>
      </c>
    </row>
    <row r="22" spans="1:20" ht="60" hidden="1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 s="10">
        <v>1439998674</v>
      </c>
      <c r="J22">
        <v>1436888274</v>
      </c>
      <c r="K22" t="b">
        <v>0</v>
      </c>
      <c r="L22">
        <v>2174</v>
      </c>
      <c r="M22" t="b">
        <v>1</v>
      </c>
      <c r="N22" s="12" t="s">
        <v>8268</v>
      </c>
      <c r="O22" t="s">
        <v>8270</v>
      </c>
      <c r="P22" s="6">
        <f t="shared" si="0"/>
        <v>1460.49</v>
      </c>
      <c r="Q22">
        <f t="shared" si="1"/>
        <v>134.36000000000001</v>
      </c>
      <c r="R22" s="16">
        <f t="shared" si="2"/>
        <v>42199.651319444441</v>
      </c>
      <c r="S22" s="16">
        <f t="shared" si="3"/>
        <v>42033.584016203706</v>
      </c>
      <c r="T22">
        <f t="shared" si="4"/>
        <v>2015</v>
      </c>
    </row>
    <row r="23" spans="1:20" ht="45" hidden="1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 s="10">
        <v>1425132059</v>
      </c>
      <c r="J23">
        <v>1422540059</v>
      </c>
      <c r="K23" t="b">
        <v>0</v>
      </c>
      <c r="L23">
        <v>4330</v>
      </c>
      <c r="M23" t="b">
        <v>1</v>
      </c>
      <c r="N23" s="12" t="s">
        <v>8276</v>
      </c>
      <c r="O23" t="s">
        <v>8277</v>
      </c>
      <c r="P23" s="6">
        <f t="shared" si="0"/>
        <v>951.03</v>
      </c>
      <c r="Q23">
        <f t="shared" si="1"/>
        <v>65.89</v>
      </c>
      <c r="R23" s="16">
        <f t="shared" si="2"/>
        <v>42033.584016203706</v>
      </c>
      <c r="S23" s="16">
        <f t="shared" si="3"/>
        <v>42677.005474537036</v>
      </c>
      <c r="T23">
        <f t="shared" si="4"/>
        <v>2015</v>
      </c>
    </row>
    <row r="24" spans="1:20" ht="45" hidden="1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 s="10">
        <v>1480727273</v>
      </c>
      <c r="J24">
        <v>1478131673</v>
      </c>
      <c r="K24" t="b">
        <v>0</v>
      </c>
      <c r="L24">
        <v>571</v>
      </c>
      <c r="M24" t="b">
        <v>1</v>
      </c>
      <c r="N24" s="12" t="s">
        <v>8276</v>
      </c>
      <c r="O24" t="s">
        <v>8277</v>
      </c>
      <c r="P24" s="6">
        <f t="shared" si="0"/>
        <v>975.11</v>
      </c>
      <c r="Q24">
        <f t="shared" si="1"/>
        <v>426.93</v>
      </c>
      <c r="R24" s="16">
        <f t="shared" si="2"/>
        <v>42677.005474537036</v>
      </c>
      <c r="S24" s="16">
        <f t="shared" si="3"/>
        <v>42452.272824074069</v>
      </c>
      <c r="T24">
        <f t="shared" si="4"/>
        <v>2016</v>
      </c>
    </row>
    <row r="25" spans="1:20" ht="45" hidden="1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 s="10">
        <v>1461306772</v>
      </c>
      <c r="J25">
        <v>1458714772</v>
      </c>
      <c r="K25" t="b">
        <v>1</v>
      </c>
      <c r="L25">
        <v>1281</v>
      </c>
      <c r="M25" t="b">
        <v>1</v>
      </c>
      <c r="N25" s="12" t="s">
        <v>8268</v>
      </c>
      <c r="O25" t="s">
        <v>8269</v>
      </c>
      <c r="P25" s="6">
        <f t="shared" si="0"/>
        <v>259.58</v>
      </c>
      <c r="Q25">
        <f t="shared" si="1"/>
        <v>180.75</v>
      </c>
      <c r="R25" s="16">
        <f t="shared" si="2"/>
        <v>42452.272824074069</v>
      </c>
      <c r="S25" s="16">
        <f t="shared" si="3"/>
        <v>42290.460023148145</v>
      </c>
      <c r="T25">
        <f t="shared" si="4"/>
        <v>2016</v>
      </c>
    </row>
    <row r="26" spans="1:20" ht="45" hidden="1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 s="10">
        <v>1447909140</v>
      </c>
      <c r="J26">
        <v>1444734146</v>
      </c>
      <c r="K26" t="b">
        <v>1</v>
      </c>
      <c r="L26">
        <v>813</v>
      </c>
      <c r="M26" t="b">
        <v>1</v>
      </c>
      <c r="N26" s="12" t="s">
        <v>8268</v>
      </c>
      <c r="O26" t="s">
        <v>8269</v>
      </c>
      <c r="P26" s="6">
        <f t="shared" si="0"/>
        <v>114.9</v>
      </c>
      <c r="Q26">
        <f t="shared" si="1"/>
        <v>282.66000000000003</v>
      </c>
      <c r="R26" s="16">
        <f t="shared" si="2"/>
        <v>42290.460023148145</v>
      </c>
      <c r="S26" s="16">
        <f t="shared" si="3"/>
        <v>42136.209675925929</v>
      </c>
      <c r="T26">
        <f t="shared" si="4"/>
        <v>2015</v>
      </c>
    </row>
    <row r="27" spans="1:20" ht="45" hidden="1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 s="10">
        <v>1434139200</v>
      </c>
      <c r="J27">
        <v>1431406916</v>
      </c>
      <c r="K27" t="b">
        <v>1</v>
      </c>
      <c r="L27">
        <v>1637</v>
      </c>
      <c r="M27" t="b">
        <v>1</v>
      </c>
      <c r="N27" s="12" t="s">
        <v>8268</v>
      </c>
      <c r="O27" t="s">
        <v>8269</v>
      </c>
      <c r="P27" s="6">
        <f t="shared" si="0"/>
        <v>382.13</v>
      </c>
      <c r="Q27">
        <f t="shared" si="1"/>
        <v>128.38999999999999</v>
      </c>
      <c r="R27" s="16">
        <f t="shared" si="2"/>
        <v>42136.209675925929</v>
      </c>
      <c r="S27" s="16">
        <f t="shared" si="3"/>
        <v>41835.540486111109</v>
      </c>
      <c r="T27">
        <f t="shared" si="4"/>
        <v>2015</v>
      </c>
    </row>
    <row r="28" spans="1:20" ht="60" hidden="1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 s="10">
        <v>1408021098</v>
      </c>
      <c r="J28">
        <v>1405429098</v>
      </c>
      <c r="K28" t="b">
        <v>1</v>
      </c>
      <c r="L28">
        <v>1513</v>
      </c>
      <c r="M28" t="b">
        <v>1</v>
      </c>
      <c r="N28" s="12" t="s">
        <v>8268</v>
      </c>
      <c r="O28" t="s">
        <v>8269</v>
      </c>
      <c r="P28" s="6">
        <f t="shared" si="0"/>
        <v>206.74</v>
      </c>
      <c r="Q28">
        <f t="shared" si="1"/>
        <v>136.63999999999999</v>
      </c>
      <c r="R28" s="16">
        <f t="shared" si="2"/>
        <v>41835.540486111109</v>
      </c>
      <c r="S28" s="16">
        <f t="shared" si="3"/>
        <v>42746.270057870366</v>
      </c>
      <c r="T28">
        <f t="shared" si="4"/>
        <v>2014</v>
      </c>
    </row>
    <row r="29" spans="1:20" ht="30" hidden="1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 s="10">
        <v>1486708133</v>
      </c>
      <c r="J29">
        <v>1484116133</v>
      </c>
      <c r="K29" t="b">
        <v>0</v>
      </c>
      <c r="L29">
        <v>70</v>
      </c>
      <c r="M29" t="b">
        <v>0</v>
      </c>
      <c r="N29" s="12" t="s">
        <v>8268</v>
      </c>
      <c r="O29" t="s">
        <v>8278</v>
      </c>
      <c r="P29" s="6">
        <f t="shared" si="0"/>
        <v>52.57</v>
      </c>
      <c r="Q29">
        <f t="shared" si="1"/>
        <v>2928.93</v>
      </c>
      <c r="R29" s="16">
        <f t="shared" si="2"/>
        <v>42746.270057870366</v>
      </c>
      <c r="S29" s="16">
        <f t="shared" si="3"/>
        <v>42068.209097222221</v>
      </c>
      <c r="T29">
        <f t="shared" si="4"/>
        <v>2017</v>
      </c>
    </row>
    <row r="30" spans="1:20" ht="60" hidden="1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 s="10">
        <v>1428033540</v>
      </c>
      <c r="J30">
        <v>1425531666</v>
      </c>
      <c r="K30" t="b">
        <v>1</v>
      </c>
      <c r="L30">
        <v>3562</v>
      </c>
      <c r="M30" t="b">
        <v>1</v>
      </c>
      <c r="N30" s="12" t="s">
        <v>8276</v>
      </c>
      <c r="O30" t="s">
        <v>8277</v>
      </c>
      <c r="P30" s="6">
        <f t="shared" si="0"/>
        <v>1014.64</v>
      </c>
      <c r="Q30">
        <f t="shared" si="1"/>
        <v>56.97</v>
      </c>
      <c r="R30" s="16">
        <f t="shared" si="2"/>
        <v>42068.209097222221</v>
      </c>
      <c r="S30" s="16">
        <f t="shared" si="3"/>
        <v>42311.216898148152</v>
      </c>
      <c r="T30">
        <f t="shared" si="4"/>
        <v>2015</v>
      </c>
    </row>
    <row r="31" spans="1:20" ht="45" hidden="1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 s="10">
        <v>1450511940</v>
      </c>
      <c r="J31">
        <v>1446527540</v>
      </c>
      <c r="K31" t="b">
        <v>1</v>
      </c>
      <c r="L31">
        <v>821</v>
      </c>
      <c r="M31" t="b">
        <v>1</v>
      </c>
      <c r="N31" s="12" t="s">
        <v>8268</v>
      </c>
      <c r="O31" t="s">
        <v>8269</v>
      </c>
      <c r="P31" s="6">
        <f t="shared" si="0"/>
        <v>402.33</v>
      </c>
      <c r="Q31">
        <f t="shared" si="1"/>
        <v>245.02</v>
      </c>
      <c r="R31" s="16">
        <f t="shared" si="2"/>
        <v>42311.216898148152</v>
      </c>
      <c r="S31" s="16">
        <f t="shared" si="3"/>
        <v>41873.79184027778</v>
      </c>
      <c r="T31">
        <f t="shared" si="4"/>
        <v>2015</v>
      </c>
    </row>
    <row r="32" spans="1:20" ht="60" hidden="1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 s="10">
        <v>1411326015</v>
      </c>
      <c r="J32">
        <v>1408734015</v>
      </c>
      <c r="K32" t="b">
        <v>0</v>
      </c>
      <c r="L32">
        <v>1204</v>
      </c>
      <c r="M32" t="b">
        <v>1</v>
      </c>
      <c r="N32" s="12" t="s">
        <v>8276</v>
      </c>
      <c r="O32" t="s">
        <v>8277</v>
      </c>
      <c r="P32" s="6">
        <f t="shared" si="0"/>
        <v>944.83</v>
      </c>
      <c r="Q32">
        <f t="shared" si="1"/>
        <v>164.8</v>
      </c>
      <c r="R32" s="16">
        <f t="shared" si="2"/>
        <v>41873.79184027778</v>
      </c>
      <c r="S32" s="16">
        <f t="shared" si="3"/>
        <v>42605.70857638889</v>
      </c>
      <c r="T32">
        <f t="shared" si="4"/>
        <v>2014</v>
      </c>
    </row>
    <row r="33" spans="1:20" ht="60" hidden="1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 s="10">
        <v>1474563621</v>
      </c>
      <c r="J33">
        <v>1471971621</v>
      </c>
      <c r="K33" t="b">
        <v>1</v>
      </c>
      <c r="L33">
        <v>1780</v>
      </c>
      <c r="M33" t="b">
        <v>1</v>
      </c>
      <c r="N33" s="12" t="s">
        <v>8268</v>
      </c>
      <c r="O33" t="s">
        <v>8269</v>
      </c>
      <c r="P33" s="6">
        <f t="shared" si="0"/>
        <v>484.91</v>
      </c>
      <c r="Q33">
        <f t="shared" si="1"/>
        <v>108.97</v>
      </c>
      <c r="R33" s="16">
        <f t="shared" si="2"/>
        <v>42605.70857638889</v>
      </c>
      <c r="S33" s="16">
        <f t="shared" si="3"/>
        <v>41842.917129629634</v>
      </c>
      <c r="T33">
        <f t="shared" si="4"/>
        <v>2016</v>
      </c>
    </row>
    <row r="34" spans="1:20" ht="45" hidden="1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 s="10">
        <v>1409090440</v>
      </c>
      <c r="J34">
        <v>1406066440</v>
      </c>
      <c r="K34" t="b">
        <v>1</v>
      </c>
      <c r="L34">
        <v>3355</v>
      </c>
      <c r="M34" t="b">
        <v>1</v>
      </c>
      <c r="N34" s="12" t="s">
        <v>8279</v>
      </c>
      <c r="O34" t="s">
        <v>8280</v>
      </c>
      <c r="P34" s="6">
        <f t="shared" si="0"/>
        <v>526.09</v>
      </c>
      <c r="Q34">
        <f t="shared" si="1"/>
        <v>54.88</v>
      </c>
      <c r="R34" s="16">
        <f t="shared" si="2"/>
        <v>41842.917129629634</v>
      </c>
      <c r="S34" s="16">
        <f t="shared" si="3"/>
        <v>42725.869363425925</v>
      </c>
      <c r="T34">
        <f t="shared" si="4"/>
        <v>2014</v>
      </c>
    </row>
    <row r="35" spans="1:20" ht="45" hidden="1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 s="10">
        <v>1484085540</v>
      </c>
      <c r="J35">
        <v>1482353513</v>
      </c>
      <c r="K35" t="b">
        <v>0</v>
      </c>
      <c r="L35">
        <v>1670</v>
      </c>
      <c r="M35" t="b">
        <v>1</v>
      </c>
      <c r="N35" s="12" t="s">
        <v>8276</v>
      </c>
      <c r="O35" t="s">
        <v>8277</v>
      </c>
      <c r="P35" s="6">
        <f t="shared" si="0"/>
        <v>720.25</v>
      </c>
      <c r="Q35">
        <f t="shared" si="1"/>
        <v>107.82</v>
      </c>
      <c r="R35" s="16">
        <f t="shared" si="2"/>
        <v>42725.869363425925</v>
      </c>
      <c r="S35" s="16">
        <f t="shared" si="3"/>
        <v>42423.542384259257</v>
      </c>
      <c r="T35">
        <f t="shared" si="4"/>
        <v>2016</v>
      </c>
    </row>
    <row r="36" spans="1:20" ht="30" hidden="1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 s="10">
        <v>1459684862</v>
      </c>
      <c r="J36">
        <v>1456232462</v>
      </c>
      <c r="K36" t="b">
        <v>1</v>
      </c>
      <c r="L36">
        <v>1945</v>
      </c>
      <c r="M36" t="b">
        <v>1</v>
      </c>
      <c r="N36" s="12" t="s">
        <v>8268</v>
      </c>
      <c r="O36" t="s">
        <v>8269</v>
      </c>
      <c r="P36" s="6">
        <f t="shared" si="0"/>
        <v>354.82</v>
      </c>
      <c r="Q36">
        <f t="shared" si="1"/>
        <v>91.21</v>
      </c>
      <c r="R36" s="16">
        <f t="shared" si="2"/>
        <v>42423.542384259257</v>
      </c>
      <c r="S36" s="16">
        <f t="shared" si="3"/>
        <v>42375.08394675926</v>
      </c>
      <c r="T36">
        <f t="shared" si="4"/>
        <v>2016</v>
      </c>
    </row>
    <row r="37" spans="1:20" ht="60" hidden="1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 s="10">
        <v>1455933653</v>
      </c>
      <c r="J37">
        <v>1452045653</v>
      </c>
      <c r="K37" t="b">
        <v>0</v>
      </c>
      <c r="L37">
        <v>541</v>
      </c>
      <c r="M37" t="b">
        <v>1</v>
      </c>
      <c r="N37" s="12" t="s">
        <v>8268</v>
      </c>
      <c r="O37" t="s">
        <v>8269</v>
      </c>
      <c r="P37" s="6">
        <f t="shared" si="0"/>
        <v>353.05</v>
      </c>
      <c r="Q37">
        <f t="shared" si="1"/>
        <v>326.29000000000002</v>
      </c>
      <c r="R37" s="16">
        <f t="shared" si="2"/>
        <v>42375.08394675926</v>
      </c>
      <c r="S37" s="16">
        <f t="shared" si="3"/>
        <v>42067.923668981486</v>
      </c>
      <c r="T37">
        <f t="shared" si="4"/>
        <v>2016</v>
      </c>
    </row>
    <row r="38" spans="1:20" ht="60" hidden="1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 s="10">
        <v>1429391405</v>
      </c>
      <c r="J38">
        <v>1425507005</v>
      </c>
      <c r="K38" t="b">
        <v>1</v>
      </c>
      <c r="L38">
        <v>365</v>
      </c>
      <c r="M38" t="b">
        <v>1</v>
      </c>
      <c r="N38" s="12" t="s">
        <v>8268</v>
      </c>
      <c r="O38" t="s">
        <v>8269</v>
      </c>
      <c r="P38" s="6">
        <f t="shared" si="0"/>
        <v>294.02999999999997</v>
      </c>
      <c r="Q38">
        <f t="shared" si="1"/>
        <v>483.34</v>
      </c>
      <c r="R38" s="16">
        <f t="shared" si="2"/>
        <v>42067.923668981486</v>
      </c>
      <c r="S38" s="16">
        <f t="shared" si="3"/>
        <v>41261.767812500002</v>
      </c>
      <c r="T38">
        <f t="shared" si="4"/>
        <v>2015</v>
      </c>
    </row>
    <row r="39" spans="1:20" ht="60" hidden="1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 s="10">
        <v>1359743139</v>
      </c>
      <c r="J39">
        <v>1355855139</v>
      </c>
      <c r="K39" t="b">
        <v>0</v>
      </c>
      <c r="L39">
        <v>1062</v>
      </c>
      <c r="M39" t="b">
        <v>1</v>
      </c>
      <c r="N39" s="12" t="s">
        <v>8281</v>
      </c>
      <c r="O39" t="s">
        <v>8282</v>
      </c>
      <c r="P39" s="6">
        <f t="shared" si="0"/>
        <v>114.17</v>
      </c>
      <c r="Q39">
        <f t="shared" si="1"/>
        <v>161.26</v>
      </c>
      <c r="R39" s="16">
        <f t="shared" si="2"/>
        <v>41261.767812500002</v>
      </c>
      <c r="S39" s="16">
        <f t="shared" si="3"/>
        <v>42548.269861111112</v>
      </c>
      <c r="T39">
        <f t="shared" si="4"/>
        <v>2012</v>
      </c>
    </row>
    <row r="40" spans="1:20" ht="45" hidden="1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 s="10">
        <v>1470896916</v>
      </c>
      <c r="J40">
        <v>1467008916</v>
      </c>
      <c r="K40" t="b">
        <v>1</v>
      </c>
      <c r="L40">
        <v>2478</v>
      </c>
      <c r="M40" t="b">
        <v>1</v>
      </c>
      <c r="N40" s="12" t="s">
        <v>8268</v>
      </c>
      <c r="O40" t="s">
        <v>8269</v>
      </c>
      <c r="P40" s="6">
        <f t="shared" si="0"/>
        <v>1705.25</v>
      </c>
      <c r="Q40">
        <f t="shared" si="1"/>
        <v>68.819999999999993</v>
      </c>
      <c r="R40" s="16">
        <f t="shared" si="2"/>
        <v>42548.269861111112</v>
      </c>
      <c r="S40" s="16">
        <f t="shared" si="3"/>
        <v>42675.438946759255</v>
      </c>
      <c r="T40">
        <f t="shared" si="4"/>
        <v>2016</v>
      </c>
    </row>
    <row r="41" spans="1:20" ht="45" hidden="1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 s="10">
        <v>1480568340</v>
      </c>
      <c r="J41">
        <v>1477996325</v>
      </c>
      <c r="K41" t="b">
        <v>1</v>
      </c>
      <c r="L41">
        <v>379</v>
      </c>
      <c r="M41" t="b">
        <v>1</v>
      </c>
      <c r="N41" s="12" t="s">
        <v>8268</v>
      </c>
      <c r="O41" t="s">
        <v>8269</v>
      </c>
      <c r="P41" s="6">
        <f t="shared" si="0"/>
        <v>136.22</v>
      </c>
      <c r="Q41">
        <f t="shared" si="1"/>
        <v>449.26</v>
      </c>
      <c r="R41" s="16">
        <f t="shared" si="2"/>
        <v>42675.438946759255</v>
      </c>
      <c r="S41" s="16">
        <f t="shared" si="3"/>
        <v>41894.632361111115</v>
      </c>
      <c r="T41">
        <f t="shared" si="4"/>
        <v>2016</v>
      </c>
    </row>
    <row r="42" spans="1:20" ht="45" hidden="1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 s="10">
        <v>1415722236</v>
      </c>
      <c r="J42">
        <v>1410534636</v>
      </c>
      <c r="K42" t="b">
        <v>1</v>
      </c>
      <c r="L42">
        <v>1095</v>
      </c>
      <c r="M42" t="b">
        <v>1</v>
      </c>
      <c r="N42" s="12" t="s">
        <v>8283</v>
      </c>
      <c r="O42" t="s">
        <v>8284</v>
      </c>
      <c r="P42" s="6">
        <f t="shared" si="0"/>
        <v>146.54</v>
      </c>
      <c r="Q42">
        <f t="shared" si="1"/>
        <v>155.24</v>
      </c>
      <c r="R42" s="16">
        <f t="shared" si="2"/>
        <v>41894.632361111115</v>
      </c>
      <c r="S42" s="16">
        <f t="shared" si="3"/>
        <v>42775.314884259264</v>
      </c>
      <c r="T42">
        <f t="shared" si="4"/>
        <v>2014</v>
      </c>
    </row>
    <row r="43" spans="1:20" ht="45" hidden="1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 s="10">
        <v>1489532220</v>
      </c>
      <c r="J43">
        <v>1486625606</v>
      </c>
      <c r="K43" t="b">
        <v>1</v>
      </c>
      <c r="L43">
        <v>1151</v>
      </c>
      <c r="M43" t="b">
        <v>1</v>
      </c>
      <c r="N43" s="12" t="s">
        <v>8281</v>
      </c>
      <c r="O43" t="s">
        <v>8282</v>
      </c>
      <c r="P43" s="6">
        <f t="shared" si="0"/>
        <v>112.93</v>
      </c>
      <c r="Q43">
        <f t="shared" si="1"/>
        <v>147.16999999999999</v>
      </c>
      <c r="R43" s="16">
        <f t="shared" si="2"/>
        <v>42775.314884259264</v>
      </c>
      <c r="S43" s="16">
        <f t="shared" si="3"/>
        <v>42311.625081018516</v>
      </c>
      <c r="T43">
        <f t="shared" si="4"/>
        <v>2017</v>
      </c>
    </row>
    <row r="44" spans="1:20" ht="60" hidden="1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 s="10">
        <v>1450486800</v>
      </c>
      <c r="J44">
        <v>1446562807</v>
      </c>
      <c r="K44" t="b">
        <v>1</v>
      </c>
      <c r="L44">
        <v>644</v>
      </c>
      <c r="M44" t="b">
        <v>1</v>
      </c>
      <c r="N44" s="12" t="s">
        <v>8268</v>
      </c>
      <c r="O44" t="s">
        <v>8269</v>
      </c>
      <c r="P44" s="6">
        <f t="shared" si="0"/>
        <v>211.04</v>
      </c>
      <c r="Q44">
        <f t="shared" si="1"/>
        <v>262.16000000000003</v>
      </c>
      <c r="R44" s="16">
        <f t="shared" si="2"/>
        <v>42311.625081018516</v>
      </c>
      <c r="S44" s="16">
        <f t="shared" si="3"/>
        <v>41450.681574074071</v>
      </c>
      <c r="T44">
        <f t="shared" si="4"/>
        <v>2015</v>
      </c>
    </row>
    <row r="45" spans="1:20" ht="45" hidden="1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 s="10">
        <v>1374769288</v>
      </c>
      <c r="J45">
        <v>1372177288</v>
      </c>
      <c r="K45" t="b">
        <v>0</v>
      </c>
      <c r="L45">
        <v>8200</v>
      </c>
      <c r="M45" t="b">
        <v>1</v>
      </c>
      <c r="N45" s="12" t="s">
        <v>8268</v>
      </c>
      <c r="O45" t="s">
        <v>8269</v>
      </c>
      <c r="P45" s="6">
        <f t="shared" si="0"/>
        <v>1678.37</v>
      </c>
      <c r="Q45">
        <f t="shared" si="1"/>
        <v>20.47</v>
      </c>
      <c r="R45" s="16">
        <f t="shared" si="2"/>
        <v>41450.681574074071</v>
      </c>
      <c r="S45" s="16">
        <f t="shared" si="3"/>
        <v>41020.271770833337</v>
      </c>
      <c r="T45">
        <f t="shared" si="4"/>
        <v>2013</v>
      </c>
    </row>
    <row r="46" spans="1:20" ht="60" hidden="1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 s="10">
        <v>1337799600</v>
      </c>
      <c r="J46">
        <v>1334989881</v>
      </c>
      <c r="K46" t="b">
        <v>1</v>
      </c>
      <c r="L46">
        <v>290</v>
      </c>
      <c r="M46" t="b">
        <v>1</v>
      </c>
      <c r="N46" s="12" t="s">
        <v>8268</v>
      </c>
      <c r="O46" t="s">
        <v>8269</v>
      </c>
      <c r="P46" s="6">
        <f t="shared" si="0"/>
        <v>398.6</v>
      </c>
      <c r="Q46">
        <f t="shared" si="1"/>
        <v>577.28</v>
      </c>
      <c r="R46" s="16">
        <f t="shared" si="2"/>
        <v>41020.271770833337</v>
      </c>
      <c r="S46" s="16">
        <f t="shared" si="3"/>
        <v>42136.420752314814</v>
      </c>
      <c r="T46">
        <f t="shared" si="4"/>
        <v>2012</v>
      </c>
    </row>
    <row r="47" spans="1:20" ht="60" hidden="1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 s="10">
        <v>1434017153</v>
      </c>
      <c r="J47">
        <v>1431425153</v>
      </c>
      <c r="K47" t="b">
        <v>1</v>
      </c>
      <c r="L47">
        <v>353</v>
      </c>
      <c r="M47" t="b">
        <v>1</v>
      </c>
      <c r="N47" s="12" t="s">
        <v>8268</v>
      </c>
      <c r="O47" t="s">
        <v>8269</v>
      </c>
      <c r="P47" s="6">
        <f t="shared" si="0"/>
        <v>161.46</v>
      </c>
      <c r="Q47">
        <f t="shared" si="1"/>
        <v>457.39</v>
      </c>
      <c r="R47" s="16">
        <f t="shared" si="2"/>
        <v>42136.420752314814</v>
      </c>
      <c r="S47" s="16">
        <f t="shared" si="3"/>
        <v>42136.184560185182</v>
      </c>
      <c r="T47">
        <f t="shared" si="4"/>
        <v>2015</v>
      </c>
    </row>
    <row r="48" spans="1:20" ht="60" hidden="1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 s="10">
        <v>1433996746</v>
      </c>
      <c r="J48">
        <v>1431404746</v>
      </c>
      <c r="K48" t="b">
        <v>1</v>
      </c>
      <c r="L48">
        <v>729</v>
      </c>
      <c r="M48" t="b">
        <v>1</v>
      </c>
      <c r="N48" s="12" t="s">
        <v>8268</v>
      </c>
      <c r="O48" t="s">
        <v>8269</v>
      </c>
      <c r="P48" s="6">
        <f t="shared" si="0"/>
        <v>201.15</v>
      </c>
      <c r="Q48">
        <f t="shared" si="1"/>
        <v>220.74</v>
      </c>
      <c r="R48" s="16">
        <f t="shared" si="2"/>
        <v>42136.184560185182</v>
      </c>
      <c r="S48" s="16">
        <f t="shared" si="3"/>
        <v>42322.653749999998</v>
      </c>
      <c r="T48">
        <f t="shared" si="4"/>
        <v>2015</v>
      </c>
    </row>
    <row r="49" spans="1:20" ht="60" hidden="1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 s="10">
        <v>1450971684</v>
      </c>
      <c r="J49">
        <v>1447515684</v>
      </c>
      <c r="K49" t="b">
        <v>1</v>
      </c>
      <c r="L49">
        <v>1420</v>
      </c>
      <c r="M49" t="b">
        <v>1</v>
      </c>
      <c r="N49" s="12" t="s">
        <v>8283</v>
      </c>
      <c r="O49" t="s">
        <v>8284</v>
      </c>
      <c r="P49" s="6">
        <f t="shared" si="0"/>
        <v>102.24</v>
      </c>
      <c r="Q49">
        <f t="shared" si="1"/>
        <v>108</v>
      </c>
      <c r="R49" s="16">
        <f t="shared" si="2"/>
        <v>42322.653749999998</v>
      </c>
      <c r="S49" s="16">
        <f t="shared" si="3"/>
        <v>42087.668032407411</v>
      </c>
      <c r="T49">
        <f t="shared" si="4"/>
        <v>2015</v>
      </c>
    </row>
    <row r="50" spans="1:20" ht="60" hidden="1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 s="10">
        <v>1431100918</v>
      </c>
      <c r="J50">
        <v>1427212918</v>
      </c>
      <c r="K50" t="b">
        <v>0</v>
      </c>
      <c r="L50">
        <v>470</v>
      </c>
      <c r="M50" t="b">
        <v>1</v>
      </c>
      <c r="N50" s="12" t="s">
        <v>8268</v>
      </c>
      <c r="O50" t="s">
        <v>8269</v>
      </c>
      <c r="P50" s="6">
        <f t="shared" si="0"/>
        <v>152.6</v>
      </c>
      <c r="Q50">
        <f t="shared" si="1"/>
        <v>324.69</v>
      </c>
      <c r="R50" s="16">
        <f t="shared" si="2"/>
        <v>42087.668032407411</v>
      </c>
      <c r="S50" s="16">
        <f t="shared" si="3"/>
        <v>42661.323414351849</v>
      </c>
      <c r="T50">
        <f t="shared" si="4"/>
        <v>2015</v>
      </c>
    </row>
    <row r="51" spans="1:20" ht="60" hidden="1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 s="10">
        <v>1479890743</v>
      </c>
      <c r="J51">
        <v>1476776743</v>
      </c>
      <c r="K51" t="b">
        <v>1</v>
      </c>
      <c r="L51">
        <v>398</v>
      </c>
      <c r="M51" t="b">
        <v>1</v>
      </c>
      <c r="N51" s="12" t="s">
        <v>8268</v>
      </c>
      <c r="O51" t="s">
        <v>8269</v>
      </c>
      <c r="P51" s="6">
        <f t="shared" si="0"/>
        <v>305.16000000000003</v>
      </c>
      <c r="Q51">
        <f t="shared" si="1"/>
        <v>383.36</v>
      </c>
      <c r="R51" s="16">
        <f t="shared" si="2"/>
        <v>42661.323414351849</v>
      </c>
      <c r="S51" s="16">
        <f t="shared" si="3"/>
        <v>42556.583368055552</v>
      </c>
      <c r="T51">
        <f t="shared" si="4"/>
        <v>2016</v>
      </c>
    </row>
    <row r="52" spans="1:20" ht="60" hidden="1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 s="10">
        <v>1470319203</v>
      </c>
      <c r="J52">
        <v>1467727203</v>
      </c>
      <c r="K52" t="b">
        <v>0</v>
      </c>
      <c r="L52">
        <v>1293</v>
      </c>
      <c r="M52" t="b">
        <v>0</v>
      </c>
      <c r="N52" s="12" t="s">
        <v>8281</v>
      </c>
      <c r="O52" t="s">
        <v>8285</v>
      </c>
      <c r="P52" s="6">
        <f t="shared" si="0"/>
        <v>50.72</v>
      </c>
      <c r="Q52">
        <f t="shared" si="1"/>
        <v>117.68</v>
      </c>
      <c r="R52" s="16">
        <f t="shared" si="2"/>
        <v>42556.583368055552</v>
      </c>
      <c r="S52" s="16">
        <f t="shared" si="3"/>
        <v>42276.624803240738</v>
      </c>
      <c r="T52">
        <f t="shared" si="4"/>
        <v>2016</v>
      </c>
    </row>
    <row r="53" spans="1:20" ht="45" hidden="1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 s="10">
        <v>1446217183</v>
      </c>
      <c r="J53">
        <v>1443538783</v>
      </c>
      <c r="K53" t="b">
        <v>0</v>
      </c>
      <c r="L53">
        <v>161</v>
      </c>
      <c r="M53" t="b">
        <v>0</v>
      </c>
      <c r="N53" s="12" t="s">
        <v>8268</v>
      </c>
      <c r="O53" t="s">
        <v>8270</v>
      </c>
      <c r="P53" s="6">
        <f t="shared" si="0"/>
        <v>75.05</v>
      </c>
      <c r="Q53">
        <f t="shared" si="1"/>
        <v>932.31</v>
      </c>
      <c r="R53" s="16">
        <f t="shared" si="2"/>
        <v>42276.624803240738</v>
      </c>
      <c r="S53" s="16">
        <f t="shared" si="3"/>
        <v>42758.197013888886</v>
      </c>
      <c r="T53">
        <f t="shared" si="4"/>
        <v>2015</v>
      </c>
    </row>
    <row r="54" spans="1:20" ht="60" hidden="1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 s="10">
        <v>1487738622</v>
      </c>
      <c r="J54">
        <v>1485146622</v>
      </c>
      <c r="K54" t="b">
        <v>1</v>
      </c>
      <c r="L54">
        <v>1596</v>
      </c>
      <c r="M54" t="b">
        <v>1</v>
      </c>
      <c r="N54" s="12" t="s">
        <v>8281</v>
      </c>
      <c r="O54" t="s">
        <v>8282</v>
      </c>
      <c r="P54" s="6">
        <f t="shared" si="0"/>
        <v>147.22999999999999</v>
      </c>
      <c r="Q54">
        <f t="shared" si="1"/>
        <v>92.25</v>
      </c>
      <c r="R54" s="16">
        <f t="shared" si="2"/>
        <v>42758.197013888886</v>
      </c>
      <c r="S54" s="16">
        <f t="shared" si="3"/>
        <v>42676.586979166663</v>
      </c>
      <c r="T54">
        <f t="shared" si="4"/>
        <v>2017</v>
      </c>
    </row>
    <row r="55" spans="1:20" ht="30" hidden="1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 s="10">
        <v>1480777515</v>
      </c>
      <c r="J55">
        <v>1478095515</v>
      </c>
      <c r="K55" t="b">
        <v>1</v>
      </c>
      <c r="L55">
        <v>510</v>
      </c>
      <c r="M55" t="b">
        <v>1</v>
      </c>
      <c r="N55" s="12" t="s">
        <v>8268</v>
      </c>
      <c r="O55" t="s">
        <v>8269</v>
      </c>
      <c r="P55" s="6">
        <f t="shared" si="0"/>
        <v>284.97000000000003</v>
      </c>
      <c r="Q55">
        <f t="shared" si="1"/>
        <v>279.38</v>
      </c>
      <c r="R55" s="16">
        <f t="shared" si="2"/>
        <v>42676.586979166663</v>
      </c>
      <c r="S55" s="16">
        <f t="shared" si="3"/>
        <v>41709.463518518518</v>
      </c>
      <c r="T55">
        <f t="shared" si="4"/>
        <v>2016</v>
      </c>
    </row>
    <row r="56" spans="1:20" ht="30" hidden="1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 s="10">
        <v>1399669200</v>
      </c>
      <c r="J56">
        <v>1394536048</v>
      </c>
      <c r="K56" t="b">
        <v>1</v>
      </c>
      <c r="L56">
        <v>2436</v>
      </c>
      <c r="M56" t="b">
        <v>1</v>
      </c>
      <c r="N56" s="12" t="s">
        <v>8281</v>
      </c>
      <c r="O56" t="s">
        <v>8282</v>
      </c>
      <c r="P56" s="6">
        <f t="shared" si="0"/>
        <v>108.93</v>
      </c>
      <c r="Q56">
        <f t="shared" si="1"/>
        <v>56.34</v>
      </c>
      <c r="R56" s="16">
        <f t="shared" si="2"/>
        <v>41709.463518518518</v>
      </c>
      <c r="S56" s="16">
        <f t="shared" si="3"/>
        <v>40959.734398148146</v>
      </c>
      <c r="T56">
        <f t="shared" si="4"/>
        <v>2014</v>
      </c>
    </row>
    <row r="57" spans="1:20" ht="60" hidden="1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 s="10">
        <v>1332385200</v>
      </c>
      <c r="J57">
        <v>1329759452</v>
      </c>
      <c r="K57" t="b">
        <v>1</v>
      </c>
      <c r="L57">
        <v>2602</v>
      </c>
      <c r="M57" t="b">
        <v>1</v>
      </c>
      <c r="N57" s="12" t="s">
        <v>8271</v>
      </c>
      <c r="O57" t="s">
        <v>8272</v>
      </c>
      <c r="P57" s="6">
        <f t="shared" si="0"/>
        <v>456.41</v>
      </c>
      <c r="Q57">
        <f t="shared" si="1"/>
        <v>52.62</v>
      </c>
      <c r="R57" s="16">
        <f t="shared" si="2"/>
        <v>40959.734398148146</v>
      </c>
      <c r="S57" s="16">
        <f t="shared" si="3"/>
        <v>41569.575613425928</v>
      </c>
      <c r="T57">
        <f t="shared" si="4"/>
        <v>2012</v>
      </c>
    </row>
    <row r="58" spans="1:20" ht="30" hidden="1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 s="10">
        <v>1385521320</v>
      </c>
      <c r="J58">
        <v>1382449733</v>
      </c>
      <c r="K58" t="b">
        <v>0</v>
      </c>
      <c r="L58">
        <v>2525</v>
      </c>
      <c r="M58" t="b">
        <v>1</v>
      </c>
      <c r="N58" s="12" t="s">
        <v>8276</v>
      </c>
      <c r="O58" t="s">
        <v>8277</v>
      </c>
      <c r="P58" s="6">
        <f t="shared" si="0"/>
        <v>1360.1</v>
      </c>
      <c r="Q58">
        <f t="shared" si="1"/>
        <v>53.87</v>
      </c>
      <c r="R58" s="16">
        <f t="shared" si="2"/>
        <v>41569.575613425928</v>
      </c>
      <c r="S58" s="16">
        <f t="shared" si="3"/>
        <v>42691.8512037037</v>
      </c>
      <c r="T58">
        <f t="shared" si="4"/>
        <v>2013</v>
      </c>
    </row>
    <row r="59" spans="1:20" ht="60" hidden="1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 s="10">
        <v>1481842800</v>
      </c>
      <c r="J59">
        <v>1479414344</v>
      </c>
      <c r="K59" t="b">
        <v>0</v>
      </c>
      <c r="L59">
        <v>3238</v>
      </c>
      <c r="M59" t="b">
        <v>1</v>
      </c>
      <c r="N59" s="12" t="s">
        <v>8276</v>
      </c>
      <c r="O59" t="s">
        <v>8277</v>
      </c>
      <c r="P59" s="6">
        <f t="shared" si="0"/>
        <v>1081.24</v>
      </c>
      <c r="Q59">
        <f t="shared" si="1"/>
        <v>40.07</v>
      </c>
      <c r="R59" s="16">
        <f t="shared" si="2"/>
        <v>42691.8512037037</v>
      </c>
      <c r="S59" s="16">
        <f t="shared" si="3"/>
        <v>41387.651516203703</v>
      </c>
      <c r="T59">
        <f t="shared" si="4"/>
        <v>2016</v>
      </c>
    </row>
    <row r="60" spans="1:20" ht="60" hidden="1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 s="10">
        <v>1369323491</v>
      </c>
      <c r="J60">
        <v>1366731491</v>
      </c>
      <c r="K60" t="b">
        <v>0</v>
      </c>
      <c r="L60">
        <v>1373</v>
      </c>
      <c r="M60" t="b">
        <v>1</v>
      </c>
      <c r="N60" s="12" t="s">
        <v>8268</v>
      </c>
      <c r="O60" t="s">
        <v>8269</v>
      </c>
      <c r="P60" s="6">
        <f t="shared" si="0"/>
        <v>148.33000000000001</v>
      </c>
      <c r="Q60">
        <f t="shared" si="1"/>
        <v>91.83</v>
      </c>
      <c r="R60" s="16">
        <f t="shared" si="2"/>
        <v>41387.651516203703</v>
      </c>
      <c r="S60" s="16">
        <f t="shared" si="3"/>
        <v>42502.569120370375</v>
      </c>
      <c r="T60">
        <f t="shared" si="4"/>
        <v>2013</v>
      </c>
    </row>
    <row r="61" spans="1:20" ht="60" hidden="1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 s="10">
        <v>1465652372</v>
      </c>
      <c r="J61">
        <v>1463060372</v>
      </c>
      <c r="K61" t="b">
        <v>1</v>
      </c>
      <c r="L61">
        <v>325</v>
      </c>
      <c r="M61" t="b">
        <v>1</v>
      </c>
      <c r="N61" s="12" t="s">
        <v>8268</v>
      </c>
      <c r="O61" t="s">
        <v>8269</v>
      </c>
      <c r="P61" s="6">
        <f t="shared" si="0"/>
        <v>125.14</v>
      </c>
      <c r="Q61">
        <f t="shared" si="1"/>
        <v>385.04</v>
      </c>
      <c r="R61" s="16">
        <f t="shared" si="2"/>
        <v>42502.569120370375</v>
      </c>
      <c r="S61" s="16">
        <f t="shared" si="3"/>
        <v>41941.500520833331</v>
      </c>
      <c r="T61">
        <f t="shared" si="4"/>
        <v>2016</v>
      </c>
    </row>
    <row r="62" spans="1:20" ht="60" hidden="1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 s="10">
        <v>1417611645</v>
      </c>
      <c r="J62">
        <v>1414584045</v>
      </c>
      <c r="K62" t="b">
        <v>1</v>
      </c>
      <c r="L62">
        <v>303</v>
      </c>
      <c r="M62" t="b">
        <v>1</v>
      </c>
      <c r="N62" s="12" t="s">
        <v>8268</v>
      </c>
      <c r="O62" t="s">
        <v>8269</v>
      </c>
      <c r="P62" s="6">
        <f t="shared" si="0"/>
        <v>247.84</v>
      </c>
      <c r="Q62">
        <f t="shared" si="1"/>
        <v>408.98</v>
      </c>
      <c r="R62" s="16">
        <f t="shared" si="2"/>
        <v>41941.500520833331</v>
      </c>
      <c r="S62" s="16">
        <f t="shared" si="3"/>
        <v>41674.063078703701</v>
      </c>
      <c r="T62">
        <f t="shared" si="4"/>
        <v>2014</v>
      </c>
    </row>
    <row r="63" spans="1:20" ht="60" hidden="1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 s="10">
        <v>1394233140</v>
      </c>
      <c r="J63">
        <v>1391477450</v>
      </c>
      <c r="K63" t="b">
        <v>0</v>
      </c>
      <c r="L63">
        <v>1510</v>
      </c>
      <c r="M63" t="b">
        <v>1</v>
      </c>
      <c r="N63" s="12" t="s">
        <v>8281</v>
      </c>
      <c r="O63" t="s">
        <v>8282</v>
      </c>
      <c r="P63" s="6">
        <f t="shared" si="0"/>
        <v>181.54</v>
      </c>
      <c r="Q63">
        <f t="shared" si="1"/>
        <v>81.75</v>
      </c>
      <c r="R63" s="16">
        <f t="shared" si="2"/>
        <v>41674.063078703701</v>
      </c>
      <c r="S63" s="16">
        <f t="shared" si="3"/>
        <v>42048.813877314817</v>
      </c>
      <c r="T63">
        <f t="shared" si="4"/>
        <v>2014</v>
      </c>
    </row>
    <row r="64" spans="1:20" ht="45" hidden="1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 s="10">
        <v>1427740319</v>
      </c>
      <c r="J64">
        <v>1423855919</v>
      </c>
      <c r="K64" t="b">
        <v>1</v>
      </c>
      <c r="L64">
        <v>539</v>
      </c>
      <c r="M64" t="b">
        <v>1</v>
      </c>
      <c r="N64" s="12" t="s">
        <v>8268</v>
      </c>
      <c r="O64" t="s">
        <v>8269</v>
      </c>
      <c r="P64" s="6">
        <f t="shared" si="0"/>
        <v>120.25</v>
      </c>
      <c r="Q64">
        <f t="shared" si="1"/>
        <v>223.1</v>
      </c>
      <c r="R64" s="16">
        <f t="shared" si="2"/>
        <v>42048.813877314817</v>
      </c>
      <c r="S64" s="16">
        <f t="shared" si="3"/>
        <v>41800.604895833334</v>
      </c>
      <c r="T64">
        <f t="shared" si="4"/>
        <v>2015</v>
      </c>
    </row>
    <row r="65" spans="1:20" ht="60" hidden="1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 s="10">
        <v>1405002663</v>
      </c>
      <c r="J65">
        <v>1402410663</v>
      </c>
      <c r="K65" t="b">
        <v>1</v>
      </c>
      <c r="L65">
        <v>354</v>
      </c>
      <c r="M65" t="b">
        <v>1</v>
      </c>
      <c r="N65" s="12" t="s">
        <v>8268</v>
      </c>
      <c r="O65" t="s">
        <v>8269</v>
      </c>
      <c r="P65" s="6">
        <f t="shared" si="0"/>
        <v>234.42</v>
      </c>
      <c r="Q65">
        <f t="shared" si="1"/>
        <v>331.1</v>
      </c>
      <c r="R65" s="16">
        <f t="shared" si="2"/>
        <v>41800.604895833334</v>
      </c>
      <c r="S65" s="16">
        <f t="shared" si="3"/>
        <v>41744.590682870366</v>
      </c>
      <c r="T65">
        <f t="shared" si="4"/>
        <v>2014</v>
      </c>
    </row>
    <row r="66" spans="1:20" ht="60" hidden="1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 s="10">
        <v>1401459035</v>
      </c>
      <c r="J66">
        <v>1397571035</v>
      </c>
      <c r="K66" t="b">
        <v>1</v>
      </c>
      <c r="L66">
        <v>2139</v>
      </c>
      <c r="M66" t="b">
        <v>1</v>
      </c>
      <c r="N66" s="12" t="s">
        <v>8281</v>
      </c>
      <c r="O66" t="s">
        <v>8282</v>
      </c>
      <c r="P66" s="6">
        <f t="shared" ref="P66:P129" si="5">ROUND(E66/D66*100,2)</f>
        <v>156.13999999999999</v>
      </c>
      <c r="Q66">
        <f t="shared" ref="Q66:Q129" si="6">ROUND(E66/L66,2)</f>
        <v>54.75</v>
      </c>
      <c r="R66" s="16">
        <f t="shared" si="2"/>
        <v>41744.590682870366</v>
      </c>
      <c r="S66" s="16">
        <f t="shared" si="3"/>
        <v>42557.792453703703</v>
      </c>
      <c r="T66">
        <f t="shared" si="4"/>
        <v>2014</v>
      </c>
    </row>
    <row r="67" spans="1:20" ht="60" hidden="1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 s="10">
        <v>1470423668</v>
      </c>
      <c r="J67">
        <v>1467831668</v>
      </c>
      <c r="K67" t="b">
        <v>1</v>
      </c>
      <c r="L67">
        <v>1887</v>
      </c>
      <c r="M67" t="b">
        <v>1</v>
      </c>
      <c r="N67" s="12" t="s">
        <v>8268</v>
      </c>
      <c r="O67" t="s">
        <v>8269</v>
      </c>
      <c r="P67" s="6">
        <f t="shared" si="5"/>
        <v>579.08000000000004</v>
      </c>
      <c r="Q67">
        <f t="shared" si="6"/>
        <v>61.38</v>
      </c>
      <c r="R67" s="16">
        <f t="shared" ref="R67:R130" si="7">(((J67/60)/60)/24)+DATE(1970,1,1)</f>
        <v>42557.792453703703</v>
      </c>
      <c r="S67" s="16">
        <f t="shared" ref="S67:S130" si="8">(((J68/60)/60)/24)+DATE(1970,1,1)</f>
        <v>42675.66778935185</v>
      </c>
      <c r="T67">
        <f t="shared" ref="T67:T130" si="9">YEAR(R67)</f>
        <v>2016</v>
      </c>
    </row>
    <row r="68" spans="1:20" ht="60" hidden="1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 s="10">
        <v>1481173140</v>
      </c>
      <c r="J68">
        <v>1478016097</v>
      </c>
      <c r="K68" t="b">
        <v>0</v>
      </c>
      <c r="L68">
        <v>336</v>
      </c>
      <c r="M68" t="b">
        <v>0</v>
      </c>
      <c r="N68" s="12" t="s">
        <v>8268</v>
      </c>
      <c r="O68" t="s">
        <v>8270</v>
      </c>
      <c r="P68" s="6">
        <f t="shared" si="5"/>
        <v>57.65</v>
      </c>
      <c r="Q68">
        <f t="shared" si="6"/>
        <v>343.15</v>
      </c>
      <c r="R68" s="16">
        <f t="shared" si="7"/>
        <v>42675.66778935185</v>
      </c>
      <c r="S68" s="16">
        <f t="shared" si="8"/>
        <v>42423.3830787037</v>
      </c>
      <c r="T68">
        <f t="shared" si="9"/>
        <v>2016</v>
      </c>
    </row>
    <row r="69" spans="1:20" ht="60" hidden="1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 s="10">
        <v>1458807098</v>
      </c>
      <c r="J69">
        <v>1456218698</v>
      </c>
      <c r="K69" t="b">
        <v>0</v>
      </c>
      <c r="L69">
        <v>203</v>
      </c>
      <c r="M69" t="b">
        <v>1</v>
      </c>
      <c r="N69" s="12" t="s">
        <v>8268</v>
      </c>
      <c r="O69" t="s">
        <v>8269</v>
      </c>
      <c r="P69" s="6">
        <f t="shared" si="5"/>
        <v>114.98</v>
      </c>
      <c r="Q69">
        <f t="shared" si="6"/>
        <v>566.39</v>
      </c>
      <c r="R69" s="16">
        <f t="shared" si="7"/>
        <v>42423.3830787037</v>
      </c>
      <c r="S69" s="16">
        <f t="shared" si="8"/>
        <v>42263.680289351847</v>
      </c>
      <c r="T69">
        <f t="shared" si="9"/>
        <v>2016</v>
      </c>
    </row>
    <row r="70" spans="1:20" ht="60" hidden="1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 s="10">
        <v>1446019200</v>
      </c>
      <c r="J70">
        <v>1442420377</v>
      </c>
      <c r="K70" t="b">
        <v>1</v>
      </c>
      <c r="L70">
        <v>555</v>
      </c>
      <c r="M70" t="b">
        <v>1</v>
      </c>
      <c r="N70" s="12" t="s">
        <v>8281</v>
      </c>
      <c r="O70" t="s">
        <v>8282</v>
      </c>
      <c r="P70" s="6">
        <f t="shared" si="5"/>
        <v>113.02</v>
      </c>
      <c r="Q70">
        <f t="shared" si="6"/>
        <v>203.63</v>
      </c>
      <c r="R70" s="16">
        <f t="shared" si="7"/>
        <v>42263.680289351847</v>
      </c>
      <c r="S70" s="16">
        <f t="shared" si="8"/>
        <v>42644.535358796296</v>
      </c>
      <c r="T70">
        <f t="shared" si="9"/>
        <v>2015</v>
      </c>
    </row>
    <row r="71" spans="1:20" ht="75" hidden="1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 s="10">
        <v>1477972740</v>
      </c>
      <c r="J71">
        <v>1475326255</v>
      </c>
      <c r="K71" t="b">
        <v>0</v>
      </c>
      <c r="L71">
        <v>1260</v>
      </c>
      <c r="M71" t="b">
        <v>1</v>
      </c>
      <c r="N71" s="12" t="s">
        <v>8283</v>
      </c>
      <c r="O71" t="s">
        <v>8284</v>
      </c>
      <c r="P71" s="6">
        <f t="shared" si="5"/>
        <v>112.54</v>
      </c>
      <c r="Q71">
        <f t="shared" si="6"/>
        <v>89.31</v>
      </c>
      <c r="R71" s="16">
        <f t="shared" si="7"/>
        <v>42644.535358796296</v>
      </c>
      <c r="S71" s="16">
        <f t="shared" si="8"/>
        <v>41148.194641203707</v>
      </c>
      <c r="T71">
        <f t="shared" si="9"/>
        <v>2016</v>
      </c>
    </row>
    <row r="72" spans="1:20" ht="45" hidden="1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 s="10">
        <v>1349495940</v>
      </c>
      <c r="J72">
        <v>1346042417</v>
      </c>
      <c r="K72" t="b">
        <v>1</v>
      </c>
      <c r="L72">
        <v>1633</v>
      </c>
      <c r="M72" t="b">
        <v>1</v>
      </c>
      <c r="N72" s="12" t="s">
        <v>8268</v>
      </c>
      <c r="O72" t="s">
        <v>8269</v>
      </c>
      <c r="P72" s="6">
        <f t="shared" si="5"/>
        <v>1105.3800000000001</v>
      </c>
      <c r="Q72">
        <f t="shared" si="6"/>
        <v>67.69</v>
      </c>
      <c r="R72" s="16">
        <f t="shared" si="7"/>
        <v>41148.194641203707</v>
      </c>
      <c r="S72" s="16">
        <f t="shared" si="8"/>
        <v>41144.42155092593</v>
      </c>
      <c r="T72">
        <f t="shared" si="9"/>
        <v>2012</v>
      </c>
    </row>
    <row r="73" spans="1:20" ht="60" hidden="1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 s="10">
        <v>1347530822</v>
      </c>
      <c r="J73">
        <v>1345716422</v>
      </c>
      <c r="K73" t="b">
        <v>0</v>
      </c>
      <c r="L73">
        <v>3468</v>
      </c>
      <c r="M73" t="b">
        <v>1</v>
      </c>
      <c r="N73" s="12" t="s">
        <v>8268</v>
      </c>
      <c r="O73" t="s">
        <v>8275</v>
      </c>
      <c r="P73" s="6">
        <f t="shared" si="5"/>
        <v>1379.42</v>
      </c>
      <c r="Q73">
        <f t="shared" si="6"/>
        <v>31.82</v>
      </c>
      <c r="R73" s="16">
        <f t="shared" si="7"/>
        <v>41144.42155092593</v>
      </c>
      <c r="S73" s="16">
        <f t="shared" si="8"/>
        <v>42728.71230324074</v>
      </c>
      <c r="T73">
        <f t="shared" si="9"/>
        <v>2012</v>
      </c>
    </row>
    <row r="74" spans="1:20" ht="45" hidden="1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 s="10">
        <v>1485191143</v>
      </c>
      <c r="J74">
        <v>1482599143</v>
      </c>
      <c r="K74" t="b">
        <v>1</v>
      </c>
      <c r="L74">
        <v>1375</v>
      </c>
      <c r="M74" t="b">
        <v>1</v>
      </c>
      <c r="N74" s="12" t="s">
        <v>8268</v>
      </c>
      <c r="O74" t="s">
        <v>8269</v>
      </c>
      <c r="P74" s="6">
        <f t="shared" si="5"/>
        <v>216.79</v>
      </c>
      <c r="Q74">
        <f t="shared" si="6"/>
        <v>78.83</v>
      </c>
      <c r="R74" s="16">
        <f t="shared" si="7"/>
        <v>42728.71230324074</v>
      </c>
      <c r="S74" s="16">
        <f t="shared" si="8"/>
        <v>42508.541550925926</v>
      </c>
      <c r="T74">
        <f t="shared" si="9"/>
        <v>2016</v>
      </c>
    </row>
    <row r="75" spans="1:20" ht="60" hidden="1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 s="10">
        <v>1466168390</v>
      </c>
      <c r="J75">
        <v>1463576390</v>
      </c>
      <c r="K75" t="b">
        <v>1</v>
      </c>
      <c r="L75">
        <v>1762</v>
      </c>
      <c r="M75" t="b">
        <v>1</v>
      </c>
      <c r="N75" s="12" t="s">
        <v>8268</v>
      </c>
      <c r="O75" t="s">
        <v>8275</v>
      </c>
      <c r="P75" s="6">
        <f t="shared" si="5"/>
        <v>107.42</v>
      </c>
      <c r="Q75">
        <f t="shared" si="6"/>
        <v>60.97</v>
      </c>
      <c r="R75" s="16">
        <f t="shared" si="7"/>
        <v>42508.541550925926</v>
      </c>
      <c r="S75" s="16">
        <f t="shared" si="8"/>
        <v>41563.485509259262</v>
      </c>
      <c r="T75">
        <f t="shared" si="9"/>
        <v>2016</v>
      </c>
    </row>
    <row r="76" spans="1:20" ht="60" hidden="1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 s="10">
        <v>1385136000</v>
      </c>
      <c r="J76">
        <v>1381923548</v>
      </c>
      <c r="K76" t="b">
        <v>0</v>
      </c>
      <c r="L76">
        <v>890</v>
      </c>
      <c r="M76" t="b">
        <v>0</v>
      </c>
      <c r="N76" s="12" t="s">
        <v>8268</v>
      </c>
      <c r="O76" t="s">
        <v>8270</v>
      </c>
      <c r="P76" s="6">
        <f t="shared" si="5"/>
        <v>82.42</v>
      </c>
      <c r="Q76">
        <f t="shared" si="6"/>
        <v>120.39</v>
      </c>
      <c r="R76" s="16">
        <f t="shared" si="7"/>
        <v>41563.485509259262</v>
      </c>
      <c r="S76" s="16">
        <f t="shared" si="8"/>
        <v>41075.237858796296</v>
      </c>
      <c r="T76">
        <f t="shared" si="9"/>
        <v>2013</v>
      </c>
    </row>
    <row r="77" spans="1:20" ht="60" hidden="1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 s="10">
        <v>1342330951</v>
      </c>
      <c r="J77">
        <v>1339738951</v>
      </c>
      <c r="K77" t="b">
        <v>1</v>
      </c>
      <c r="L77">
        <v>676</v>
      </c>
      <c r="M77" t="b">
        <v>1</v>
      </c>
      <c r="N77" s="12" t="s">
        <v>8268</v>
      </c>
      <c r="O77" t="s">
        <v>8275</v>
      </c>
      <c r="P77" s="6">
        <f t="shared" si="5"/>
        <v>303.8</v>
      </c>
      <c r="Q77">
        <f t="shared" si="6"/>
        <v>157.29</v>
      </c>
      <c r="R77" s="16">
        <f t="shared" si="7"/>
        <v>41075.237858796296</v>
      </c>
      <c r="S77" s="16">
        <f t="shared" si="8"/>
        <v>42651.420567129629</v>
      </c>
      <c r="T77">
        <f t="shared" si="9"/>
        <v>2012</v>
      </c>
    </row>
    <row r="78" spans="1:20" ht="60" hidden="1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 s="10">
        <v>1478516737</v>
      </c>
      <c r="J78">
        <v>1475921137</v>
      </c>
      <c r="K78" t="b">
        <v>1</v>
      </c>
      <c r="L78">
        <v>834</v>
      </c>
      <c r="M78" t="b">
        <v>1</v>
      </c>
      <c r="N78" s="12" t="s">
        <v>8268</v>
      </c>
      <c r="O78" t="s">
        <v>8269</v>
      </c>
      <c r="P78" s="6">
        <f t="shared" si="5"/>
        <v>212.44</v>
      </c>
      <c r="Q78">
        <f t="shared" si="6"/>
        <v>127.36</v>
      </c>
      <c r="R78" s="16">
        <f t="shared" si="7"/>
        <v>42651.420567129629</v>
      </c>
      <c r="S78" s="16">
        <f t="shared" si="8"/>
        <v>42199.618518518517</v>
      </c>
      <c r="T78">
        <f t="shared" si="9"/>
        <v>2016</v>
      </c>
    </row>
    <row r="79" spans="1:20" ht="60" hidden="1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 s="10">
        <v>1440082240</v>
      </c>
      <c r="J79">
        <v>1436885440</v>
      </c>
      <c r="K79" t="b">
        <v>0</v>
      </c>
      <c r="L79">
        <v>1107</v>
      </c>
      <c r="M79" t="b">
        <v>1</v>
      </c>
      <c r="N79" s="12" t="s">
        <v>8268</v>
      </c>
      <c r="O79" t="s">
        <v>8270</v>
      </c>
      <c r="P79" s="6">
        <f t="shared" si="5"/>
        <v>141.44999999999999</v>
      </c>
      <c r="Q79">
        <f t="shared" si="6"/>
        <v>95.83</v>
      </c>
      <c r="R79" s="16">
        <f t="shared" si="7"/>
        <v>42199.618518518517</v>
      </c>
      <c r="S79" s="16">
        <f t="shared" si="8"/>
        <v>41660.708530092597</v>
      </c>
      <c r="T79">
        <f t="shared" si="9"/>
        <v>2015</v>
      </c>
    </row>
    <row r="80" spans="1:20" ht="45" hidden="1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 s="10">
        <v>1393005600</v>
      </c>
      <c r="J80">
        <v>1390323617</v>
      </c>
      <c r="K80" t="b">
        <v>0</v>
      </c>
      <c r="L80">
        <v>1980</v>
      </c>
      <c r="M80" t="b">
        <v>1</v>
      </c>
      <c r="N80" s="12" t="s">
        <v>8276</v>
      </c>
      <c r="O80" t="s">
        <v>8277</v>
      </c>
      <c r="P80" s="6">
        <f t="shared" si="5"/>
        <v>2647.03</v>
      </c>
      <c r="Q80">
        <f t="shared" si="6"/>
        <v>53.48</v>
      </c>
      <c r="R80" s="16">
        <f t="shared" si="7"/>
        <v>41660.708530092597</v>
      </c>
      <c r="S80" s="16">
        <f t="shared" si="8"/>
        <v>42452.579988425925</v>
      </c>
      <c r="T80">
        <f t="shared" si="9"/>
        <v>2014</v>
      </c>
    </row>
    <row r="81" spans="1:20" hidden="1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 s="10">
        <v>1461333311</v>
      </c>
      <c r="J81">
        <v>1458741311</v>
      </c>
      <c r="K81" t="b">
        <v>0</v>
      </c>
      <c r="L81">
        <v>404</v>
      </c>
      <c r="M81" t="b">
        <v>1</v>
      </c>
      <c r="N81" s="12" t="s">
        <v>8268</v>
      </c>
      <c r="O81" t="s">
        <v>8269</v>
      </c>
      <c r="P81" s="6">
        <f t="shared" si="5"/>
        <v>105.75</v>
      </c>
      <c r="Q81">
        <f t="shared" si="6"/>
        <v>261.75</v>
      </c>
      <c r="R81" s="16">
        <f t="shared" si="7"/>
        <v>42452.579988425925</v>
      </c>
      <c r="S81" s="16">
        <f t="shared" si="8"/>
        <v>41666.924710648149</v>
      </c>
      <c r="T81">
        <f t="shared" si="9"/>
        <v>2016</v>
      </c>
    </row>
    <row r="82" spans="1:20" ht="45" hidden="1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 s="10">
        <v>1394316695</v>
      </c>
      <c r="J82">
        <v>1390860695</v>
      </c>
      <c r="K82" t="b">
        <v>1</v>
      </c>
      <c r="L82">
        <v>2165</v>
      </c>
      <c r="M82" t="b">
        <v>1</v>
      </c>
      <c r="N82" s="12" t="s">
        <v>8279</v>
      </c>
      <c r="O82" t="s">
        <v>8280</v>
      </c>
      <c r="P82" s="6">
        <f t="shared" si="5"/>
        <v>520.73</v>
      </c>
      <c r="Q82">
        <f t="shared" si="6"/>
        <v>48.1</v>
      </c>
      <c r="R82" s="16">
        <f t="shared" si="7"/>
        <v>41666.924710648149</v>
      </c>
      <c r="S82" s="16">
        <f t="shared" si="8"/>
        <v>42081.903587962966</v>
      </c>
      <c r="T82">
        <f t="shared" si="9"/>
        <v>2014</v>
      </c>
    </row>
    <row r="83" spans="1:20" ht="60" hidden="1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 s="10">
        <v>1429228800</v>
      </c>
      <c r="J83">
        <v>1426714870</v>
      </c>
      <c r="K83" t="b">
        <v>0</v>
      </c>
      <c r="L83">
        <v>443</v>
      </c>
      <c r="M83" t="b">
        <v>1</v>
      </c>
      <c r="N83" s="12" t="s">
        <v>8268</v>
      </c>
      <c r="O83" t="s">
        <v>8269</v>
      </c>
      <c r="P83" s="6">
        <f t="shared" si="5"/>
        <v>103</v>
      </c>
      <c r="Q83">
        <f t="shared" si="6"/>
        <v>227.85</v>
      </c>
      <c r="R83" s="16">
        <f t="shared" si="7"/>
        <v>42081.903587962966</v>
      </c>
      <c r="S83" s="16">
        <f t="shared" si="8"/>
        <v>42116.710752314815</v>
      </c>
      <c r="T83">
        <f t="shared" si="9"/>
        <v>2015</v>
      </c>
    </row>
    <row r="84" spans="1:20" ht="165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 s="10">
        <v>1432314209</v>
      </c>
      <c r="J84">
        <v>1429722209</v>
      </c>
      <c r="K84" t="b">
        <v>0</v>
      </c>
      <c r="L84">
        <v>100</v>
      </c>
      <c r="M84" t="b">
        <v>1</v>
      </c>
      <c r="N84" s="12" t="s">
        <v>8283</v>
      </c>
      <c r="O84" t="s">
        <v>8286</v>
      </c>
      <c r="P84" s="6">
        <f t="shared" si="5"/>
        <v>100.82</v>
      </c>
      <c r="Q84">
        <f t="shared" si="6"/>
        <v>1008.24</v>
      </c>
      <c r="R84" s="16">
        <f t="shared" si="7"/>
        <v>42116.710752314815</v>
      </c>
      <c r="S84" s="16">
        <f t="shared" si="8"/>
        <v>41326.987974537034</v>
      </c>
      <c r="T84">
        <f t="shared" si="9"/>
        <v>2015</v>
      </c>
    </row>
    <row r="85" spans="1:20" ht="60" hidden="1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 s="10">
        <v>1364078561</v>
      </c>
      <c r="J85">
        <v>1361490161</v>
      </c>
      <c r="K85" t="b">
        <v>1</v>
      </c>
      <c r="L85">
        <v>1356</v>
      </c>
      <c r="M85" t="b">
        <v>1</v>
      </c>
      <c r="N85" s="12" t="s">
        <v>8268</v>
      </c>
      <c r="O85" t="s">
        <v>8269</v>
      </c>
      <c r="P85" s="6">
        <f t="shared" si="5"/>
        <v>1435.57</v>
      </c>
      <c r="Q85">
        <f t="shared" si="6"/>
        <v>74.11</v>
      </c>
      <c r="R85" s="16">
        <f t="shared" si="7"/>
        <v>41326.987974537034</v>
      </c>
      <c r="S85" s="16">
        <f t="shared" si="8"/>
        <v>41730.276747685188</v>
      </c>
      <c r="T85">
        <f t="shared" si="9"/>
        <v>2013</v>
      </c>
    </row>
    <row r="86" spans="1:20" ht="60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 s="10">
        <v>1399271911</v>
      </c>
      <c r="J86">
        <v>1396334311</v>
      </c>
      <c r="K86" t="b">
        <v>0</v>
      </c>
      <c r="L86">
        <v>558</v>
      </c>
      <c r="M86" t="b">
        <v>1</v>
      </c>
      <c r="N86" s="12" t="s">
        <v>8283</v>
      </c>
      <c r="O86" t="s">
        <v>8286</v>
      </c>
      <c r="P86" s="6">
        <f t="shared" si="5"/>
        <v>100.04</v>
      </c>
      <c r="Q86">
        <f t="shared" si="6"/>
        <v>179.28</v>
      </c>
      <c r="R86" s="16">
        <f t="shared" si="7"/>
        <v>41730.276747685188</v>
      </c>
      <c r="S86" s="16">
        <f t="shared" si="8"/>
        <v>42072.738067129627</v>
      </c>
      <c r="T86">
        <f t="shared" si="9"/>
        <v>2014</v>
      </c>
    </row>
    <row r="87" spans="1:20" ht="60" hidden="1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 s="10">
        <v>1428514969</v>
      </c>
      <c r="J87">
        <v>1425922969</v>
      </c>
      <c r="K87" t="b">
        <v>1</v>
      </c>
      <c r="L87">
        <v>942</v>
      </c>
      <c r="M87" t="b">
        <v>1</v>
      </c>
      <c r="N87" s="12" t="s">
        <v>8281</v>
      </c>
      <c r="O87" t="s">
        <v>8282</v>
      </c>
      <c r="P87" s="6">
        <f t="shared" si="5"/>
        <v>131.94</v>
      </c>
      <c r="Q87">
        <f t="shared" si="6"/>
        <v>105.05</v>
      </c>
      <c r="R87" s="16">
        <f t="shared" si="7"/>
        <v>42072.738067129627</v>
      </c>
      <c r="S87" s="16">
        <f t="shared" si="8"/>
        <v>42395.309039351851</v>
      </c>
      <c r="T87">
        <f t="shared" si="9"/>
        <v>2015</v>
      </c>
    </row>
    <row r="88" spans="1:20" ht="45" hidden="1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 s="10">
        <v>1456385101</v>
      </c>
      <c r="J88">
        <v>1453793101</v>
      </c>
      <c r="K88" t="b">
        <v>0</v>
      </c>
      <c r="L88">
        <v>123</v>
      </c>
      <c r="M88" t="b">
        <v>0</v>
      </c>
      <c r="N88" s="12" t="s">
        <v>8268</v>
      </c>
      <c r="O88" t="s">
        <v>8270</v>
      </c>
      <c r="P88" s="6">
        <f t="shared" si="5"/>
        <v>56.26</v>
      </c>
      <c r="Q88">
        <f t="shared" si="6"/>
        <v>790.84</v>
      </c>
      <c r="R88" s="16">
        <f t="shared" si="7"/>
        <v>42395.309039351851</v>
      </c>
      <c r="S88" s="16">
        <f t="shared" si="8"/>
        <v>40624.181400462963</v>
      </c>
      <c r="T88">
        <f t="shared" si="9"/>
        <v>2016</v>
      </c>
    </row>
    <row r="89" spans="1:20" ht="45" hidden="1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 s="10">
        <v>1303446073</v>
      </c>
      <c r="J89">
        <v>1300767673</v>
      </c>
      <c r="K89" t="b">
        <v>1</v>
      </c>
      <c r="L89">
        <v>1876</v>
      </c>
      <c r="M89" t="b">
        <v>1</v>
      </c>
      <c r="N89" s="12" t="s">
        <v>8268</v>
      </c>
      <c r="O89" t="s">
        <v>8269</v>
      </c>
      <c r="P89" s="6">
        <f t="shared" si="5"/>
        <v>200.52</v>
      </c>
      <c r="Q89">
        <f t="shared" si="6"/>
        <v>51.31</v>
      </c>
      <c r="R89" s="16">
        <f t="shared" si="7"/>
        <v>40624.181400462963</v>
      </c>
      <c r="S89" s="16">
        <f t="shared" si="8"/>
        <v>42570.996423611112</v>
      </c>
      <c r="T89">
        <f t="shared" si="9"/>
        <v>2011</v>
      </c>
    </row>
    <row r="90" spans="1:20" ht="30" hidden="1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 s="10">
        <v>1471564491</v>
      </c>
      <c r="J90">
        <v>1468972491</v>
      </c>
      <c r="K90" t="b">
        <v>1</v>
      </c>
      <c r="L90">
        <v>1737</v>
      </c>
      <c r="M90" t="b">
        <v>1</v>
      </c>
      <c r="N90" s="12" t="s">
        <v>8268</v>
      </c>
      <c r="O90" t="s">
        <v>8269</v>
      </c>
      <c r="P90" s="6">
        <f t="shared" si="5"/>
        <v>320.05</v>
      </c>
      <c r="Q90">
        <f t="shared" si="6"/>
        <v>55.28</v>
      </c>
      <c r="R90" s="16">
        <f t="shared" si="7"/>
        <v>42570.996423611112</v>
      </c>
      <c r="S90" s="16">
        <f t="shared" si="8"/>
        <v>42251.16715277778</v>
      </c>
      <c r="T90">
        <f t="shared" si="9"/>
        <v>2016</v>
      </c>
    </row>
    <row r="91" spans="1:20" ht="60" hidden="1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 s="10">
        <v>1444525200</v>
      </c>
      <c r="J91">
        <v>1441339242</v>
      </c>
      <c r="K91" t="b">
        <v>1</v>
      </c>
      <c r="L91">
        <v>1251</v>
      </c>
      <c r="M91" t="b">
        <v>1</v>
      </c>
      <c r="N91" s="12" t="s">
        <v>8268</v>
      </c>
      <c r="O91" t="s">
        <v>8275</v>
      </c>
      <c r="P91" s="6">
        <f t="shared" si="5"/>
        <v>143.65</v>
      </c>
      <c r="Q91">
        <f t="shared" si="6"/>
        <v>74.64</v>
      </c>
      <c r="R91" s="16">
        <f t="shared" si="7"/>
        <v>42251.16715277778</v>
      </c>
      <c r="S91" s="16">
        <f t="shared" si="8"/>
        <v>41319.349988425929</v>
      </c>
      <c r="T91">
        <f t="shared" si="9"/>
        <v>2015</v>
      </c>
    </row>
    <row r="92" spans="1:20" ht="60" hidden="1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 s="10">
        <v>1364286239</v>
      </c>
      <c r="J92">
        <v>1360830239</v>
      </c>
      <c r="K92" t="b">
        <v>0</v>
      </c>
      <c r="L92">
        <v>623</v>
      </c>
      <c r="M92" t="b">
        <v>1</v>
      </c>
      <c r="N92" s="12" t="s">
        <v>8276</v>
      </c>
      <c r="O92" t="s">
        <v>8277</v>
      </c>
      <c r="P92" s="6">
        <f t="shared" si="5"/>
        <v>1856.97</v>
      </c>
      <c r="Q92">
        <f t="shared" si="6"/>
        <v>149.03</v>
      </c>
      <c r="R92" s="16">
        <f t="shared" si="7"/>
        <v>41319.349988425929</v>
      </c>
      <c r="S92" s="16">
        <f t="shared" si="8"/>
        <v>41828.229490740741</v>
      </c>
      <c r="T92">
        <f t="shared" si="9"/>
        <v>2013</v>
      </c>
    </row>
    <row r="93" spans="1:20" ht="30" hidden="1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 s="10">
        <v>1407549600</v>
      </c>
      <c r="J93">
        <v>1404797428</v>
      </c>
      <c r="K93" t="b">
        <v>1</v>
      </c>
      <c r="L93">
        <v>1088</v>
      </c>
      <c r="M93" t="b">
        <v>1</v>
      </c>
      <c r="N93" s="12" t="s">
        <v>8283</v>
      </c>
      <c r="O93" t="s">
        <v>8284</v>
      </c>
      <c r="P93" s="6">
        <f t="shared" si="5"/>
        <v>153.9</v>
      </c>
      <c r="Q93">
        <f t="shared" si="6"/>
        <v>84.87</v>
      </c>
      <c r="R93" s="16">
        <f t="shared" si="7"/>
        <v>41828.229490740741</v>
      </c>
      <c r="S93" s="16">
        <f t="shared" si="8"/>
        <v>41312.88077546296</v>
      </c>
      <c r="T93">
        <f t="shared" si="9"/>
        <v>2014</v>
      </c>
    </row>
    <row r="94" spans="1:20" ht="30" hidden="1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 s="10">
        <v>1362863299</v>
      </c>
      <c r="J94">
        <v>1360271299</v>
      </c>
      <c r="K94" t="b">
        <v>1</v>
      </c>
      <c r="L94">
        <v>479</v>
      </c>
      <c r="M94" t="b">
        <v>1</v>
      </c>
      <c r="N94" s="12" t="s">
        <v>8268</v>
      </c>
      <c r="O94" t="s">
        <v>8269</v>
      </c>
      <c r="P94" s="6">
        <f t="shared" si="5"/>
        <v>921.54</v>
      </c>
      <c r="Q94">
        <f t="shared" si="6"/>
        <v>192.39</v>
      </c>
      <c r="R94" s="16">
        <f t="shared" si="7"/>
        <v>41312.88077546296</v>
      </c>
      <c r="S94" s="16">
        <f t="shared" si="8"/>
        <v>42163.583599537036</v>
      </c>
      <c r="T94">
        <f t="shared" si="9"/>
        <v>2013</v>
      </c>
    </row>
    <row r="95" spans="1:20" ht="45" hidden="1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 s="10">
        <v>1436364023</v>
      </c>
      <c r="J95">
        <v>1433772023</v>
      </c>
      <c r="K95" t="b">
        <v>1</v>
      </c>
      <c r="L95">
        <v>885</v>
      </c>
      <c r="M95" t="b">
        <v>1</v>
      </c>
      <c r="N95" s="12" t="s">
        <v>8273</v>
      </c>
      <c r="O95" t="s">
        <v>8274</v>
      </c>
      <c r="P95" s="6">
        <f t="shared" si="5"/>
        <v>166.33</v>
      </c>
      <c r="Q95">
        <f t="shared" si="6"/>
        <v>97.73</v>
      </c>
      <c r="R95" s="16">
        <f t="shared" si="7"/>
        <v>42163.583599537036</v>
      </c>
      <c r="S95" s="16">
        <f t="shared" si="8"/>
        <v>40870.774409722224</v>
      </c>
      <c r="T95">
        <f t="shared" si="9"/>
        <v>2015</v>
      </c>
    </row>
    <row r="96" spans="1:20" ht="60" hidden="1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 s="10">
        <v>1325961309</v>
      </c>
      <c r="J96">
        <v>1322073309</v>
      </c>
      <c r="K96" t="b">
        <v>1</v>
      </c>
      <c r="L96">
        <v>146</v>
      </c>
      <c r="M96" t="b">
        <v>1</v>
      </c>
      <c r="N96" s="12" t="s">
        <v>8281</v>
      </c>
      <c r="O96" t="s">
        <v>8282</v>
      </c>
      <c r="P96" s="6">
        <f t="shared" si="5"/>
        <v>101.33</v>
      </c>
      <c r="Q96">
        <f t="shared" si="6"/>
        <v>589.95000000000005</v>
      </c>
      <c r="R96" s="16">
        <f t="shared" si="7"/>
        <v>40870.774409722224</v>
      </c>
      <c r="S96" s="16">
        <f t="shared" si="8"/>
        <v>42530.993032407408</v>
      </c>
      <c r="T96">
        <f t="shared" si="9"/>
        <v>2011</v>
      </c>
    </row>
    <row r="97" spans="1:20" ht="60" hidden="1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 s="10">
        <v>1468108198</v>
      </c>
      <c r="J97">
        <v>1465516198</v>
      </c>
      <c r="K97" t="b">
        <v>0</v>
      </c>
      <c r="L97">
        <v>348</v>
      </c>
      <c r="M97" t="b">
        <v>0</v>
      </c>
      <c r="N97" s="12" t="s">
        <v>8283</v>
      </c>
      <c r="O97" t="s">
        <v>8284</v>
      </c>
      <c r="P97" s="6">
        <f t="shared" si="5"/>
        <v>68.150000000000006</v>
      </c>
      <c r="Q97">
        <f t="shared" si="6"/>
        <v>244.8</v>
      </c>
      <c r="R97" s="16">
        <f t="shared" si="7"/>
        <v>42530.993032407408</v>
      </c>
      <c r="S97" s="16">
        <f t="shared" si="8"/>
        <v>41955.863750000004</v>
      </c>
      <c r="T97">
        <f t="shared" si="9"/>
        <v>2016</v>
      </c>
    </row>
    <row r="98" spans="1:20" ht="60" hidden="1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 s="10">
        <v>1418849028</v>
      </c>
      <c r="J98">
        <v>1415825028</v>
      </c>
      <c r="K98" t="b">
        <v>0</v>
      </c>
      <c r="L98">
        <v>224</v>
      </c>
      <c r="M98" t="b">
        <v>0</v>
      </c>
      <c r="N98" s="12" t="s">
        <v>8268</v>
      </c>
      <c r="O98" t="s">
        <v>8270</v>
      </c>
      <c r="P98" s="6">
        <f t="shared" si="5"/>
        <v>84.95</v>
      </c>
      <c r="Q98">
        <f t="shared" si="6"/>
        <v>379.23</v>
      </c>
      <c r="R98" s="16">
        <f t="shared" si="7"/>
        <v>41955.863750000004</v>
      </c>
      <c r="S98" s="16">
        <f t="shared" si="8"/>
        <v>41964.362743055557</v>
      </c>
      <c r="T98">
        <f t="shared" si="9"/>
        <v>2014</v>
      </c>
    </row>
    <row r="99" spans="1:20" ht="60" hidden="1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 s="10">
        <v>1419151341</v>
      </c>
      <c r="J99">
        <v>1416559341</v>
      </c>
      <c r="K99" t="b">
        <v>1</v>
      </c>
      <c r="L99">
        <v>33</v>
      </c>
      <c r="M99" t="b">
        <v>1</v>
      </c>
      <c r="N99" s="12" t="s">
        <v>8268</v>
      </c>
      <c r="O99" t="s">
        <v>8269</v>
      </c>
      <c r="P99" s="6">
        <f t="shared" si="5"/>
        <v>117.9</v>
      </c>
      <c r="Q99">
        <f t="shared" si="6"/>
        <v>2500.9699999999998</v>
      </c>
      <c r="R99" s="16">
        <f t="shared" si="7"/>
        <v>41964.362743055557</v>
      </c>
      <c r="S99" s="16">
        <f t="shared" si="8"/>
        <v>42200.67659722222</v>
      </c>
      <c r="T99">
        <f t="shared" si="9"/>
        <v>2014</v>
      </c>
    </row>
    <row r="100" spans="1:20" ht="60" hidden="1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 s="10">
        <v>1439618400</v>
      </c>
      <c r="J100">
        <v>1436976858</v>
      </c>
      <c r="K100" t="b">
        <v>0</v>
      </c>
      <c r="L100">
        <v>562</v>
      </c>
      <c r="M100" t="b">
        <v>1</v>
      </c>
      <c r="N100" s="12" t="s">
        <v>8281</v>
      </c>
      <c r="O100" t="s">
        <v>8282</v>
      </c>
      <c r="P100" s="6">
        <f t="shared" si="5"/>
        <v>213.99</v>
      </c>
      <c r="Q100">
        <f t="shared" si="6"/>
        <v>144.69</v>
      </c>
      <c r="R100" s="16">
        <f t="shared" si="7"/>
        <v>42200.67659722222</v>
      </c>
      <c r="S100" s="16">
        <f t="shared" si="8"/>
        <v>42669.802303240736</v>
      </c>
      <c r="T100">
        <f t="shared" si="9"/>
        <v>2015</v>
      </c>
    </row>
    <row r="101" spans="1:20" ht="60" hidden="1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 s="10">
        <v>1480536919</v>
      </c>
      <c r="J101">
        <v>1477509319</v>
      </c>
      <c r="K101" t="b">
        <v>0</v>
      </c>
      <c r="L101">
        <v>100</v>
      </c>
      <c r="M101" t="b">
        <v>0</v>
      </c>
      <c r="N101" s="12" t="s">
        <v>8268</v>
      </c>
      <c r="O101" t="s">
        <v>8270</v>
      </c>
      <c r="P101" s="6">
        <f t="shared" si="5"/>
        <v>32.03</v>
      </c>
      <c r="Q101">
        <f t="shared" si="6"/>
        <v>800.7</v>
      </c>
      <c r="R101" s="16">
        <f t="shared" si="7"/>
        <v>42669.802303240736</v>
      </c>
      <c r="S101" s="16">
        <f t="shared" si="8"/>
        <v>41603.333668981482</v>
      </c>
      <c r="T101">
        <f t="shared" si="9"/>
        <v>2016</v>
      </c>
    </row>
    <row r="102" spans="1:20" ht="60" hidden="1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 s="10">
        <v>1387958429</v>
      </c>
      <c r="J102">
        <v>1385366429</v>
      </c>
      <c r="K102" t="b">
        <v>0</v>
      </c>
      <c r="L102">
        <v>1556</v>
      </c>
      <c r="M102" t="b">
        <v>1</v>
      </c>
      <c r="N102" s="12" t="s">
        <v>8268</v>
      </c>
      <c r="O102" t="s">
        <v>8269</v>
      </c>
      <c r="P102" s="6">
        <f t="shared" si="5"/>
        <v>199.22</v>
      </c>
      <c r="Q102">
        <f t="shared" si="6"/>
        <v>51.21</v>
      </c>
      <c r="R102" s="16">
        <f t="shared" si="7"/>
        <v>41603.333668981482</v>
      </c>
      <c r="S102" s="16">
        <f t="shared" si="8"/>
        <v>41324.79415509259</v>
      </c>
      <c r="T102">
        <f t="shared" si="9"/>
        <v>2013</v>
      </c>
    </row>
    <row r="103" spans="1:20" ht="60" hidden="1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 s="10">
        <v>1363889015</v>
      </c>
      <c r="J103">
        <v>1361300615</v>
      </c>
      <c r="K103" t="b">
        <v>1</v>
      </c>
      <c r="L103">
        <v>1224</v>
      </c>
      <c r="M103" t="b">
        <v>1</v>
      </c>
      <c r="N103" s="12" t="s">
        <v>8287</v>
      </c>
      <c r="O103" t="s">
        <v>8288</v>
      </c>
      <c r="P103" s="6">
        <f t="shared" si="5"/>
        <v>428.84</v>
      </c>
      <c r="Q103">
        <f t="shared" si="6"/>
        <v>64.819999999999993</v>
      </c>
      <c r="R103" s="16">
        <f t="shared" si="7"/>
        <v>41324.79415509259</v>
      </c>
      <c r="S103" s="16">
        <f t="shared" si="8"/>
        <v>42467.581388888888</v>
      </c>
      <c r="T103">
        <f t="shared" si="9"/>
        <v>2013</v>
      </c>
    </row>
    <row r="104" spans="1:20" ht="60" hidden="1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 s="10">
        <v>1462629432</v>
      </c>
      <c r="J104">
        <v>1460037432</v>
      </c>
      <c r="K104" t="b">
        <v>0</v>
      </c>
      <c r="L104">
        <v>350</v>
      </c>
      <c r="M104" t="b">
        <v>1</v>
      </c>
      <c r="N104" s="12" t="s">
        <v>8268</v>
      </c>
      <c r="O104" t="s">
        <v>8269</v>
      </c>
      <c r="P104" s="6">
        <f t="shared" si="5"/>
        <v>110.73</v>
      </c>
      <c r="Q104">
        <f t="shared" si="6"/>
        <v>226.21</v>
      </c>
      <c r="R104" s="16">
        <f t="shared" si="7"/>
        <v>42467.581388888888</v>
      </c>
      <c r="S104" s="16">
        <f t="shared" si="8"/>
        <v>42278.946620370371</v>
      </c>
      <c r="T104">
        <f t="shared" si="9"/>
        <v>2016</v>
      </c>
    </row>
    <row r="105" spans="1:20" ht="45" hidden="1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 s="10">
        <v>1446350400</v>
      </c>
      <c r="J105">
        <v>1443739388</v>
      </c>
      <c r="K105" t="b">
        <v>1</v>
      </c>
      <c r="L105">
        <v>498</v>
      </c>
      <c r="M105" t="b">
        <v>1</v>
      </c>
      <c r="N105" s="12" t="s">
        <v>8281</v>
      </c>
      <c r="O105" t="s">
        <v>8282</v>
      </c>
      <c r="P105" s="6">
        <f t="shared" si="5"/>
        <v>103.61</v>
      </c>
      <c r="Q105">
        <f t="shared" si="6"/>
        <v>156.05000000000001</v>
      </c>
      <c r="R105" s="16">
        <f t="shared" si="7"/>
        <v>42278.946620370371</v>
      </c>
      <c r="S105" s="16">
        <f t="shared" si="8"/>
        <v>42049.833761574075</v>
      </c>
      <c r="T105">
        <f t="shared" si="9"/>
        <v>2015</v>
      </c>
    </row>
    <row r="106" spans="1:20" ht="45" hidden="1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 s="10">
        <v>1426532437</v>
      </c>
      <c r="J106">
        <v>1423944037</v>
      </c>
      <c r="K106" t="b">
        <v>1</v>
      </c>
      <c r="L106">
        <v>1071</v>
      </c>
      <c r="M106" t="b">
        <v>1</v>
      </c>
      <c r="N106" s="12" t="s">
        <v>8287</v>
      </c>
      <c r="O106" t="s">
        <v>8289</v>
      </c>
      <c r="P106" s="6">
        <f t="shared" si="5"/>
        <v>109.93</v>
      </c>
      <c r="Q106">
        <f t="shared" si="6"/>
        <v>71.849999999999994</v>
      </c>
      <c r="R106" s="16">
        <f t="shared" si="7"/>
        <v>42049.833761574075</v>
      </c>
      <c r="S106" s="16">
        <f t="shared" si="8"/>
        <v>41351.76090277778</v>
      </c>
      <c r="T106">
        <f t="shared" si="9"/>
        <v>2015</v>
      </c>
    </row>
    <row r="107" spans="1:20" ht="45" hidden="1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 s="10">
        <v>1366222542</v>
      </c>
      <c r="J107">
        <v>1363630542</v>
      </c>
      <c r="K107" t="b">
        <v>0</v>
      </c>
      <c r="L107">
        <v>554</v>
      </c>
      <c r="M107" t="b">
        <v>1</v>
      </c>
      <c r="N107" s="12" t="s">
        <v>8268</v>
      </c>
      <c r="O107" t="s">
        <v>8269</v>
      </c>
      <c r="P107" s="6">
        <f t="shared" si="5"/>
        <v>153.44999999999999</v>
      </c>
      <c r="Q107">
        <f t="shared" si="6"/>
        <v>138.49</v>
      </c>
      <c r="R107" s="16">
        <f t="shared" si="7"/>
        <v>41351.76090277778</v>
      </c>
      <c r="S107" s="16">
        <f t="shared" si="8"/>
        <v>40812.803229166668</v>
      </c>
      <c r="T107">
        <f t="shared" si="9"/>
        <v>2013</v>
      </c>
    </row>
    <row r="108" spans="1:20" ht="60" hidden="1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 s="10">
        <v>1319860740</v>
      </c>
      <c r="J108">
        <v>1317064599</v>
      </c>
      <c r="K108" t="b">
        <v>1</v>
      </c>
      <c r="L108">
        <v>493</v>
      </c>
      <c r="M108" t="b">
        <v>1</v>
      </c>
      <c r="N108" s="12" t="s">
        <v>8281</v>
      </c>
      <c r="O108" t="s">
        <v>8282</v>
      </c>
      <c r="P108" s="6">
        <f t="shared" si="5"/>
        <v>101.51</v>
      </c>
      <c r="Q108">
        <f t="shared" si="6"/>
        <v>154.41999999999999</v>
      </c>
      <c r="R108" s="16">
        <f t="shared" si="7"/>
        <v>40812.803229166668</v>
      </c>
      <c r="S108" s="16">
        <f t="shared" si="8"/>
        <v>41968.829826388886</v>
      </c>
      <c r="T108">
        <f t="shared" si="9"/>
        <v>2011</v>
      </c>
    </row>
    <row r="109" spans="1:20" ht="60" hidden="1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 s="10">
        <v>1419123600</v>
      </c>
      <c r="J109">
        <v>1416945297</v>
      </c>
      <c r="K109" t="b">
        <v>0</v>
      </c>
      <c r="L109">
        <v>404</v>
      </c>
      <c r="M109" t="b">
        <v>1</v>
      </c>
      <c r="N109" s="12" t="s">
        <v>8276</v>
      </c>
      <c r="O109" t="s">
        <v>8277</v>
      </c>
      <c r="P109" s="6">
        <f t="shared" si="5"/>
        <v>380.53</v>
      </c>
      <c r="Q109">
        <f t="shared" si="6"/>
        <v>188.38</v>
      </c>
      <c r="R109" s="16">
        <f t="shared" si="7"/>
        <v>41968.829826388886</v>
      </c>
      <c r="S109" s="16">
        <f t="shared" si="8"/>
        <v>42689.565671296295</v>
      </c>
      <c r="T109">
        <f t="shared" si="9"/>
        <v>2014</v>
      </c>
    </row>
    <row r="110" spans="1:20" ht="60" hidden="1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 s="10">
        <v>1481778000</v>
      </c>
      <c r="J110">
        <v>1479216874</v>
      </c>
      <c r="K110" t="b">
        <v>1</v>
      </c>
      <c r="L110">
        <v>531</v>
      </c>
      <c r="M110" t="b">
        <v>1</v>
      </c>
      <c r="N110" s="12" t="s">
        <v>8268</v>
      </c>
      <c r="O110" t="s">
        <v>8269</v>
      </c>
      <c r="P110" s="6">
        <f t="shared" si="5"/>
        <v>304.19</v>
      </c>
      <c r="Q110">
        <f t="shared" si="6"/>
        <v>143.21</v>
      </c>
      <c r="R110" s="16">
        <f t="shared" si="7"/>
        <v>42689.565671296295</v>
      </c>
      <c r="S110" s="16">
        <f t="shared" si="8"/>
        <v>41445.334131944444</v>
      </c>
      <c r="T110">
        <f t="shared" si="9"/>
        <v>2016</v>
      </c>
    </row>
    <row r="111" spans="1:20" ht="60" hidden="1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 s="10">
        <v>1376899269</v>
      </c>
      <c r="J111">
        <v>1371715269</v>
      </c>
      <c r="K111" t="b">
        <v>1</v>
      </c>
      <c r="L111">
        <v>402</v>
      </c>
      <c r="M111" t="b">
        <v>1</v>
      </c>
      <c r="N111" s="12" t="s">
        <v>8268</v>
      </c>
      <c r="O111" t="s">
        <v>8269</v>
      </c>
      <c r="P111" s="6">
        <f t="shared" si="5"/>
        <v>375.5</v>
      </c>
      <c r="Q111">
        <f t="shared" si="6"/>
        <v>186.81</v>
      </c>
      <c r="R111" s="16">
        <f t="shared" si="7"/>
        <v>41445.334131944444</v>
      </c>
      <c r="S111" s="16">
        <f t="shared" si="8"/>
        <v>41898.665960648148</v>
      </c>
      <c r="T111">
        <f t="shared" si="9"/>
        <v>2013</v>
      </c>
    </row>
    <row r="112" spans="1:20" ht="60" hidden="1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 s="10">
        <v>1414544400</v>
      </c>
      <c r="J112">
        <v>1410883139</v>
      </c>
      <c r="K112" t="b">
        <v>0</v>
      </c>
      <c r="L112">
        <v>1021</v>
      </c>
      <c r="M112" t="b">
        <v>1</v>
      </c>
      <c r="N112" s="12" t="s">
        <v>8268</v>
      </c>
      <c r="O112" t="s">
        <v>8270</v>
      </c>
      <c r="P112" s="6">
        <f t="shared" si="5"/>
        <v>300.12</v>
      </c>
      <c r="Q112">
        <f t="shared" si="6"/>
        <v>73.489999999999995</v>
      </c>
      <c r="R112" s="16">
        <f t="shared" si="7"/>
        <v>41898.665960648148</v>
      </c>
      <c r="S112" s="16">
        <f t="shared" si="8"/>
        <v>41212.996481481481</v>
      </c>
      <c r="T112">
        <f t="shared" si="9"/>
        <v>2014</v>
      </c>
    </row>
    <row r="113" spans="1:20" ht="45" hidden="1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 s="10">
        <v>1354233296</v>
      </c>
      <c r="J113">
        <v>1351641296</v>
      </c>
      <c r="K113" t="b">
        <v>1</v>
      </c>
      <c r="L113">
        <v>625</v>
      </c>
      <c r="M113" t="b">
        <v>1</v>
      </c>
      <c r="N113" s="12" t="s">
        <v>8268</v>
      </c>
      <c r="O113" t="s">
        <v>8269</v>
      </c>
      <c r="P113" s="6">
        <f t="shared" si="5"/>
        <v>226.24</v>
      </c>
      <c r="Q113">
        <f t="shared" si="6"/>
        <v>118.61</v>
      </c>
      <c r="R113" s="16">
        <f t="shared" si="7"/>
        <v>41212.996481481481</v>
      </c>
      <c r="S113" s="16">
        <f t="shared" si="8"/>
        <v>41730.663530092592</v>
      </c>
      <c r="T113">
        <f t="shared" si="9"/>
        <v>2012</v>
      </c>
    </row>
    <row r="114" spans="1:20" ht="60" hidden="1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 s="10">
        <v>1398959729</v>
      </c>
      <c r="J114">
        <v>1396367729</v>
      </c>
      <c r="K114" t="b">
        <v>1</v>
      </c>
      <c r="L114">
        <v>405</v>
      </c>
      <c r="M114" t="b">
        <v>1</v>
      </c>
      <c r="N114" s="12" t="s">
        <v>8268</v>
      </c>
      <c r="O114" t="s">
        <v>8269</v>
      </c>
      <c r="P114" s="6">
        <f t="shared" si="5"/>
        <v>370.13</v>
      </c>
      <c r="Q114">
        <f t="shared" si="6"/>
        <v>182.78</v>
      </c>
      <c r="R114" s="16">
        <f t="shared" si="7"/>
        <v>41730.663530092592</v>
      </c>
      <c r="S114" s="16">
        <f t="shared" si="8"/>
        <v>41611.917673611111</v>
      </c>
      <c r="T114">
        <f t="shared" si="9"/>
        <v>2014</v>
      </c>
    </row>
    <row r="115" spans="1:20" ht="60" hidden="1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 s="10">
        <v>1389812400</v>
      </c>
      <c r="J115">
        <v>1386108087</v>
      </c>
      <c r="K115" t="b">
        <v>0</v>
      </c>
      <c r="L115">
        <v>456</v>
      </c>
      <c r="M115" t="b">
        <v>1</v>
      </c>
      <c r="N115" s="12" t="s">
        <v>8268</v>
      </c>
      <c r="O115" t="s">
        <v>8269</v>
      </c>
      <c r="P115" s="6">
        <f t="shared" si="5"/>
        <v>246.06</v>
      </c>
      <c r="Q115">
        <f t="shared" si="6"/>
        <v>161.88</v>
      </c>
      <c r="R115" s="16">
        <f t="shared" si="7"/>
        <v>41611.917673611111</v>
      </c>
      <c r="S115" s="16">
        <f t="shared" si="8"/>
        <v>42692.79987268518</v>
      </c>
      <c r="T115">
        <f t="shared" si="9"/>
        <v>2013</v>
      </c>
    </row>
    <row r="116" spans="1:20" ht="60" hidden="1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 s="10">
        <v>1482134340</v>
      </c>
      <c r="J116">
        <v>1479496309</v>
      </c>
      <c r="K116" t="b">
        <v>1</v>
      </c>
      <c r="L116">
        <v>1104</v>
      </c>
      <c r="M116" t="b">
        <v>1</v>
      </c>
      <c r="N116" s="12" t="s">
        <v>8279</v>
      </c>
      <c r="O116" t="s">
        <v>8280</v>
      </c>
      <c r="P116" s="6">
        <f t="shared" si="5"/>
        <v>294.20999999999998</v>
      </c>
      <c r="Q116">
        <f t="shared" si="6"/>
        <v>66.62</v>
      </c>
      <c r="R116" s="16">
        <f t="shared" si="7"/>
        <v>42692.79987268518</v>
      </c>
      <c r="S116" s="16">
        <f t="shared" si="8"/>
        <v>41947.457569444443</v>
      </c>
      <c r="T116">
        <f t="shared" si="9"/>
        <v>2016</v>
      </c>
    </row>
    <row r="117" spans="1:20" ht="60" hidden="1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 s="10">
        <v>1417690734</v>
      </c>
      <c r="J117">
        <v>1415098734</v>
      </c>
      <c r="K117" t="b">
        <v>0</v>
      </c>
      <c r="L117">
        <v>356</v>
      </c>
      <c r="M117" t="b">
        <v>0</v>
      </c>
      <c r="N117" s="12" t="s">
        <v>8268</v>
      </c>
      <c r="O117" t="s">
        <v>8270</v>
      </c>
      <c r="P117" s="6">
        <f t="shared" si="5"/>
        <v>65.25</v>
      </c>
      <c r="Q117">
        <f t="shared" si="6"/>
        <v>201.6</v>
      </c>
      <c r="R117" s="16">
        <f t="shared" si="7"/>
        <v>41947.457569444443</v>
      </c>
      <c r="S117" s="16">
        <f t="shared" si="8"/>
        <v>42117.891423611116</v>
      </c>
      <c r="T117">
        <f t="shared" si="9"/>
        <v>2014</v>
      </c>
    </row>
    <row r="118" spans="1:20" ht="60" hidden="1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 s="10">
        <v>1432416219</v>
      </c>
      <c r="J118">
        <v>1429824219</v>
      </c>
      <c r="K118" t="b">
        <v>1</v>
      </c>
      <c r="L118">
        <v>951</v>
      </c>
      <c r="M118" t="b">
        <v>1</v>
      </c>
      <c r="N118" s="12" t="s">
        <v>8281</v>
      </c>
      <c r="O118" t="s">
        <v>8282</v>
      </c>
      <c r="P118" s="6">
        <f t="shared" si="5"/>
        <v>110.38</v>
      </c>
      <c r="Q118">
        <f t="shared" si="6"/>
        <v>75.44</v>
      </c>
      <c r="R118" s="16">
        <f t="shared" si="7"/>
        <v>42117.891423611116</v>
      </c>
      <c r="S118" s="16">
        <f t="shared" si="8"/>
        <v>41526.60665509259</v>
      </c>
      <c r="T118">
        <f t="shared" si="9"/>
        <v>2015</v>
      </c>
    </row>
    <row r="119" spans="1:20" ht="60" hidden="1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 s="10">
        <v>1381934015</v>
      </c>
      <c r="J119">
        <v>1378737215</v>
      </c>
      <c r="K119" t="b">
        <v>1</v>
      </c>
      <c r="L119">
        <v>682</v>
      </c>
      <c r="M119" t="b">
        <v>1</v>
      </c>
      <c r="N119" s="12" t="s">
        <v>8268</v>
      </c>
      <c r="O119" t="s">
        <v>8269</v>
      </c>
      <c r="P119" s="6">
        <f t="shared" si="5"/>
        <v>198.47</v>
      </c>
      <c r="Q119">
        <f t="shared" si="6"/>
        <v>101.86</v>
      </c>
      <c r="R119" s="16">
        <f t="shared" si="7"/>
        <v>41526.60665509259</v>
      </c>
      <c r="S119" s="16">
        <f t="shared" si="8"/>
        <v>42664.405925925923</v>
      </c>
      <c r="T119">
        <f t="shared" si="9"/>
        <v>2013</v>
      </c>
    </row>
    <row r="120" spans="1:20" ht="60" hidden="1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 s="10">
        <v>1479704340</v>
      </c>
      <c r="J120">
        <v>1477043072</v>
      </c>
      <c r="K120" t="b">
        <v>0</v>
      </c>
      <c r="L120">
        <v>897</v>
      </c>
      <c r="M120" t="b">
        <v>1</v>
      </c>
      <c r="N120" s="12" t="s">
        <v>8276</v>
      </c>
      <c r="O120" t="s">
        <v>8277</v>
      </c>
      <c r="P120" s="6">
        <f t="shared" si="5"/>
        <v>452.37</v>
      </c>
      <c r="Q120">
        <f t="shared" si="6"/>
        <v>75.650000000000006</v>
      </c>
      <c r="R120" s="16">
        <f t="shared" si="7"/>
        <v>42664.405925925923</v>
      </c>
      <c r="S120" s="16">
        <f t="shared" si="8"/>
        <v>41519.004733796297</v>
      </c>
      <c r="T120">
        <f t="shared" si="9"/>
        <v>2016</v>
      </c>
    </row>
    <row r="121" spans="1:20" ht="60" hidden="1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 s="10">
        <v>1383264000</v>
      </c>
      <c r="J121">
        <v>1378080409</v>
      </c>
      <c r="K121" t="b">
        <v>1</v>
      </c>
      <c r="L121">
        <v>665</v>
      </c>
      <c r="M121" t="b">
        <v>1</v>
      </c>
      <c r="N121" s="12" t="s">
        <v>8281</v>
      </c>
      <c r="O121" t="s">
        <v>8282</v>
      </c>
      <c r="P121" s="6">
        <f t="shared" si="5"/>
        <v>133.11000000000001</v>
      </c>
      <c r="Q121">
        <f t="shared" si="6"/>
        <v>100.08</v>
      </c>
      <c r="R121" s="16">
        <f t="shared" si="7"/>
        <v>41519.004733796297</v>
      </c>
      <c r="S121" s="16">
        <f t="shared" si="8"/>
        <v>42199.365844907406</v>
      </c>
      <c r="T121">
        <f t="shared" si="9"/>
        <v>2013</v>
      </c>
    </row>
    <row r="122" spans="1:20" ht="60" hidden="1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 s="10">
        <v>1439455609</v>
      </c>
      <c r="J122">
        <v>1436863609</v>
      </c>
      <c r="K122" t="b">
        <v>1</v>
      </c>
      <c r="L122">
        <v>450</v>
      </c>
      <c r="M122" t="b">
        <v>1</v>
      </c>
      <c r="N122" s="12" t="s">
        <v>8268</v>
      </c>
      <c r="O122" t="s">
        <v>8269</v>
      </c>
      <c r="P122" s="6">
        <f t="shared" si="5"/>
        <v>102.24</v>
      </c>
      <c r="Q122">
        <f t="shared" si="6"/>
        <v>147.68</v>
      </c>
      <c r="R122" s="16">
        <f t="shared" si="7"/>
        <v>42199.365844907406</v>
      </c>
      <c r="S122" s="16">
        <f t="shared" si="8"/>
        <v>42774.121342592596</v>
      </c>
      <c r="T122">
        <f t="shared" si="9"/>
        <v>2015</v>
      </c>
    </row>
    <row r="123" spans="1:20" ht="60" hidden="1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 s="10">
        <v>1490752800</v>
      </c>
      <c r="J123">
        <v>1486522484</v>
      </c>
      <c r="K123" t="b">
        <v>0</v>
      </c>
      <c r="L123">
        <v>884</v>
      </c>
      <c r="M123" t="b">
        <v>0</v>
      </c>
      <c r="N123" s="12" t="s">
        <v>8287</v>
      </c>
      <c r="O123" t="s">
        <v>8290</v>
      </c>
      <c r="P123" s="6">
        <f t="shared" si="5"/>
        <v>101.42</v>
      </c>
      <c r="Q123">
        <f t="shared" si="6"/>
        <v>74.58</v>
      </c>
      <c r="R123" s="16">
        <f t="shared" si="7"/>
        <v>42774.121342592596</v>
      </c>
      <c r="S123" s="16">
        <f t="shared" si="8"/>
        <v>42443.00204861111</v>
      </c>
      <c r="T123">
        <f t="shared" si="9"/>
        <v>2017</v>
      </c>
    </row>
    <row r="124" spans="1:20" ht="45" hidden="1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 s="10">
        <v>1462161540</v>
      </c>
      <c r="J124">
        <v>1457913777</v>
      </c>
      <c r="K124" t="b">
        <v>1</v>
      </c>
      <c r="L124">
        <v>740</v>
      </c>
      <c r="M124" t="b">
        <v>1</v>
      </c>
      <c r="N124" s="12" t="s">
        <v>8273</v>
      </c>
      <c r="O124" t="s">
        <v>8274</v>
      </c>
      <c r="P124" s="6">
        <f t="shared" si="5"/>
        <v>145.13999999999999</v>
      </c>
      <c r="Q124">
        <f t="shared" si="6"/>
        <v>88.26</v>
      </c>
      <c r="R124" s="16">
        <f t="shared" si="7"/>
        <v>42443.00204861111</v>
      </c>
      <c r="S124" s="16">
        <f t="shared" si="8"/>
        <v>42219.950729166667</v>
      </c>
      <c r="T124">
        <f t="shared" si="9"/>
        <v>2016</v>
      </c>
    </row>
    <row r="125" spans="1:20" ht="45" hidden="1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 s="10">
        <v>1441234143</v>
      </c>
      <c r="J125">
        <v>1438642143</v>
      </c>
      <c r="K125" t="b">
        <v>0</v>
      </c>
      <c r="L125">
        <v>181</v>
      </c>
      <c r="M125" t="b">
        <v>1</v>
      </c>
      <c r="N125" s="12" t="s">
        <v>8273</v>
      </c>
      <c r="O125" t="s">
        <v>8274</v>
      </c>
      <c r="P125" s="6">
        <f t="shared" si="5"/>
        <v>129.94999999999999</v>
      </c>
      <c r="Q125">
        <f t="shared" si="6"/>
        <v>358.97</v>
      </c>
      <c r="R125" s="16">
        <f t="shared" si="7"/>
        <v>42219.950729166667</v>
      </c>
      <c r="S125" s="16">
        <f t="shared" si="8"/>
        <v>42340.972118055557</v>
      </c>
      <c r="T125">
        <f t="shared" si="9"/>
        <v>2015</v>
      </c>
    </row>
    <row r="126" spans="1:20" ht="60" hidden="1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 s="10">
        <v>1451776791</v>
      </c>
      <c r="J126">
        <v>1449098391</v>
      </c>
      <c r="K126" t="b">
        <v>0</v>
      </c>
      <c r="L126">
        <v>263</v>
      </c>
      <c r="M126" t="b">
        <v>1</v>
      </c>
      <c r="N126" s="12" t="s">
        <v>8268</v>
      </c>
      <c r="O126" t="s">
        <v>8269</v>
      </c>
      <c r="P126" s="6">
        <f t="shared" si="5"/>
        <v>128.41</v>
      </c>
      <c r="Q126">
        <f t="shared" si="6"/>
        <v>244.12</v>
      </c>
      <c r="R126" s="16">
        <f t="shared" si="7"/>
        <v>42340.972118055557</v>
      </c>
      <c r="S126" s="16">
        <f t="shared" si="8"/>
        <v>41915.003275462965</v>
      </c>
      <c r="T126">
        <f t="shared" si="9"/>
        <v>2015</v>
      </c>
    </row>
    <row r="127" spans="1:20" ht="60" hidden="1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 s="10">
        <v>1415779140</v>
      </c>
      <c r="J127">
        <v>1412294683</v>
      </c>
      <c r="K127" t="b">
        <v>0</v>
      </c>
      <c r="L127">
        <v>983</v>
      </c>
      <c r="M127" t="b">
        <v>1</v>
      </c>
      <c r="N127" s="12" t="s">
        <v>8276</v>
      </c>
      <c r="O127" t="s">
        <v>8277</v>
      </c>
      <c r="P127" s="6">
        <f t="shared" si="5"/>
        <v>352.93</v>
      </c>
      <c r="Q127">
        <f t="shared" si="6"/>
        <v>64.63</v>
      </c>
      <c r="R127" s="16">
        <f t="shared" si="7"/>
        <v>41915.003275462965</v>
      </c>
      <c r="S127" s="16">
        <f t="shared" si="8"/>
        <v>42297.791886574079</v>
      </c>
      <c r="T127">
        <f t="shared" si="9"/>
        <v>2014</v>
      </c>
    </row>
    <row r="128" spans="1:20" ht="60" hidden="1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 s="10">
        <v>1447963219</v>
      </c>
      <c r="J128">
        <v>1445367619</v>
      </c>
      <c r="K128" t="b">
        <v>1</v>
      </c>
      <c r="L128">
        <v>613</v>
      </c>
      <c r="M128" t="b">
        <v>1</v>
      </c>
      <c r="N128" s="12" t="s">
        <v>8281</v>
      </c>
      <c r="O128" t="s">
        <v>8282</v>
      </c>
      <c r="P128" s="6">
        <f t="shared" si="5"/>
        <v>108.62</v>
      </c>
      <c r="Q128">
        <f t="shared" si="6"/>
        <v>103.52</v>
      </c>
      <c r="R128" s="16">
        <f t="shared" si="7"/>
        <v>42297.791886574079</v>
      </c>
      <c r="S128" s="16">
        <f t="shared" si="8"/>
        <v>41899.830312500002</v>
      </c>
      <c r="T128">
        <f t="shared" si="9"/>
        <v>2015</v>
      </c>
    </row>
    <row r="129" spans="1:20" ht="60" hidden="1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 s="10">
        <v>1413575739</v>
      </c>
      <c r="J129">
        <v>1410983739</v>
      </c>
      <c r="K129" t="b">
        <v>1</v>
      </c>
      <c r="L129">
        <v>452</v>
      </c>
      <c r="M129" t="b">
        <v>1</v>
      </c>
      <c r="N129" s="12" t="s">
        <v>8273</v>
      </c>
      <c r="O129" t="s">
        <v>8274</v>
      </c>
      <c r="P129" s="6">
        <f t="shared" si="5"/>
        <v>138.97</v>
      </c>
      <c r="Q129">
        <f t="shared" si="6"/>
        <v>133.74</v>
      </c>
      <c r="R129" s="16">
        <f t="shared" si="7"/>
        <v>41899.830312500002</v>
      </c>
      <c r="S129" s="16">
        <f t="shared" si="8"/>
        <v>42090.912500000006</v>
      </c>
      <c r="T129">
        <f t="shared" si="9"/>
        <v>2014</v>
      </c>
    </row>
    <row r="130" spans="1:20" ht="45" hidden="1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 s="10">
        <v>1432677240</v>
      </c>
      <c r="J130">
        <v>1427493240</v>
      </c>
      <c r="K130" t="b">
        <v>0</v>
      </c>
      <c r="L130">
        <v>392</v>
      </c>
      <c r="M130" t="b">
        <v>1</v>
      </c>
      <c r="N130" s="12" t="s">
        <v>8283</v>
      </c>
      <c r="O130" t="s">
        <v>8284</v>
      </c>
      <c r="P130" s="6">
        <f t="shared" ref="P130:P193" si="10">ROUND(E130/D130*100,2)</f>
        <v>171.94</v>
      </c>
      <c r="Q130">
        <f t="shared" ref="Q130:Q193" si="11">ROUND(E130/L130,2)</f>
        <v>153.52000000000001</v>
      </c>
      <c r="R130" s="16">
        <f t="shared" si="7"/>
        <v>42090.912500000006</v>
      </c>
      <c r="S130" s="16">
        <f t="shared" si="8"/>
        <v>41975.329317129625</v>
      </c>
      <c r="T130">
        <f t="shared" si="9"/>
        <v>2015</v>
      </c>
    </row>
    <row r="131" spans="1:20" ht="45" hidden="1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 s="10">
        <v>1420765200</v>
      </c>
      <c r="J131">
        <v>1417506853</v>
      </c>
      <c r="K131" t="b">
        <v>1</v>
      </c>
      <c r="L131">
        <v>508</v>
      </c>
      <c r="M131" t="b">
        <v>1</v>
      </c>
      <c r="N131" s="12" t="s">
        <v>8268</v>
      </c>
      <c r="O131" t="s">
        <v>8269</v>
      </c>
      <c r="P131" s="6">
        <f t="shared" si="10"/>
        <v>120.35</v>
      </c>
      <c r="Q131">
        <f t="shared" si="11"/>
        <v>118.45</v>
      </c>
      <c r="R131" s="16">
        <f t="shared" ref="R131:R194" si="12">(((J131/60)/60)/24)+DATE(1970,1,1)</f>
        <v>41975.329317129625</v>
      </c>
      <c r="S131" s="16">
        <f t="shared" ref="S131:S194" si="13">(((J132/60)/60)/24)+DATE(1970,1,1)</f>
        <v>41575.527349537035</v>
      </c>
      <c r="T131">
        <f t="shared" ref="T131:T194" si="14">YEAR(R131)</f>
        <v>2014</v>
      </c>
    </row>
    <row r="132" spans="1:20" hidden="1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 s="10">
        <v>1386025140</v>
      </c>
      <c r="J132">
        <v>1382963963</v>
      </c>
      <c r="K132" t="b">
        <v>0</v>
      </c>
      <c r="L132">
        <v>742</v>
      </c>
      <c r="M132" t="b">
        <v>1</v>
      </c>
      <c r="N132" s="12" t="s">
        <v>8268</v>
      </c>
      <c r="O132" t="s">
        <v>8269</v>
      </c>
      <c r="P132" s="6">
        <f t="shared" si="10"/>
        <v>120.19</v>
      </c>
      <c r="Q132">
        <f t="shared" si="11"/>
        <v>80.989999999999995</v>
      </c>
      <c r="R132" s="16">
        <f t="shared" si="12"/>
        <v>41575.527349537035</v>
      </c>
      <c r="S132" s="16">
        <f t="shared" si="13"/>
        <v>41843.64271990741</v>
      </c>
      <c r="T132">
        <f t="shared" si="14"/>
        <v>2013</v>
      </c>
    </row>
    <row r="133" spans="1:20" ht="60" hidden="1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 s="10">
        <v>1410017131</v>
      </c>
      <c r="J133">
        <v>1406129131</v>
      </c>
      <c r="K133" t="b">
        <v>1</v>
      </c>
      <c r="L133">
        <v>508</v>
      </c>
      <c r="M133" t="b">
        <v>1</v>
      </c>
      <c r="N133" s="12" t="s">
        <v>8287</v>
      </c>
      <c r="O133" t="s">
        <v>8291</v>
      </c>
      <c r="P133" s="6">
        <f t="shared" si="10"/>
        <v>200.15</v>
      </c>
      <c r="Q133">
        <f t="shared" si="11"/>
        <v>118.2</v>
      </c>
      <c r="R133" s="16">
        <f t="shared" si="12"/>
        <v>41843.64271990741</v>
      </c>
      <c r="S133" s="16">
        <f t="shared" si="13"/>
        <v>41464.934016203704</v>
      </c>
      <c r="T133">
        <f t="shared" si="14"/>
        <v>2014</v>
      </c>
    </row>
    <row r="134" spans="1:20" ht="60" hidden="1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 s="10">
        <v>1374858000</v>
      </c>
      <c r="J134">
        <v>1373408699</v>
      </c>
      <c r="K134" t="b">
        <v>1</v>
      </c>
      <c r="L134">
        <v>635</v>
      </c>
      <c r="M134" t="b">
        <v>1</v>
      </c>
      <c r="N134" s="12" t="s">
        <v>8271</v>
      </c>
      <c r="O134" t="s">
        <v>8272</v>
      </c>
      <c r="P134" s="6">
        <f t="shared" si="10"/>
        <v>117.04</v>
      </c>
      <c r="Q134">
        <f t="shared" si="11"/>
        <v>92.16</v>
      </c>
      <c r="R134" s="16">
        <f t="shared" si="12"/>
        <v>41464.934016203704</v>
      </c>
      <c r="S134" s="16">
        <f t="shared" si="13"/>
        <v>42745.744618055556</v>
      </c>
      <c r="T134">
        <f t="shared" si="14"/>
        <v>2013</v>
      </c>
    </row>
    <row r="135" spans="1:20" ht="45" hidden="1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 s="10">
        <v>1488390735</v>
      </c>
      <c r="J135">
        <v>1484070735</v>
      </c>
      <c r="K135" t="b">
        <v>0</v>
      </c>
      <c r="L135">
        <v>113</v>
      </c>
      <c r="M135" t="b">
        <v>1</v>
      </c>
      <c r="N135" s="12" t="s">
        <v>8268</v>
      </c>
      <c r="O135" t="s">
        <v>8269</v>
      </c>
      <c r="P135" s="6">
        <f t="shared" si="10"/>
        <v>144.54</v>
      </c>
      <c r="Q135">
        <f t="shared" si="11"/>
        <v>511.65</v>
      </c>
      <c r="R135" s="16">
        <f t="shared" si="12"/>
        <v>42745.744618055556</v>
      </c>
      <c r="S135" s="16">
        <f t="shared" si="13"/>
        <v>42103.042546296296</v>
      </c>
      <c r="T135">
        <f t="shared" si="14"/>
        <v>2017</v>
      </c>
    </row>
    <row r="136" spans="1:20" ht="45" hidden="1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 s="10">
        <v>1433538000</v>
      </c>
      <c r="J136">
        <v>1428541276</v>
      </c>
      <c r="K136" t="b">
        <v>0</v>
      </c>
      <c r="L136">
        <v>188</v>
      </c>
      <c r="M136" t="b">
        <v>1</v>
      </c>
      <c r="N136" s="12" t="s">
        <v>8268</v>
      </c>
      <c r="O136" t="s">
        <v>8269</v>
      </c>
      <c r="P136" s="6">
        <f t="shared" si="10"/>
        <v>115.51</v>
      </c>
      <c r="Q136">
        <f t="shared" si="11"/>
        <v>307.2</v>
      </c>
      <c r="R136" s="16">
        <f t="shared" si="12"/>
        <v>42103.042546296296</v>
      </c>
      <c r="S136" s="16">
        <f t="shared" si="13"/>
        <v>40682.051689814813</v>
      </c>
      <c r="T136">
        <f t="shared" si="14"/>
        <v>2015</v>
      </c>
    </row>
    <row r="137" spans="1:20" ht="60" hidden="1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 s="10">
        <v>1308359666</v>
      </c>
      <c r="J137">
        <v>1305767666</v>
      </c>
      <c r="K137" t="b">
        <v>1</v>
      </c>
      <c r="L137">
        <v>688</v>
      </c>
      <c r="M137" t="b">
        <v>1</v>
      </c>
      <c r="N137" s="12" t="s">
        <v>8281</v>
      </c>
      <c r="O137" t="s">
        <v>8282</v>
      </c>
      <c r="P137" s="6">
        <f t="shared" si="10"/>
        <v>191.14</v>
      </c>
      <c r="Q137">
        <f t="shared" si="11"/>
        <v>83.35</v>
      </c>
      <c r="R137" s="16">
        <f t="shared" si="12"/>
        <v>40682.051689814813</v>
      </c>
      <c r="S137" s="16">
        <f t="shared" si="13"/>
        <v>42289.675173611111</v>
      </c>
      <c r="T137">
        <f t="shared" si="14"/>
        <v>2011</v>
      </c>
    </row>
    <row r="138" spans="1:20" ht="60" hidden="1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 s="10">
        <v>1448125935</v>
      </c>
      <c r="J138">
        <v>1444666335</v>
      </c>
      <c r="K138" t="b">
        <v>0</v>
      </c>
      <c r="L138">
        <v>355</v>
      </c>
      <c r="M138" t="b">
        <v>0</v>
      </c>
      <c r="N138" s="12" t="s">
        <v>8268</v>
      </c>
      <c r="O138" t="s">
        <v>8270</v>
      </c>
      <c r="P138" s="6">
        <f t="shared" si="10"/>
        <v>22.88</v>
      </c>
      <c r="Q138">
        <f t="shared" si="11"/>
        <v>161.12</v>
      </c>
      <c r="R138" s="16">
        <f t="shared" si="12"/>
        <v>42289.675173611111</v>
      </c>
      <c r="S138" s="16">
        <f t="shared" si="13"/>
        <v>42684.000046296293</v>
      </c>
      <c r="T138">
        <f t="shared" si="14"/>
        <v>2015</v>
      </c>
    </row>
    <row r="139" spans="1:20" ht="60" hidden="1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 s="10">
        <v>1481328004</v>
      </c>
      <c r="J139">
        <v>1478736004</v>
      </c>
      <c r="K139" t="b">
        <v>0</v>
      </c>
      <c r="L139">
        <v>1328</v>
      </c>
      <c r="M139" t="b">
        <v>1</v>
      </c>
      <c r="N139" s="12" t="s">
        <v>8276</v>
      </c>
      <c r="O139" t="s">
        <v>8277</v>
      </c>
      <c r="P139" s="6">
        <f t="shared" si="10"/>
        <v>283.08999999999997</v>
      </c>
      <c r="Q139">
        <f t="shared" si="11"/>
        <v>42.63</v>
      </c>
      <c r="R139" s="16">
        <f t="shared" si="12"/>
        <v>42684.000046296293</v>
      </c>
      <c r="S139" s="16">
        <f t="shared" si="13"/>
        <v>41324.193298611113</v>
      </c>
      <c r="T139">
        <f t="shared" si="14"/>
        <v>2016</v>
      </c>
    </row>
    <row r="140" spans="1:20" ht="45" hidden="1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 s="10">
        <v>1366429101</v>
      </c>
      <c r="J140">
        <v>1361248701</v>
      </c>
      <c r="K140" t="b">
        <v>1</v>
      </c>
      <c r="L140">
        <v>701</v>
      </c>
      <c r="M140" t="b">
        <v>1</v>
      </c>
      <c r="N140" s="12" t="s">
        <v>8268</v>
      </c>
      <c r="O140" t="s">
        <v>8269</v>
      </c>
      <c r="P140" s="6">
        <f t="shared" si="10"/>
        <v>1131.8</v>
      </c>
      <c r="Q140">
        <f t="shared" si="11"/>
        <v>80.73</v>
      </c>
      <c r="R140" s="16">
        <f t="shared" si="12"/>
        <v>41324.193298611113</v>
      </c>
      <c r="S140" s="16">
        <f t="shared" si="13"/>
        <v>42600.278749999998</v>
      </c>
      <c r="T140">
        <f t="shared" si="14"/>
        <v>2013</v>
      </c>
    </row>
    <row r="141" spans="1:20" ht="60" hidden="1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 s="10">
        <v>1475390484</v>
      </c>
      <c r="J141">
        <v>1471502484</v>
      </c>
      <c r="K141" t="b">
        <v>0</v>
      </c>
      <c r="L141">
        <v>278</v>
      </c>
      <c r="M141" t="b">
        <v>1</v>
      </c>
      <c r="N141" s="12" t="s">
        <v>8268</v>
      </c>
      <c r="O141" t="s">
        <v>8269</v>
      </c>
      <c r="P141" s="6">
        <f t="shared" si="10"/>
        <v>280.73</v>
      </c>
      <c r="Q141">
        <f t="shared" si="11"/>
        <v>201.96</v>
      </c>
      <c r="R141" s="16">
        <f t="shared" si="12"/>
        <v>42600.278749999998</v>
      </c>
      <c r="S141" s="16">
        <f t="shared" si="13"/>
        <v>41940.69158564815</v>
      </c>
      <c r="T141">
        <f t="shared" si="14"/>
        <v>2016</v>
      </c>
    </row>
    <row r="142" spans="1:20" ht="60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 s="10">
        <v>1416988740</v>
      </c>
      <c r="J142">
        <v>1414514153</v>
      </c>
      <c r="K142" t="b">
        <v>1</v>
      </c>
      <c r="L142">
        <v>930</v>
      </c>
      <c r="M142" t="b">
        <v>1</v>
      </c>
      <c r="N142" s="12" t="s">
        <v>8283</v>
      </c>
      <c r="O142" t="s">
        <v>8286</v>
      </c>
      <c r="P142" s="6">
        <f t="shared" si="10"/>
        <v>160.22999999999999</v>
      </c>
      <c r="Q142">
        <f t="shared" si="11"/>
        <v>60.3</v>
      </c>
      <c r="R142" s="16">
        <f t="shared" si="12"/>
        <v>41940.69158564815</v>
      </c>
      <c r="S142" s="16">
        <f t="shared" si="13"/>
        <v>41526.708935185183</v>
      </c>
      <c r="T142">
        <f t="shared" si="14"/>
        <v>2014</v>
      </c>
    </row>
    <row r="143" spans="1:20" ht="45" hidden="1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 s="10">
        <v>1381424452</v>
      </c>
      <c r="J143">
        <v>1378746052</v>
      </c>
      <c r="K143" t="b">
        <v>0</v>
      </c>
      <c r="L143">
        <v>351</v>
      </c>
      <c r="M143" t="b">
        <v>1</v>
      </c>
      <c r="N143" s="12" t="s">
        <v>8281</v>
      </c>
      <c r="O143" t="s">
        <v>8282</v>
      </c>
      <c r="P143" s="6">
        <f t="shared" si="10"/>
        <v>110.45</v>
      </c>
      <c r="Q143">
        <f t="shared" si="11"/>
        <v>157.33000000000001</v>
      </c>
      <c r="R143" s="16">
        <f t="shared" si="12"/>
        <v>41526.708935185183</v>
      </c>
      <c r="S143" s="16">
        <f t="shared" si="13"/>
        <v>42459.780844907407</v>
      </c>
      <c r="T143">
        <f t="shared" si="14"/>
        <v>2013</v>
      </c>
    </row>
    <row r="144" spans="1:20" ht="30" hidden="1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 s="10">
        <v>1461955465</v>
      </c>
      <c r="J144">
        <v>1459363465</v>
      </c>
      <c r="K144" t="b">
        <v>1</v>
      </c>
      <c r="L144">
        <v>325</v>
      </c>
      <c r="M144" t="b">
        <v>1</v>
      </c>
      <c r="N144" s="12" t="s">
        <v>8281</v>
      </c>
      <c r="O144" t="s">
        <v>8282</v>
      </c>
      <c r="P144" s="6">
        <f t="shared" si="10"/>
        <v>100.37</v>
      </c>
      <c r="Q144">
        <f t="shared" si="11"/>
        <v>169.85</v>
      </c>
      <c r="R144" s="16">
        <f t="shared" si="12"/>
        <v>42459.780844907407</v>
      </c>
      <c r="S144" s="16">
        <f t="shared" si="13"/>
        <v>42327.834247685183</v>
      </c>
      <c r="T144">
        <f t="shared" si="14"/>
        <v>2016</v>
      </c>
    </row>
    <row r="145" spans="1:20" ht="60" hidden="1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 s="10">
        <v>1450555279</v>
      </c>
      <c r="J145">
        <v>1447963279</v>
      </c>
      <c r="K145" t="b">
        <v>0</v>
      </c>
      <c r="L145">
        <v>284</v>
      </c>
      <c r="M145" t="b">
        <v>1</v>
      </c>
      <c r="N145" s="12" t="s">
        <v>8281</v>
      </c>
      <c r="O145" t="s">
        <v>8292</v>
      </c>
      <c r="P145" s="6">
        <f t="shared" si="10"/>
        <v>122.99</v>
      </c>
      <c r="Q145">
        <f t="shared" si="11"/>
        <v>190.55</v>
      </c>
      <c r="R145" s="16">
        <f t="shared" si="12"/>
        <v>42327.834247685183</v>
      </c>
      <c r="S145" s="16">
        <f t="shared" si="13"/>
        <v>41946.029467592591</v>
      </c>
      <c r="T145">
        <f t="shared" si="14"/>
        <v>2015</v>
      </c>
    </row>
    <row r="146" spans="1:20" ht="45" hidden="1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 s="10">
        <v>1417653540</v>
      </c>
      <c r="J146">
        <v>1414975346</v>
      </c>
      <c r="K146" t="b">
        <v>0</v>
      </c>
      <c r="L146">
        <v>229</v>
      </c>
      <c r="M146" t="b">
        <v>1</v>
      </c>
      <c r="N146" s="12" t="s">
        <v>8271</v>
      </c>
      <c r="O146" t="s">
        <v>8293</v>
      </c>
      <c r="P146" s="6">
        <f t="shared" si="10"/>
        <v>114.41</v>
      </c>
      <c r="Q146">
        <f t="shared" si="11"/>
        <v>234.81</v>
      </c>
      <c r="R146" s="16">
        <f t="shared" si="12"/>
        <v>41946.029467592591</v>
      </c>
      <c r="S146" s="16">
        <f t="shared" si="13"/>
        <v>42044.272847222222</v>
      </c>
      <c r="T146">
        <f t="shared" si="14"/>
        <v>2014</v>
      </c>
    </row>
    <row r="147" spans="1:20" ht="60" hidden="1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 s="10">
        <v>1428643974</v>
      </c>
      <c r="J147">
        <v>1423463574</v>
      </c>
      <c r="K147" t="b">
        <v>0</v>
      </c>
      <c r="L147">
        <v>119</v>
      </c>
      <c r="M147" t="b">
        <v>1</v>
      </c>
      <c r="N147" s="12" t="s">
        <v>8268</v>
      </c>
      <c r="O147" t="s">
        <v>8269</v>
      </c>
      <c r="P147" s="6">
        <f t="shared" si="10"/>
        <v>107.54</v>
      </c>
      <c r="Q147">
        <f t="shared" si="11"/>
        <v>451.84</v>
      </c>
      <c r="R147" s="16">
        <f t="shared" si="12"/>
        <v>42044.272847222222</v>
      </c>
      <c r="S147" s="16">
        <f t="shared" si="13"/>
        <v>42425.757986111115</v>
      </c>
      <c r="T147">
        <f t="shared" si="14"/>
        <v>2015</v>
      </c>
    </row>
    <row r="148" spans="1:20" ht="60" hidden="1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 s="10">
        <v>1459012290</v>
      </c>
      <c r="J148">
        <v>1456423890</v>
      </c>
      <c r="K148" t="b">
        <v>0</v>
      </c>
      <c r="L148">
        <v>878</v>
      </c>
      <c r="M148" t="b">
        <v>1</v>
      </c>
      <c r="N148" s="12" t="s">
        <v>8276</v>
      </c>
      <c r="O148" t="s">
        <v>8277</v>
      </c>
      <c r="P148" s="6">
        <f t="shared" si="10"/>
        <v>537.37</v>
      </c>
      <c r="Q148">
        <f t="shared" si="11"/>
        <v>61.2</v>
      </c>
      <c r="R148" s="16">
        <f t="shared" si="12"/>
        <v>42425.757986111115</v>
      </c>
      <c r="S148" s="16">
        <f t="shared" si="13"/>
        <v>42696.663506944446</v>
      </c>
      <c r="T148">
        <f t="shared" si="14"/>
        <v>2016</v>
      </c>
    </row>
    <row r="149" spans="1:20" ht="60" hidden="1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 s="10">
        <v>1483286127</v>
      </c>
      <c r="J149">
        <v>1479830127</v>
      </c>
      <c r="K149" t="b">
        <v>0</v>
      </c>
      <c r="L149">
        <v>456</v>
      </c>
      <c r="M149" t="b">
        <v>0</v>
      </c>
      <c r="N149" s="12" t="s">
        <v>8268</v>
      </c>
      <c r="O149" t="s">
        <v>8270</v>
      </c>
      <c r="P149" s="6">
        <f t="shared" si="10"/>
        <v>78.930000000000007</v>
      </c>
      <c r="Q149">
        <f t="shared" si="11"/>
        <v>117.7</v>
      </c>
      <c r="R149" s="16">
        <f t="shared" si="12"/>
        <v>42696.663506944446</v>
      </c>
      <c r="S149" s="16">
        <f t="shared" si="13"/>
        <v>42292.513888888891</v>
      </c>
      <c r="T149">
        <f t="shared" si="14"/>
        <v>2016</v>
      </c>
    </row>
    <row r="150" spans="1:20" ht="60" hidden="1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 s="10">
        <v>1447507200</v>
      </c>
      <c r="J150">
        <v>1444911600</v>
      </c>
      <c r="K150" t="b">
        <v>0</v>
      </c>
      <c r="L150">
        <v>651</v>
      </c>
      <c r="M150" t="b">
        <v>1</v>
      </c>
      <c r="N150" s="12" t="s">
        <v>8276</v>
      </c>
      <c r="O150" t="s">
        <v>8277</v>
      </c>
      <c r="P150" s="6">
        <f t="shared" si="10"/>
        <v>132.88999999999999</v>
      </c>
      <c r="Q150">
        <f t="shared" si="11"/>
        <v>81.650000000000006</v>
      </c>
      <c r="R150" s="16">
        <f t="shared" si="12"/>
        <v>42292.513888888891</v>
      </c>
      <c r="S150" s="16">
        <f t="shared" si="13"/>
        <v>41800.423043981478</v>
      </c>
      <c r="T150">
        <f t="shared" si="14"/>
        <v>2015</v>
      </c>
    </row>
    <row r="151" spans="1:20" ht="45" hidden="1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 s="10">
        <v>1404986951</v>
      </c>
      <c r="J151">
        <v>1402394951</v>
      </c>
      <c r="K151" t="b">
        <v>1</v>
      </c>
      <c r="L151">
        <v>943</v>
      </c>
      <c r="M151" t="b">
        <v>1</v>
      </c>
      <c r="N151" s="12" t="s">
        <v>8268</v>
      </c>
      <c r="O151" t="s">
        <v>8269</v>
      </c>
      <c r="P151" s="6">
        <f t="shared" si="10"/>
        <v>106</v>
      </c>
      <c r="Q151">
        <f t="shared" si="11"/>
        <v>56.2</v>
      </c>
      <c r="R151" s="16">
        <f t="shared" si="12"/>
        <v>41800.423043981478</v>
      </c>
      <c r="S151" s="16">
        <f t="shared" si="13"/>
        <v>42053.704293981486</v>
      </c>
      <c r="T151">
        <f t="shared" si="14"/>
        <v>2014</v>
      </c>
    </row>
    <row r="152" spans="1:20" ht="45" hidden="1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 s="10">
        <v>1426866851</v>
      </c>
      <c r="J152">
        <v>1424278451</v>
      </c>
      <c r="K152" t="b">
        <v>0</v>
      </c>
      <c r="L152">
        <v>320</v>
      </c>
      <c r="M152" t="b">
        <v>1</v>
      </c>
      <c r="N152" s="12" t="s">
        <v>8283</v>
      </c>
      <c r="O152" t="s">
        <v>8284</v>
      </c>
      <c r="P152" s="6">
        <f t="shared" si="10"/>
        <v>131.44</v>
      </c>
      <c r="Q152">
        <f t="shared" si="11"/>
        <v>164.3</v>
      </c>
      <c r="R152" s="16">
        <f t="shared" si="12"/>
        <v>42053.704293981486</v>
      </c>
      <c r="S152" s="16">
        <f t="shared" si="13"/>
        <v>42689.187881944439</v>
      </c>
      <c r="T152">
        <f t="shared" si="14"/>
        <v>2015</v>
      </c>
    </row>
    <row r="153" spans="1:20" ht="45" hidden="1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 s="10">
        <v>1482208233</v>
      </c>
      <c r="J153">
        <v>1479184233</v>
      </c>
      <c r="K153" t="b">
        <v>1</v>
      </c>
      <c r="L153">
        <v>736</v>
      </c>
      <c r="M153" t="b">
        <v>1</v>
      </c>
      <c r="N153" s="12" t="s">
        <v>8281</v>
      </c>
      <c r="O153" t="s">
        <v>8282</v>
      </c>
      <c r="P153" s="6">
        <f t="shared" si="10"/>
        <v>104.4</v>
      </c>
      <c r="Q153">
        <f t="shared" si="11"/>
        <v>70.92</v>
      </c>
      <c r="R153" s="16">
        <f t="shared" si="12"/>
        <v>42689.187881944439</v>
      </c>
      <c r="S153" s="16">
        <f t="shared" si="13"/>
        <v>40732.842245370368</v>
      </c>
      <c r="T153">
        <f t="shared" si="14"/>
        <v>2016</v>
      </c>
    </row>
    <row r="154" spans="1:20" ht="60" hidden="1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 s="10">
        <v>1312747970</v>
      </c>
      <c r="J154">
        <v>1310155970</v>
      </c>
      <c r="K154" t="b">
        <v>0</v>
      </c>
      <c r="L154">
        <v>73</v>
      </c>
      <c r="M154" t="b">
        <v>1</v>
      </c>
      <c r="N154" s="12" t="s">
        <v>8281</v>
      </c>
      <c r="O154" t="s">
        <v>8282</v>
      </c>
      <c r="P154" s="6">
        <f t="shared" si="10"/>
        <v>103.81</v>
      </c>
      <c r="Q154">
        <f t="shared" si="11"/>
        <v>711.04</v>
      </c>
      <c r="R154" s="16">
        <f t="shared" si="12"/>
        <v>40732.842245370368</v>
      </c>
      <c r="S154" s="16">
        <f t="shared" si="13"/>
        <v>41051.168900462959</v>
      </c>
      <c r="T154">
        <f t="shared" si="14"/>
        <v>2011</v>
      </c>
    </row>
    <row r="155" spans="1:20" ht="60" hidden="1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 s="10">
        <v>1340683393</v>
      </c>
      <c r="J155">
        <v>1337659393</v>
      </c>
      <c r="K155" t="b">
        <v>1</v>
      </c>
      <c r="L155">
        <v>447</v>
      </c>
      <c r="M155" t="b">
        <v>1</v>
      </c>
      <c r="N155" s="12" t="s">
        <v>8281</v>
      </c>
      <c r="O155" t="s">
        <v>8282</v>
      </c>
      <c r="P155" s="6">
        <f t="shared" si="10"/>
        <v>103.21</v>
      </c>
      <c r="Q155">
        <f t="shared" si="11"/>
        <v>115.45</v>
      </c>
      <c r="R155" s="16">
        <f t="shared" si="12"/>
        <v>41051.168900462959</v>
      </c>
      <c r="S155" s="16">
        <f t="shared" si="13"/>
        <v>42507.860196759255</v>
      </c>
      <c r="T155">
        <f t="shared" si="14"/>
        <v>2012</v>
      </c>
    </row>
    <row r="156" spans="1:20" ht="45" hidden="1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 s="10">
        <v>1466002800</v>
      </c>
      <c r="J156">
        <v>1463517521</v>
      </c>
      <c r="K156" t="b">
        <v>1</v>
      </c>
      <c r="L156">
        <v>267</v>
      </c>
      <c r="M156" t="b">
        <v>1</v>
      </c>
      <c r="N156" s="12" t="s">
        <v>8281</v>
      </c>
      <c r="O156" t="s">
        <v>8282</v>
      </c>
      <c r="P156" s="6">
        <f t="shared" si="10"/>
        <v>103.09</v>
      </c>
      <c r="Q156">
        <f t="shared" si="11"/>
        <v>193.05</v>
      </c>
      <c r="R156" s="16">
        <f t="shared" si="12"/>
        <v>42507.860196759255</v>
      </c>
      <c r="S156" s="16">
        <f t="shared" si="13"/>
        <v>41778.193622685183</v>
      </c>
      <c r="T156">
        <f t="shared" si="14"/>
        <v>2016</v>
      </c>
    </row>
    <row r="157" spans="1:20" ht="60" hidden="1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 s="10">
        <v>1402892700</v>
      </c>
      <c r="J157">
        <v>1400474329</v>
      </c>
      <c r="K157" t="b">
        <v>0</v>
      </c>
      <c r="L157">
        <v>433</v>
      </c>
      <c r="M157" t="b">
        <v>1</v>
      </c>
      <c r="N157" s="12" t="s">
        <v>8283</v>
      </c>
      <c r="O157" t="s">
        <v>8284</v>
      </c>
      <c r="P157" s="6">
        <f t="shared" si="10"/>
        <v>103.03</v>
      </c>
      <c r="Q157">
        <f t="shared" si="11"/>
        <v>118.97</v>
      </c>
      <c r="R157" s="16">
        <f t="shared" si="12"/>
        <v>41778.193622685183</v>
      </c>
      <c r="S157" s="16">
        <f t="shared" si="13"/>
        <v>42020.700567129628</v>
      </c>
      <c r="T157">
        <f t="shared" si="14"/>
        <v>2014</v>
      </c>
    </row>
    <row r="158" spans="1:20" ht="30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 s="10">
        <v>1425272340</v>
      </c>
      <c r="J158">
        <v>1421426929</v>
      </c>
      <c r="K158" t="b">
        <v>0</v>
      </c>
      <c r="L158">
        <v>274</v>
      </c>
      <c r="M158" t="b">
        <v>1</v>
      </c>
      <c r="N158" s="12" t="s">
        <v>8283</v>
      </c>
      <c r="O158" t="s">
        <v>8286</v>
      </c>
      <c r="P158" s="6">
        <f t="shared" si="10"/>
        <v>127.96</v>
      </c>
      <c r="Q158">
        <f t="shared" si="11"/>
        <v>186.8</v>
      </c>
      <c r="R158" s="16">
        <f t="shared" si="12"/>
        <v>42020.700567129628</v>
      </c>
      <c r="S158" s="16">
        <f t="shared" si="13"/>
        <v>42542.526423611111</v>
      </c>
      <c r="T158">
        <f t="shared" si="14"/>
        <v>2015</v>
      </c>
    </row>
    <row r="159" spans="1:20" ht="60" hidden="1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 s="10">
        <v>1471579140</v>
      </c>
      <c r="J159">
        <v>1466512683</v>
      </c>
      <c r="K159" t="b">
        <v>0</v>
      </c>
      <c r="L159">
        <v>323</v>
      </c>
      <c r="M159" t="b">
        <v>0</v>
      </c>
      <c r="N159" s="12" t="s">
        <v>8268</v>
      </c>
      <c r="O159" t="s">
        <v>8270</v>
      </c>
      <c r="P159" s="6">
        <f t="shared" si="10"/>
        <v>102.3</v>
      </c>
      <c r="Q159">
        <f t="shared" si="11"/>
        <v>158.36000000000001</v>
      </c>
      <c r="R159" s="16">
        <f t="shared" si="12"/>
        <v>42542.526423611111</v>
      </c>
      <c r="S159" s="16">
        <f t="shared" si="13"/>
        <v>42132.941805555558</v>
      </c>
      <c r="T159">
        <f t="shared" si="14"/>
        <v>2016</v>
      </c>
    </row>
    <row r="160" spans="1:20" ht="30" hidden="1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 s="10">
        <v>1433106000</v>
      </c>
      <c r="J160">
        <v>1431124572</v>
      </c>
      <c r="K160" t="b">
        <v>0</v>
      </c>
      <c r="L160">
        <v>103</v>
      </c>
      <c r="M160" t="b">
        <v>1</v>
      </c>
      <c r="N160" s="12" t="s">
        <v>8273</v>
      </c>
      <c r="O160" t="s">
        <v>8274</v>
      </c>
      <c r="P160" s="6">
        <f t="shared" si="10"/>
        <v>254.32</v>
      </c>
      <c r="Q160">
        <f t="shared" si="11"/>
        <v>493.82</v>
      </c>
      <c r="R160" s="16">
        <f t="shared" si="12"/>
        <v>42132.941805555558</v>
      </c>
      <c r="S160" s="16">
        <f t="shared" si="13"/>
        <v>42612.149780092594</v>
      </c>
      <c r="T160">
        <f t="shared" si="14"/>
        <v>2015</v>
      </c>
    </row>
    <row r="161" spans="1:20" ht="45" hidden="1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 s="10">
        <v>1475553540</v>
      </c>
      <c r="J161">
        <v>1472528141</v>
      </c>
      <c r="K161" t="b">
        <v>1</v>
      </c>
      <c r="L161">
        <v>308</v>
      </c>
      <c r="M161" t="b">
        <v>1</v>
      </c>
      <c r="N161" s="12" t="s">
        <v>8283</v>
      </c>
      <c r="O161" t="s">
        <v>8284</v>
      </c>
      <c r="P161" s="6">
        <f t="shared" si="10"/>
        <v>101.61</v>
      </c>
      <c r="Q161">
        <f t="shared" si="11"/>
        <v>164.94</v>
      </c>
      <c r="R161" s="16">
        <f t="shared" si="12"/>
        <v>42612.149780092594</v>
      </c>
      <c r="S161" s="16">
        <f t="shared" si="13"/>
        <v>41851.962916666671</v>
      </c>
      <c r="T161">
        <f t="shared" si="14"/>
        <v>2016</v>
      </c>
    </row>
    <row r="162" spans="1:20" ht="60" hidden="1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 s="10">
        <v>1409274000</v>
      </c>
      <c r="J162">
        <v>1406847996</v>
      </c>
      <c r="K162" t="b">
        <v>1</v>
      </c>
      <c r="L162">
        <v>614</v>
      </c>
      <c r="M162" t="b">
        <v>1</v>
      </c>
      <c r="N162" s="12" t="s">
        <v>8287</v>
      </c>
      <c r="O162" t="s">
        <v>8288</v>
      </c>
      <c r="P162" s="6">
        <f t="shared" si="10"/>
        <v>101.31</v>
      </c>
      <c r="Q162">
        <f t="shared" si="11"/>
        <v>82.5</v>
      </c>
      <c r="R162" s="16">
        <f t="shared" si="12"/>
        <v>41851.962916666671</v>
      </c>
      <c r="S162" s="16">
        <f t="shared" si="13"/>
        <v>41179.098530092589</v>
      </c>
      <c r="T162">
        <f t="shared" si="14"/>
        <v>2014</v>
      </c>
    </row>
    <row r="163" spans="1:20" ht="30" hidden="1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 s="10">
        <v>1351304513</v>
      </c>
      <c r="J163">
        <v>1348712513</v>
      </c>
      <c r="K163" t="b">
        <v>1</v>
      </c>
      <c r="L163">
        <v>660</v>
      </c>
      <c r="M163" t="b">
        <v>1</v>
      </c>
      <c r="N163" s="12" t="s">
        <v>8268</v>
      </c>
      <c r="O163" t="s">
        <v>8269</v>
      </c>
      <c r="P163" s="6">
        <f t="shared" si="10"/>
        <v>167.5</v>
      </c>
      <c r="Q163">
        <f t="shared" si="11"/>
        <v>76.14</v>
      </c>
      <c r="R163" s="16">
        <f t="shared" si="12"/>
        <v>41179.098530092589</v>
      </c>
      <c r="S163" s="16">
        <f t="shared" si="13"/>
        <v>42437.636469907404</v>
      </c>
      <c r="T163">
        <f t="shared" si="14"/>
        <v>2012</v>
      </c>
    </row>
    <row r="164" spans="1:20" ht="60" hidden="1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 s="10">
        <v>1460038591</v>
      </c>
      <c r="J164">
        <v>1457450191</v>
      </c>
      <c r="K164" t="b">
        <v>1</v>
      </c>
      <c r="L164">
        <v>266</v>
      </c>
      <c r="M164" t="b">
        <v>1</v>
      </c>
      <c r="N164" s="12" t="s">
        <v>8281</v>
      </c>
      <c r="O164" t="s">
        <v>8282</v>
      </c>
      <c r="P164" s="6">
        <f t="shared" si="10"/>
        <v>125.23</v>
      </c>
      <c r="Q164">
        <f t="shared" si="11"/>
        <v>188.31</v>
      </c>
      <c r="R164" s="16">
        <f t="shared" si="12"/>
        <v>42437.636469907404</v>
      </c>
      <c r="S164" s="16">
        <f t="shared" si="13"/>
        <v>41951.695671296293</v>
      </c>
      <c r="T164">
        <f t="shared" si="14"/>
        <v>2016</v>
      </c>
    </row>
    <row r="165" spans="1:20" ht="60" hidden="1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 s="10">
        <v>1420648906</v>
      </c>
      <c r="J165">
        <v>1415464906</v>
      </c>
      <c r="K165" t="b">
        <v>0</v>
      </c>
      <c r="L165">
        <v>144</v>
      </c>
      <c r="M165" t="b">
        <v>1</v>
      </c>
      <c r="N165" s="12" t="s">
        <v>8287</v>
      </c>
      <c r="O165" t="s">
        <v>8291</v>
      </c>
      <c r="P165" s="6">
        <f t="shared" si="10"/>
        <v>118.64</v>
      </c>
      <c r="Q165">
        <f t="shared" si="11"/>
        <v>346.04</v>
      </c>
      <c r="R165" s="16">
        <f t="shared" si="12"/>
        <v>41951.695671296293</v>
      </c>
      <c r="S165" s="16">
        <f t="shared" si="13"/>
        <v>42152.288819444439</v>
      </c>
      <c r="T165">
        <f t="shared" si="14"/>
        <v>2014</v>
      </c>
    </row>
    <row r="166" spans="1:20" ht="60" hidden="1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 s="10">
        <v>1435388154</v>
      </c>
      <c r="J166">
        <v>1432796154</v>
      </c>
      <c r="K166" t="b">
        <v>0</v>
      </c>
      <c r="L166">
        <v>271</v>
      </c>
      <c r="M166" t="b">
        <v>1</v>
      </c>
      <c r="N166" s="12" t="s">
        <v>8273</v>
      </c>
      <c r="O166" t="s">
        <v>8274</v>
      </c>
      <c r="P166" s="6">
        <f t="shared" si="10"/>
        <v>199.24</v>
      </c>
      <c r="Q166">
        <f t="shared" si="11"/>
        <v>183.8</v>
      </c>
      <c r="R166" s="16">
        <f t="shared" si="12"/>
        <v>42152.288819444439</v>
      </c>
      <c r="S166" s="16">
        <f t="shared" si="13"/>
        <v>41791.713252314818</v>
      </c>
      <c r="T166">
        <f t="shared" si="14"/>
        <v>2015</v>
      </c>
    </row>
    <row r="167" spans="1:20" ht="60" hidden="1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 s="10">
        <v>1405479600</v>
      </c>
      <c r="J167">
        <v>1401642425</v>
      </c>
      <c r="K167" t="b">
        <v>0</v>
      </c>
      <c r="L167">
        <v>827</v>
      </c>
      <c r="M167" t="b">
        <v>1</v>
      </c>
      <c r="N167" s="12" t="s">
        <v>8281</v>
      </c>
      <c r="O167" t="s">
        <v>8292</v>
      </c>
      <c r="P167" s="6">
        <f t="shared" si="10"/>
        <v>165.29</v>
      </c>
      <c r="Q167">
        <f t="shared" si="11"/>
        <v>59.96</v>
      </c>
      <c r="R167" s="16">
        <f t="shared" si="12"/>
        <v>41791.713252314818</v>
      </c>
      <c r="S167" s="16">
        <f t="shared" si="13"/>
        <v>42198.676655092597</v>
      </c>
      <c r="T167">
        <f t="shared" si="14"/>
        <v>2014</v>
      </c>
    </row>
    <row r="168" spans="1:20" ht="45" hidden="1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 s="10">
        <v>1438964063</v>
      </c>
      <c r="J168">
        <v>1436804063</v>
      </c>
      <c r="K168" t="b">
        <v>0</v>
      </c>
      <c r="L168">
        <v>707</v>
      </c>
      <c r="M168" t="b">
        <v>1</v>
      </c>
      <c r="N168" s="12" t="s">
        <v>8268</v>
      </c>
      <c r="O168" t="s">
        <v>8269</v>
      </c>
      <c r="P168" s="6">
        <f t="shared" si="10"/>
        <v>493.21</v>
      </c>
      <c r="Q168">
        <f t="shared" si="11"/>
        <v>69.760000000000005</v>
      </c>
      <c r="R168" s="16">
        <f t="shared" si="12"/>
        <v>42198.676655092597</v>
      </c>
      <c r="S168" s="16">
        <f t="shared" si="13"/>
        <v>41783.642939814818</v>
      </c>
      <c r="T168">
        <f t="shared" si="14"/>
        <v>2015</v>
      </c>
    </row>
    <row r="169" spans="1:20" ht="60" hidden="1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 s="10">
        <v>1406129150</v>
      </c>
      <c r="J169">
        <v>1400945150</v>
      </c>
      <c r="K169" t="b">
        <v>0</v>
      </c>
      <c r="L169">
        <v>1364</v>
      </c>
      <c r="M169" t="b">
        <v>1</v>
      </c>
      <c r="N169" s="12" t="s">
        <v>8268</v>
      </c>
      <c r="O169" t="s">
        <v>8269</v>
      </c>
      <c r="P169" s="6">
        <f t="shared" si="10"/>
        <v>196.4</v>
      </c>
      <c r="Q169">
        <f t="shared" si="11"/>
        <v>36</v>
      </c>
      <c r="R169" s="16">
        <f t="shared" si="12"/>
        <v>41783.642939814818</v>
      </c>
      <c r="S169" s="16">
        <f t="shared" si="13"/>
        <v>41136.777812500004</v>
      </c>
      <c r="T169">
        <f t="shared" si="14"/>
        <v>2014</v>
      </c>
    </row>
    <row r="170" spans="1:20" ht="45" hidden="1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 s="10">
        <v>1349203203</v>
      </c>
      <c r="J170">
        <v>1345056003</v>
      </c>
      <c r="K170" t="b">
        <v>0</v>
      </c>
      <c r="L170">
        <v>92</v>
      </c>
      <c r="M170" t="b">
        <v>1</v>
      </c>
      <c r="N170" s="12" t="s">
        <v>8287</v>
      </c>
      <c r="O170" t="s">
        <v>8288</v>
      </c>
      <c r="P170" s="6">
        <f t="shared" si="10"/>
        <v>100.9</v>
      </c>
      <c r="Q170">
        <f t="shared" si="11"/>
        <v>526.46</v>
      </c>
      <c r="R170" s="16">
        <f t="shared" si="12"/>
        <v>41136.777812500004</v>
      </c>
      <c r="S170" s="16">
        <f t="shared" si="13"/>
        <v>41290.598483796297</v>
      </c>
      <c r="T170">
        <f t="shared" si="14"/>
        <v>2012</v>
      </c>
    </row>
    <row r="171" spans="1:20" ht="45" hidden="1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 s="10">
        <v>1360938109</v>
      </c>
      <c r="J171">
        <v>1358346109</v>
      </c>
      <c r="K171" t="b">
        <v>1</v>
      </c>
      <c r="L171">
        <v>321</v>
      </c>
      <c r="M171" t="b">
        <v>1</v>
      </c>
      <c r="N171" s="12" t="s">
        <v>8271</v>
      </c>
      <c r="O171" t="s">
        <v>8272</v>
      </c>
      <c r="P171" s="6">
        <f t="shared" si="10"/>
        <v>108.42</v>
      </c>
      <c r="Q171">
        <f t="shared" si="11"/>
        <v>149.46</v>
      </c>
      <c r="R171" s="16">
        <f t="shared" si="12"/>
        <v>41290.598483796297</v>
      </c>
      <c r="S171" s="16">
        <f t="shared" si="13"/>
        <v>42199.57</v>
      </c>
      <c r="T171">
        <f t="shared" si="14"/>
        <v>2013</v>
      </c>
    </row>
    <row r="172" spans="1:20" ht="60" hidden="1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 s="10">
        <v>1439473248</v>
      </c>
      <c r="J172">
        <v>1436881248</v>
      </c>
      <c r="K172" t="b">
        <v>0</v>
      </c>
      <c r="L172">
        <v>315</v>
      </c>
      <c r="M172" t="b">
        <v>1</v>
      </c>
      <c r="N172" s="12" t="s">
        <v>8268</v>
      </c>
      <c r="O172" t="s">
        <v>8270</v>
      </c>
      <c r="P172" s="6">
        <f t="shared" si="10"/>
        <v>119.16</v>
      </c>
      <c r="Q172">
        <f t="shared" si="11"/>
        <v>151.32</v>
      </c>
      <c r="R172" s="16">
        <f t="shared" si="12"/>
        <v>42199.57</v>
      </c>
      <c r="S172" s="16">
        <f t="shared" si="13"/>
        <v>42115.071504629625</v>
      </c>
      <c r="T172">
        <f t="shared" si="14"/>
        <v>2015</v>
      </c>
    </row>
    <row r="173" spans="1:20" ht="60" hidden="1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 s="10">
        <v>1433036578</v>
      </c>
      <c r="J173">
        <v>1429580578</v>
      </c>
      <c r="K173" t="b">
        <v>0</v>
      </c>
      <c r="L173">
        <v>170</v>
      </c>
      <c r="M173" t="b">
        <v>1</v>
      </c>
      <c r="N173" s="12" t="s">
        <v>8268</v>
      </c>
      <c r="O173" t="s">
        <v>8269</v>
      </c>
      <c r="P173" s="6">
        <f t="shared" si="10"/>
        <v>473.27</v>
      </c>
      <c r="Q173">
        <f t="shared" si="11"/>
        <v>278.39</v>
      </c>
      <c r="R173" s="16">
        <f t="shared" si="12"/>
        <v>42115.071504629625</v>
      </c>
      <c r="S173" s="16">
        <f t="shared" si="13"/>
        <v>42275.767303240747</v>
      </c>
      <c r="T173">
        <f t="shared" si="14"/>
        <v>2015</v>
      </c>
    </row>
    <row r="174" spans="1:20" ht="60" hidden="1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 s="10">
        <v>1445624695</v>
      </c>
      <c r="J174">
        <v>1443464695</v>
      </c>
      <c r="K174" t="b">
        <v>1</v>
      </c>
      <c r="L174">
        <v>874</v>
      </c>
      <c r="M174" t="b">
        <v>1</v>
      </c>
      <c r="N174" s="12" t="s">
        <v>8273</v>
      </c>
      <c r="O174" t="s">
        <v>8274</v>
      </c>
      <c r="P174" s="6">
        <f t="shared" si="10"/>
        <v>134.83000000000001</v>
      </c>
      <c r="Q174">
        <f t="shared" si="11"/>
        <v>53.99</v>
      </c>
      <c r="R174" s="16">
        <f t="shared" si="12"/>
        <v>42275.767303240747</v>
      </c>
      <c r="S174" s="16">
        <f t="shared" si="13"/>
        <v>41838.377893518518</v>
      </c>
      <c r="T174">
        <f t="shared" si="14"/>
        <v>2015</v>
      </c>
    </row>
    <row r="175" spans="1:20" ht="45" hidden="1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 s="10">
        <v>1410426250</v>
      </c>
      <c r="J175">
        <v>1405674250</v>
      </c>
      <c r="K175" t="b">
        <v>0</v>
      </c>
      <c r="L175">
        <v>975</v>
      </c>
      <c r="M175" t="b">
        <v>0</v>
      </c>
      <c r="N175" s="12" t="s">
        <v>8276</v>
      </c>
      <c r="O175" t="s">
        <v>8294</v>
      </c>
      <c r="P175" s="6">
        <f t="shared" si="10"/>
        <v>62.77</v>
      </c>
      <c r="Q175">
        <f t="shared" si="11"/>
        <v>48.28</v>
      </c>
      <c r="R175" s="16">
        <f t="shared" si="12"/>
        <v>41838.377893518518</v>
      </c>
      <c r="S175" s="16">
        <f t="shared" si="13"/>
        <v>42512.698217592595</v>
      </c>
      <c r="T175">
        <f t="shared" si="14"/>
        <v>2014</v>
      </c>
    </row>
    <row r="176" spans="1:20" ht="45" hidden="1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 s="10">
        <v>1469119526</v>
      </c>
      <c r="J176">
        <v>1463935526</v>
      </c>
      <c r="K176" t="b">
        <v>1</v>
      </c>
      <c r="L176">
        <v>1049</v>
      </c>
      <c r="M176" t="b">
        <v>1</v>
      </c>
      <c r="N176" s="12" t="s">
        <v>8283</v>
      </c>
      <c r="O176" t="s">
        <v>8284</v>
      </c>
      <c r="P176" s="6">
        <f t="shared" si="10"/>
        <v>233.22</v>
      </c>
      <c r="Q176">
        <f t="shared" si="11"/>
        <v>44.46</v>
      </c>
      <c r="R176" s="16">
        <f t="shared" si="12"/>
        <v>42512.698217592595</v>
      </c>
      <c r="S176" s="16">
        <f t="shared" si="13"/>
        <v>41863.584120370368</v>
      </c>
      <c r="T176">
        <f t="shared" si="14"/>
        <v>2016</v>
      </c>
    </row>
    <row r="177" spans="1:20" ht="45" hidden="1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 s="10">
        <v>1410444068</v>
      </c>
      <c r="J177">
        <v>1407852068</v>
      </c>
      <c r="K177" t="b">
        <v>0</v>
      </c>
      <c r="L177">
        <v>199</v>
      </c>
      <c r="M177" t="b">
        <v>1</v>
      </c>
      <c r="N177" s="12" t="s">
        <v>8283</v>
      </c>
      <c r="O177" t="s">
        <v>8295</v>
      </c>
      <c r="P177" s="6">
        <f t="shared" si="10"/>
        <v>102.45</v>
      </c>
      <c r="Q177">
        <f t="shared" si="11"/>
        <v>231.66</v>
      </c>
      <c r="R177" s="16">
        <f t="shared" si="12"/>
        <v>41863.584120370368</v>
      </c>
      <c r="S177" s="16">
        <f t="shared" si="13"/>
        <v>40933.80190972222</v>
      </c>
      <c r="T177">
        <f t="shared" si="14"/>
        <v>2014</v>
      </c>
    </row>
    <row r="178" spans="1:20" ht="30" hidden="1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 s="10">
        <v>1332699285</v>
      </c>
      <c r="J178">
        <v>1327518885</v>
      </c>
      <c r="K178" t="b">
        <v>1</v>
      </c>
      <c r="L178">
        <v>600</v>
      </c>
      <c r="M178" t="b">
        <v>1</v>
      </c>
      <c r="N178" s="12" t="s">
        <v>8271</v>
      </c>
      <c r="O178" t="s">
        <v>8272</v>
      </c>
      <c r="P178" s="6">
        <f t="shared" si="10"/>
        <v>115.08</v>
      </c>
      <c r="Q178">
        <f t="shared" si="11"/>
        <v>76.72</v>
      </c>
      <c r="R178" s="16">
        <f t="shared" si="12"/>
        <v>40933.80190972222</v>
      </c>
      <c r="S178" s="16">
        <f t="shared" si="13"/>
        <v>41351.541377314818</v>
      </c>
      <c r="T178">
        <f t="shared" si="14"/>
        <v>2012</v>
      </c>
    </row>
    <row r="179" spans="1:20" ht="45" hidden="1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 s="10">
        <v>1366635575</v>
      </c>
      <c r="J179">
        <v>1363611575</v>
      </c>
      <c r="K179" t="b">
        <v>0</v>
      </c>
      <c r="L179">
        <v>682</v>
      </c>
      <c r="M179" t="b">
        <v>1</v>
      </c>
      <c r="N179" s="12" t="s">
        <v>8268</v>
      </c>
      <c r="O179" t="s">
        <v>8269</v>
      </c>
      <c r="P179" s="6">
        <f t="shared" si="10"/>
        <v>170.29</v>
      </c>
      <c r="Q179">
        <f t="shared" si="11"/>
        <v>67.42</v>
      </c>
      <c r="R179" s="16">
        <f t="shared" si="12"/>
        <v>41351.541377314818</v>
      </c>
      <c r="S179" s="16">
        <f t="shared" si="13"/>
        <v>40194.920046296298</v>
      </c>
      <c r="T179">
        <f t="shared" si="14"/>
        <v>2013</v>
      </c>
    </row>
    <row r="180" spans="1:20" ht="45" hidden="1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 s="10">
        <v>1266876000</v>
      </c>
      <c r="J180">
        <v>1263679492</v>
      </c>
      <c r="K180" t="b">
        <v>1</v>
      </c>
      <c r="L180">
        <v>179</v>
      </c>
      <c r="M180" t="b">
        <v>1</v>
      </c>
      <c r="N180" s="12" t="s">
        <v>8281</v>
      </c>
      <c r="O180" t="s">
        <v>8282</v>
      </c>
      <c r="P180" s="6">
        <f t="shared" si="10"/>
        <v>101.19</v>
      </c>
      <c r="Q180">
        <f t="shared" si="11"/>
        <v>254.39</v>
      </c>
      <c r="R180" s="16">
        <f t="shared" si="12"/>
        <v>40194.920046296298</v>
      </c>
      <c r="S180" s="16">
        <f t="shared" si="13"/>
        <v>41928.881064814814</v>
      </c>
      <c r="T180">
        <f t="shared" si="14"/>
        <v>2010</v>
      </c>
    </row>
    <row r="181" spans="1:20" ht="60" hidden="1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 s="10">
        <v>1416089324</v>
      </c>
      <c r="J181">
        <v>1413493724</v>
      </c>
      <c r="K181" t="b">
        <v>0</v>
      </c>
      <c r="L181">
        <v>277</v>
      </c>
      <c r="M181" t="b">
        <v>1</v>
      </c>
      <c r="N181" s="12" t="s">
        <v>8283</v>
      </c>
      <c r="O181" t="s">
        <v>8284</v>
      </c>
      <c r="P181" s="6">
        <f t="shared" si="10"/>
        <v>112.82</v>
      </c>
      <c r="Q181">
        <f t="shared" si="11"/>
        <v>162.91</v>
      </c>
      <c r="R181" s="16">
        <f t="shared" si="12"/>
        <v>41928.881064814814</v>
      </c>
      <c r="S181" s="16">
        <f t="shared" si="13"/>
        <v>42776.704432870371</v>
      </c>
      <c r="T181">
        <f t="shared" si="14"/>
        <v>2014</v>
      </c>
    </row>
    <row r="182" spans="1:20" ht="45" hidden="1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 s="10">
        <v>1488862800</v>
      </c>
      <c r="J182">
        <v>1486745663</v>
      </c>
      <c r="K182" t="b">
        <v>0</v>
      </c>
      <c r="L182">
        <v>902</v>
      </c>
      <c r="M182" t="b">
        <v>1</v>
      </c>
      <c r="N182" s="12" t="s">
        <v>8276</v>
      </c>
      <c r="O182" t="s">
        <v>8277</v>
      </c>
      <c r="P182" s="6">
        <f t="shared" si="10"/>
        <v>1801.64</v>
      </c>
      <c r="Q182">
        <f t="shared" si="11"/>
        <v>49.93</v>
      </c>
      <c r="R182" s="16">
        <f t="shared" si="12"/>
        <v>42776.704432870371</v>
      </c>
      <c r="S182" s="16">
        <f t="shared" si="13"/>
        <v>41725.082384259258</v>
      </c>
      <c r="T182">
        <f t="shared" si="14"/>
        <v>2017</v>
      </c>
    </row>
    <row r="183" spans="1:20" ht="60" hidden="1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 s="10">
        <v>1398477518</v>
      </c>
      <c r="J183">
        <v>1395885518</v>
      </c>
      <c r="K183" t="b">
        <v>1</v>
      </c>
      <c r="L183">
        <v>158</v>
      </c>
      <c r="M183" t="b">
        <v>1</v>
      </c>
      <c r="N183" s="12" t="s">
        <v>8268</v>
      </c>
      <c r="O183" t="s">
        <v>8269</v>
      </c>
      <c r="P183" s="6">
        <f t="shared" si="10"/>
        <v>178.68</v>
      </c>
      <c r="Q183">
        <f t="shared" si="11"/>
        <v>282.72000000000003</v>
      </c>
      <c r="R183" s="16">
        <f t="shared" si="12"/>
        <v>41725.082384259258</v>
      </c>
      <c r="S183" s="16">
        <f t="shared" si="13"/>
        <v>42292.495474537034</v>
      </c>
      <c r="T183">
        <f t="shared" si="14"/>
        <v>2014</v>
      </c>
    </row>
    <row r="184" spans="1:20" ht="60" hidden="1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 s="10">
        <v>1447505609</v>
      </c>
      <c r="J184">
        <v>1444910009</v>
      </c>
      <c r="K184" t="b">
        <v>1</v>
      </c>
      <c r="L184">
        <v>379</v>
      </c>
      <c r="M184" t="b">
        <v>1</v>
      </c>
      <c r="N184" s="12" t="s">
        <v>8281</v>
      </c>
      <c r="O184" t="s">
        <v>8282</v>
      </c>
      <c r="P184" s="6">
        <f t="shared" si="10"/>
        <v>111.59</v>
      </c>
      <c r="Q184">
        <f t="shared" si="11"/>
        <v>117.77</v>
      </c>
      <c r="R184" s="16">
        <f t="shared" si="12"/>
        <v>42292.495474537034</v>
      </c>
      <c r="S184" s="16">
        <f t="shared" si="13"/>
        <v>41891.693379629629</v>
      </c>
      <c r="T184">
        <f t="shared" si="14"/>
        <v>2015</v>
      </c>
    </row>
    <row r="185" spans="1:20" ht="30" hidden="1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 s="10">
        <v>1413304708</v>
      </c>
      <c r="J185">
        <v>1410280708</v>
      </c>
      <c r="K185" t="b">
        <v>0</v>
      </c>
      <c r="L185">
        <v>27</v>
      </c>
      <c r="M185" t="b">
        <v>1</v>
      </c>
      <c r="N185" s="12" t="s">
        <v>8268</v>
      </c>
      <c r="O185" t="s">
        <v>8270</v>
      </c>
      <c r="P185" s="6">
        <f t="shared" si="10"/>
        <v>126.82</v>
      </c>
      <c r="Q185">
        <f t="shared" si="11"/>
        <v>1644</v>
      </c>
      <c r="R185" s="16">
        <f t="shared" si="12"/>
        <v>41891.693379629629</v>
      </c>
      <c r="S185" s="16">
        <f t="shared" si="13"/>
        <v>42772.669062500005</v>
      </c>
      <c r="T185">
        <f t="shared" si="14"/>
        <v>2014</v>
      </c>
    </row>
    <row r="186" spans="1:20" ht="45" hidden="1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 s="10">
        <v>1489006800</v>
      </c>
      <c r="J186">
        <v>1486397007</v>
      </c>
      <c r="K186" t="b">
        <v>1</v>
      </c>
      <c r="L186">
        <v>299</v>
      </c>
      <c r="M186" t="b">
        <v>1</v>
      </c>
      <c r="N186" s="12" t="s">
        <v>8281</v>
      </c>
      <c r="O186" t="s">
        <v>8282</v>
      </c>
      <c r="P186" s="6">
        <f t="shared" si="10"/>
        <v>125.02</v>
      </c>
      <c r="Q186">
        <f t="shared" si="11"/>
        <v>146.35</v>
      </c>
      <c r="R186" s="16">
        <f t="shared" si="12"/>
        <v>42772.669062500005</v>
      </c>
      <c r="S186" s="16">
        <f t="shared" si="13"/>
        <v>42427.964745370366</v>
      </c>
      <c r="T186">
        <f t="shared" si="14"/>
        <v>2017</v>
      </c>
    </row>
    <row r="187" spans="1:20" ht="60" hidden="1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 s="10">
        <v>1460066954</v>
      </c>
      <c r="J187">
        <v>1456614554</v>
      </c>
      <c r="K187" t="b">
        <v>1</v>
      </c>
      <c r="L187">
        <v>964</v>
      </c>
      <c r="M187" t="b">
        <v>1</v>
      </c>
      <c r="N187" s="12" t="s">
        <v>8281</v>
      </c>
      <c r="O187" t="s">
        <v>8282</v>
      </c>
      <c r="P187" s="6">
        <f t="shared" si="10"/>
        <v>127.34</v>
      </c>
      <c r="Q187">
        <f t="shared" si="11"/>
        <v>44.91</v>
      </c>
      <c r="R187" s="16">
        <f t="shared" si="12"/>
        <v>42427.964745370366</v>
      </c>
      <c r="S187" s="16">
        <f t="shared" si="13"/>
        <v>42361.602476851855</v>
      </c>
      <c r="T187">
        <f t="shared" si="14"/>
        <v>2016</v>
      </c>
    </row>
    <row r="188" spans="1:20" ht="60" hidden="1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 s="10">
        <v>1454277540</v>
      </c>
      <c r="J188">
        <v>1450880854</v>
      </c>
      <c r="K188" t="b">
        <v>0</v>
      </c>
      <c r="L188">
        <v>375</v>
      </c>
      <c r="M188" t="b">
        <v>1</v>
      </c>
      <c r="N188" s="12" t="s">
        <v>8268</v>
      </c>
      <c r="O188" t="s">
        <v>8269</v>
      </c>
      <c r="P188" s="6">
        <f t="shared" si="10"/>
        <v>143.46</v>
      </c>
      <c r="Q188">
        <f t="shared" si="11"/>
        <v>114.77</v>
      </c>
      <c r="R188" s="16">
        <f t="shared" si="12"/>
        <v>42361.602476851855</v>
      </c>
      <c r="S188" s="16">
        <f t="shared" si="13"/>
        <v>42527.625671296293</v>
      </c>
      <c r="T188">
        <f t="shared" si="14"/>
        <v>2015</v>
      </c>
    </row>
    <row r="189" spans="1:20" ht="60" hidden="1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 s="10">
        <v>1467817258</v>
      </c>
      <c r="J189">
        <v>1465225258</v>
      </c>
      <c r="K189" t="b">
        <v>0</v>
      </c>
      <c r="L189">
        <v>28</v>
      </c>
      <c r="M189" t="b">
        <v>0</v>
      </c>
      <c r="N189" s="12" t="s">
        <v>8268</v>
      </c>
      <c r="O189" t="s">
        <v>8270</v>
      </c>
      <c r="P189" s="6">
        <f t="shared" si="10"/>
        <v>21.51</v>
      </c>
      <c r="Q189">
        <f t="shared" si="11"/>
        <v>1536.25</v>
      </c>
      <c r="R189" s="16">
        <f t="shared" si="12"/>
        <v>42527.625671296293</v>
      </c>
      <c r="S189" s="16">
        <f t="shared" si="13"/>
        <v>42507.581412037034</v>
      </c>
      <c r="T189">
        <f t="shared" si="14"/>
        <v>2016</v>
      </c>
    </row>
    <row r="190" spans="1:20" ht="45" hidden="1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 s="10">
        <v>1466171834</v>
      </c>
      <c r="J190">
        <v>1463493434</v>
      </c>
      <c r="K190" t="b">
        <v>1</v>
      </c>
      <c r="L190">
        <v>438</v>
      </c>
      <c r="M190" t="b">
        <v>1</v>
      </c>
      <c r="N190" s="12" t="s">
        <v>8281</v>
      </c>
      <c r="O190" t="s">
        <v>8282</v>
      </c>
      <c r="P190" s="6">
        <f t="shared" si="10"/>
        <v>106.61</v>
      </c>
      <c r="Q190">
        <f t="shared" si="11"/>
        <v>97.36</v>
      </c>
      <c r="R190" s="16">
        <f t="shared" si="12"/>
        <v>42507.581412037034</v>
      </c>
      <c r="S190" s="16">
        <f t="shared" si="13"/>
        <v>42643.642800925925</v>
      </c>
      <c r="T190">
        <f t="shared" si="14"/>
        <v>2016</v>
      </c>
    </row>
    <row r="191" spans="1:20" ht="45" hidden="1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 s="10">
        <v>1477841138</v>
      </c>
      <c r="J191">
        <v>1475249138</v>
      </c>
      <c r="K191" t="b">
        <v>1</v>
      </c>
      <c r="L191">
        <v>403</v>
      </c>
      <c r="M191" t="b">
        <v>1</v>
      </c>
      <c r="N191" s="12" t="s">
        <v>8279</v>
      </c>
      <c r="O191" t="s">
        <v>8280</v>
      </c>
      <c r="P191" s="6">
        <f t="shared" si="10"/>
        <v>105.78</v>
      </c>
      <c r="Q191">
        <f t="shared" si="11"/>
        <v>104.99</v>
      </c>
      <c r="R191" s="16">
        <f t="shared" si="12"/>
        <v>42643.642800925925</v>
      </c>
      <c r="S191" s="16">
        <f t="shared" si="13"/>
        <v>42226.313298611116</v>
      </c>
      <c r="T191">
        <f t="shared" si="14"/>
        <v>2016</v>
      </c>
    </row>
    <row r="192" spans="1:20" ht="45" hidden="1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 s="10">
        <v>1441783869</v>
      </c>
      <c r="J192">
        <v>1439191869</v>
      </c>
      <c r="K192" t="b">
        <v>1</v>
      </c>
      <c r="L192">
        <v>535</v>
      </c>
      <c r="M192" t="b">
        <v>0</v>
      </c>
      <c r="N192" s="12" t="s">
        <v>8268</v>
      </c>
      <c r="O192" t="s">
        <v>8275</v>
      </c>
      <c r="P192" s="6">
        <f t="shared" si="10"/>
        <v>8.42</v>
      </c>
      <c r="Q192">
        <f t="shared" si="11"/>
        <v>78.67</v>
      </c>
      <c r="R192" s="16">
        <f t="shared" si="12"/>
        <v>42226.313298611116</v>
      </c>
      <c r="S192" s="16">
        <f t="shared" si="13"/>
        <v>42531.228437500002</v>
      </c>
      <c r="T192">
        <f t="shared" si="14"/>
        <v>2015</v>
      </c>
    </row>
    <row r="193" spans="1:20" ht="45" hidden="1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 s="10">
        <v>1468128537</v>
      </c>
      <c r="J193">
        <v>1465536537</v>
      </c>
      <c r="K193" t="b">
        <v>0</v>
      </c>
      <c r="L193">
        <v>15</v>
      </c>
      <c r="M193" t="b">
        <v>0</v>
      </c>
      <c r="N193" s="12" t="s">
        <v>8283</v>
      </c>
      <c r="O193" t="s">
        <v>8284</v>
      </c>
      <c r="P193" s="6">
        <f t="shared" si="10"/>
        <v>11.99</v>
      </c>
      <c r="Q193">
        <f t="shared" si="11"/>
        <v>2796.67</v>
      </c>
      <c r="R193" s="16">
        <f t="shared" si="12"/>
        <v>42531.228437500002</v>
      </c>
      <c r="S193" s="16">
        <f t="shared" si="13"/>
        <v>40904.738194444442</v>
      </c>
      <c r="T193">
        <f t="shared" si="14"/>
        <v>2016</v>
      </c>
    </row>
    <row r="194" spans="1:20" ht="60" hidden="1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 s="10">
        <v>1327167780</v>
      </c>
      <c r="J194">
        <v>1325007780</v>
      </c>
      <c r="K194" t="b">
        <v>1</v>
      </c>
      <c r="L194">
        <v>760</v>
      </c>
      <c r="M194" t="b">
        <v>1</v>
      </c>
      <c r="N194" s="12" t="s">
        <v>8281</v>
      </c>
      <c r="O194" t="s">
        <v>8282</v>
      </c>
      <c r="P194" s="6">
        <f t="shared" ref="P194:P257" si="15">ROUND(E194/D194*100,2)</f>
        <v>104.63</v>
      </c>
      <c r="Q194">
        <f t="shared" ref="Q194:Q257" si="16">ROUND(E194/L194,2)</f>
        <v>55.07</v>
      </c>
      <c r="R194" s="16">
        <f t="shared" si="12"/>
        <v>40904.738194444442</v>
      </c>
      <c r="S194" s="16">
        <f t="shared" si="13"/>
        <v>42756.690162037034</v>
      </c>
      <c r="T194">
        <f t="shared" si="14"/>
        <v>2011</v>
      </c>
    </row>
    <row r="195" spans="1:20" ht="45" hidden="1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 s="10">
        <v>1490196830</v>
      </c>
      <c r="J195">
        <v>1485016430</v>
      </c>
      <c r="K195" t="b">
        <v>0</v>
      </c>
      <c r="L195">
        <v>45</v>
      </c>
      <c r="M195" t="b">
        <v>0</v>
      </c>
      <c r="N195" s="12" t="s">
        <v>8283</v>
      </c>
      <c r="O195" t="s">
        <v>8284</v>
      </c>
      <c r="P195" s="6">
        <f t="shared" si="15"/>
        <v>103.75</v>
      </c>
      <c r="Q195">
        <f t="shared" si="16"/>
        <v>922.22</v>
      </c>
      <c r="R195" s="16">
        <f t="shared" ref="R195:R258" si="17">(((J195/60)/60)/24)+DATE(1970,1,1)</f>
        <v>42756.690162037034</v>
      </c>
      <c r="S195" s="16">
        <f t="shared" ref="S195:S258" si="18">(((J196/60)/60)/24)+DATE(1970,1,1)</f>
        <v>41949.697962962964</v>
      </c>
      <c r="T195">
        <f t="shared" ref="T195:T258" si="19">YEAR(R195)</f>
        <v>2017</v>
      </c>
    </row>
    <row r="196" spans="1:20" ht="60" hidden="1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 s="10">
        <v>1419180304</v>
      </c>
      <c r="J196">
        <v>1415292304</v>
      </c>
      <c r="K196" t="b">
        <v>1</v>
      </c>
      <c r="L196">
        <v>376</v>
      </c>
      <c r="M196" t="b">
        <v>1</v>
      </c>
      <c r="N196" s="12" t="s">
        <v>8281</v>
      </c>
      <c r="O196" t="s">
        <v>8282</v>
      </c>
      <c r="P196" s="6">
        <f t="shared" si="15"/>
        <v>112.64</v>
      </c>
      <c r="Q196">
        <f t="shared" si="16"/>
        <v>109.04</v>
      </c>
      <c r="R196" s="16">
        <f t="shared" si="17"/>
        <v>41949.697962962964</v>
      </c>
      <c r="S196" s="16">
        <f t="shared" si="18"/>
        <v>42334.803923611107</v>
      </c>
      <c r="T196">
        <f t="shared" si="19"/>
        <v>2014</v>
      </c>
    </row>
    <row r="197" spans="1:20" ht="60" hidden="1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 s="10">
        <v>1450297080</v>
      </c>
      <c r="J197">
        <v>1448565459</v>
      </c>
      <c r="K197" t="b">
        <v>0</v>
      </c>
      <c r="L197">
        <v>202</v>
      </c>
      <c r="M197" t="b">
        <v>0</v>
      </c>
      <c r="N197" s="12" t="s">
        <v>8283</v>
      </c>
      <c r="O197" t="s">
        <v>8284</v>
      </c>
      <c r="P197" s="6">
        <f t="shared" si="15"/>
        <v>20.43</v>
      </c>
      <c r="Q197">
        <f t="shared" si="16"/>
        <v>202.23</v>
      </c>
      <c r="R197" s="16">
        <f t="shared" si="17"/>
        <v>42334.803923611107</v>
      </c>
      <c r="S197" s="16">
        <f t="shared" si="18"/>
        <v>41943.293912037036</v>
      </c>
      <c r="T197">
        <f t="shared" si="19"/>
        <v>2015</v>
      </c>
    </row>
    <row r="198" spans="1:20" ht="45" hidden="1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 s="10">
        <v>1417420994</v>
      </c>
      <c r="J198">
        <v>1414738994</v>
      </c>
      <c r="K198" t="b">
        <v>1</v>
      </c>
      <c r="L198">
        <v>165</v>
      </c>
      <c r="M198" t="b">
        <v>1</v>
      </c>
      <c r="N198" s="12" t="s">
        <v>8281</v>
      </c>
      <c r="O198" t="s">
        <v>8282</v>
      </c>
      <c r="P198" s="6">
        <f t="shared" si="15"/>
        <v>116.26</v>
      </c>
      <c r="Q198">
        <f t="shared" si="16"/>
        <v>246.61</v>
      </c>
      <c r="R198" s="16">
        <f t="shared" si="17"/>
        <v>41943.293912037036</v>
      </c>
      <c r="S198" s="16">
        <f t="shared" si="18"/>
        <v>41164.040960648148</v>
      </c>
      <c r="T198">
        <f t="shared" si="19"/>
        <v>2014</v>
      </c>
    </row>
    <row r="199" spans="1:20" ht="45" hidden="1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 s="10">
        <v>1350003539</v>
      </c>
      <c r="J199">
        <v>1347411539</v>
      </c>
      <c r="K199" t="b">
        <v>1</v>
      </c>
      <c r="L199">
        <v>415</v>
      </c>
      <c r="M199" t="b">
        <v>1</v>
      </c>
      <c r="N199" s="12" t="s">
        <v>8281</v>
      </c>
      <c r="O199" t="s">
        <v>8282</v>
      </c>
      <c r="P199" s="6">
        <f t="shared" si="15"/>
        <v>150.35</v>
      </c>
      <c r="Q199">
        <f t="shared" si="16"/>
        <v>97.82</v>
      </c>
      <c r="R199" s="16">
        <f t="shared" si="17"/>
        <v>41164.040960648148</v>
      </c>
      <c r="S199" s="16">
        <f t="shared" si="18"/>
        <v>41836.625254629631</v>
      </c>
      <c r="T199">
        <f t="shared" si="19"/>
        <v>2012</v>
      </c>
    </row>
    <row r="200" spans="1:20" ht="60" hidden="1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 s="10">
        <v>1408114822</v>
      </c>
      <c r="J200">
        <v>1405522822</v>
      </c>
      <c r="K200" t="b">
        <v>0</v>
      </c>
      <c r="L200">
        <v>311</v>
      </c>
      <c r="M200" t="b">
        <v>1</v>
      </c>
      <c r="N200" s="12" t="s">
        <v>8279</v>
      </c>
      <c r="O200" t="s">
        <v>8280</v>
      </c>
      <c r="P200" s="6">
        <f t="shared" si="15"/>
        <v>202.51</v>
      </c>
      <c r="Q200">
        <f t="shared" si="16"/>
        <v>130.22999999999999</v>
      </c>
      <c r="R200" s="16">
        <f t="shared" si="17"/>
        <v>41836.625254629631</v>
      </c>
      <c r="S200" s="16">
        <f t="shared" si="18"/>
        <v>42278.498240740737</v>
      </c>
      <c r="T200">
        <f t="shared" si="19"/>
        <v>2014</v>
      </c>
    </row>
    <row r="201" spans="1:20" ht="30" hidden="1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 s="10">
        <v>1446771600</v>
      </c>
      <c r="J201">
        <v>1443700648</v>
      </c>
      <c r="K201" t="b">
        <v>0</v>
      </c>
      <c r="L201">
        <v>248</v>
      </c>
      <c r="M201" t="b">
        <v>0</v>
      </c>
      <c r="N201" s="12" t="s">
        <v>8268</v>
      </c>
      <c r="O201" t="s">
        <v>8270</v>
      </c>
      <c r="P201" s="6">
        <f t="shared" si="15"/>
        <v>40.4</v>
      </c>
      <c r="Q201">
        <f t="shared" si="16"/>
        <v>162.91999999999999</v>
      </c>
      <c r="R201" s="16">
        <f t="shared" si="17"/>
        <v>42278.498240740737</v>
      </c>
      <c r="S201" s="16">
        <f t="shared" si="18"/>
        <v>42032.693043981482</v>
      </c>
      <c r="T201">
        <f t="shared" si="19"/>
        <v>2015</v>
      </c>
    </row>
    <row r="202" spans="1:20" ht="60" hidden="1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 s="10">
        <v>1425055079</v>
      </c>
      <c r="J202">
        <v>1422463079</v>
      </c>
      <c r="K202" t="b">
        <v>0</v>
      </c>
      <c r="L202">
        <v>253</v>
      </c>
      <c r="M202" t="b">
        <v>1</v>
      </c>
      <c r="N202" s="12" t="s">
        <v>8281</v>
      </c>
      <c r="O202" t="s">
        <v>8292</v>
      </c>
      <c r="P202" s="6">
        <f t="shared" si="15"/>
        <v>183.44</v>
      </c>
      <c r="Q202">
        <f t="shared" si="16"/>
        <v>159.51</v>
      </c>
      <c r="R202" s="16">
        <f t="shared" si="17"/>
        <v>42032.693043981482</v>
      </c>
      <c r="S202" s="16">
        <f t="shared" si="18"/>
        <v>42072.488182870366</v>
      </c>
      <c r="T202">
        <f t="shared" si="19"/>
        <v>2015</v>
      </c>
    </row>
    <row r="203" spans="1:20" ht="60" hidden="1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 s="10">
        <v>1428493379</v>
      </c>
      <c r="J203">
        <v>1425901379</v>
      </c>
      <c r="K203" t="b">
        <v>0</v>
      </c>
      <c r="L203">
        <v>714</v>
      </c>
      <c r="M203" t="b">
        <v>1</v>
      </c>
      <c r="N203" s="12" t="s">
        <v>8273</v>
      </c>
      <c r="O203" t="s">
        <v>8274</v>
      </c>
      <c r="P203" s="6">
        <f t="shared" si="15"/>
        <v>322.24</v>
      </c>
      <c r="Q203">
        <f t="shared" si="16"/>
        <v>56.41</v>
      </c>
      <c r="R203" s="16">
        <f t="shared" si="17"/>
        <v>42072.488182870366</v>
      </c>
      <c r="S203" s="16">
        <f t="shared" si="18"/>
        <v>41887.292187500003</v>
      </c>
      <c r="T203">
        <f t="shared" si="19"/>
        <v>2015</v>
      </c>
    </row>
    <row r="204" spans="1:20" ht="30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 s="10">
        <v>1412492445</v>
      </c>
      <c r="J204">
        <v>1409900445</v>
      </c>
      <c r="K204" t="b">
        <v>0</v>
      </c>
      <c r="L204">
        <v>73</v>
      </c>
      <c r="M204" t="b">
        <v>1</v>
      </c>
      <c r="N204" s="12" t="s">
        <v>8283</v>
      </c>
      <c r="O204" t="s">
        <v>8286</v>
      </c>
      <c r="P204" s="6">
        <f t="shared" si="15"/>
        <v>100.38</v>
      </c>
      <c r="Q204">
        <f t="shared" si="16"/>
        <v>550.04</v>
      </c>
      <c r="R204" s="16">
        <f t="shared" si="17"/>
        <v>41887.292187500003</v>
      </c>
      <c r="S204" s="16">
        <f t="shared" si="18"/>
        <v>41069.088506944441</v>
      </c>
      <c r="T204">
        <f t="shared" si="19"/>
        <v>2014</v>
      </c>
    </row>
    <row r="205" spans="1:20" ht="60" hidden="1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 s="10">
        <v>1341799647</v>
      </c>
      <c r="J205">
        <v>1339207647</v>
      </c>
      <c r="K205" t="b">
        <v>0</v>
      </c>
      <c r="L205">
        <v>263</v>
      </c>
      <c r="M205" t="b">
        <v>1</v>
      </c>
      <c r="N205" s="12" t="s">
        <v>8268</v>
      </c>
      <c r="O205" t="s">
        <v>8269</v>
      </c>
      <c r="P205" s="6">
        <f t="shared" si="15"/>
        <v>819.18</v>
      </c>
      <c r="Q205">
        <f t="shared" si="16"/>
        <v>152.62</v>
      </c>
      <c r="R205" s="16">
        <f t="shared" si="17"/>
        <v>41069.088506944441</v>
      </c>
      <c r="S205" s="16">
        <f t="shared" si="18"/>
        <v>42740.693692129629</v>
      </c>
      <c r="T205">
        <f t="shared" si="19"/>
        <v>2012</v>
      </c>
    </row>
    <row r="206" spans="1:20" ht="45" hidden="1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 s="10">
        <v>1487617200</v>
      </c>
      <c r="J206">
        <v>1483634335</v>
      </c>
      <c r="K206" t="b">
        <v>0</v>
      </c>
      <c r="L206">
        <v>110</v>
      </c>
      <c r="M206" t="b">
        <v>0</v>
      </c>
      <c r="N206" s="12" t="s">
        <v>8268</v>
      </c>
      <c r="O206" t="s">
        <v>8270</v>
      </c>
      <c r="P206" s="6">
        <f t="shared" si="15"/>
        <v>42.19</v>
      </c>
      <c r="Q206">
        <f t="shared" si="16"/>
        <v>364.35</v>
      </c>
      <c r="R206" s="16">
        <f t="shared" si="17"/>
        <v>42740.693692129629</v>
      </c>
      <c r="S206" s="16">
        <f t="shared" si="18"/>
        <v>42493.167719907404</v>
      </c>
      <c r="T206">
        <f t="shared" si="19"/>
        <v>2017</v>
      </c>
    </row>
    <row r="207" spans="1:20" ht="45" hidden="1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 s="10">
        <v>1465272091</v>
      </c>
      <c r="J207">
        <v>1462248091</v>
      </c>
      <c r="K207" t="b">
        <v>1</v>
      </c>
      <c r="L207">
        <v>235</v>
      </c>
      <c r="M207" t="b">
        <v>1</v>
      </c>
      <c r="N207" s="12" t="s">
        <v>8273</v>
      </c>
      <c r="O207" t="s">
        <v>8274</v>
      </c>
      <c r="P207" s="6">
        <f t="shared" si="15"/>
        <v>106.81</v>
      </c>
      <c r="Q207">
        <f t="shared" si="16"/>
        <v>170.45</v>
      </c>
      <c r="R207" s="16">
        <f t="shared" si="17"/>
        <v>42493.167719907404</v>
      </c>
      <c r="S207" s="16">
        <f t="shared" si="18"/>
        <v>42480.078715277778</v>
      </c>
      <c r="T207">
        <f t="shared" si="19"/>
        <v>2016</v>
      </c>
    </row>
    <row r="208" spans="1:20" ht="45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 s="10">
        <v>1463198340</v>
      </c>
      <c r="J208">
        <v>1461117201</v>
      </c>
      <c r="K208" t="b">
        <v>0</v>
      </c>
      <c r="L208">
        <v>336</v>
      </c>
      <c r="M208" t="b">
        <v>1</v>
      </c>
      <c r="N208" s="12" t="s">
        <v>8283</v>
      </c>
      <c r="O208" t="s">
        <v>8286</v>
      </c>
      <c r="P208" s="6">
        <f t="shared" si="15"/>
        <v>114.41</v>
      </c>
      <c r="Q208">
        <f t="shared" si="16"/>
        <v>119.18</v>
      </c>
      <c r="R208" s="16">
        <f t="shared" si="17"/>
        <v>42480.078715277778</v>
      </c>
      <c r="S208" s="16">
        <f t="shared" si="18"/>
        <v>41731.520949074074</v>
      </c>
      <c r="T208">
        <f t="shared" si="19"/>
        <v>2016</v>
      </c>
    </row>
    <row r="209" spans="1:20" ht="60" hidden="1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 s="10">
        <v>1399033810</v>
      </c>
      <c r="J209">
        <v>1396441810</v>
      </c>
      <c r="K209" t="b">
        <v>0</v>
      </c>
      <c r="L209">
        <v>621</v>
      </c>
      <c r="M209" t="b">
        <v>1</v>
      </c>
      <c r="N209" s="12" t="s">
        <v>8268</v>
      </c>
      <c r="O209" t="s">
        <v>8269</v>
      </c>
      <c r="P209" s="6">
        <f t="shared" si="15"/>
        <v>113.59</v>
      </c>
      <c r="Q209">
        <f t="shared" si="16"/>
        <v>64.02</v>
      </c>
      <c r="R209" s="16">
        <f t="shared" si="17"/>
        <v>41731.520949074074</v>
      </c>
      <c r="S209" s="16">
        <f t="shared" si="18"/>
        <v>40766.041921296295</v>
      </c>
      <c r="T209">
        <f t="shared" si="19"/>
        <v>2014</v>
      </c>
    </row>
    <row r="210" spans="1:20" ht="45" hidden="1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 s="10">
        <v>1315616422</v>
      </c>
      <c r="J210">
        <v>1313024422</v>
      </c>
      <c r="K210" t="b">
        <v>1</v>
      </c>
      <c r="L210">
        <v>916</v>
      </c>
      <c r="M210" t="b">
        <v>1</v>
      </c>
      <c r="N210" s="12" t="s">
        <v>8271</v>
      </c>
      <c r="O210" t="s">
        <v>8272</v>
      </c>
      <c r="P210" s="6">
        <f t="shared" si="15"/>
        <v>661.55</v>
      </c>
      <c r="Q210">
        <f t="shared" si="16"/>
        <v>43.33</v>
      </c>
      <c r="R210" s="16">
        <f t="shared" si="17"/>
        <v>40766.041921296295</v>
      </c>
      <c r="S210" s="16">
        <f t="shared" si="18"/>
        <v>42234.624895833331</v>
      </c>
      <c r="T210">
        <f t="shared" si="19"/>
        <v>2011</v>
      </c>
    </row>
    <row r="211" spans="1:20" ht="60" hidden="1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 s="10">
        <v>1442501991</v>
      </c>
      <c r="J211">
        <v>1439909991</v>
      </c>
      <c r="K211" t="b">
        <v>0</v>
      </c>
      <c r="L211">
        <v>480</v>
      </c>
      <c r="M211" t="b">
        <v>1</v>
      </c>
      <c r="N211" s="12" t="s">
        <v>8276</v>
      </c>
      <c r="O211" t="s">
        <v>8277</v>
      </c>
      <c r="P211" s="6">
        <f t="shared" si="15"/>
        <v>403.58</v>
      </c>
      <c r="Q211">
        <f t="shared" si="16"/>
        <v>82.4</v>
      </c>
      <c r="R211" s="16">
        <f t="shared" si="17"/>
        <v>42234.624895833331</v>
      </c>
      <c r="S211" s="16">
        <f t="shared" si="18"/>
        <v>41738.864803240744</v>
      </c>
      <c r="T211">
        <f t="shared" si="19"/>
        <v>2015</v>
      </c>
    </row>
    <row r="212" spans="1:20" ht="60" hidden="1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 s="10">
        <v>1399668319</v>
      </c>
      <c r="J212">
        <v>1397076319</v>
      </c>
      <c r="K212" t="b">
        <v>1</v>
      </c>
      <c r="L212">
        <v>848</v>
      </c>
      <c r="M212" t="b">
        <v>1</v>
      </c>
      <c r="N212" s="12" t="s">
        <v>8268</v>
      </c>
      <c r="O212" t="s">
        <v>8269</v>
      </c>
      <c r="P212" s="6">
        <f t="shared" si="15"/>
        <v>131.66999999999999</v>
      </c>
      <c r="Q212">
        <f t="shared" si="16"/>
        <v>46.58</v>
      </c>
      <c r="R212" s="16">
        <f t="shared" si="17"/>
        <v>41738.864803240744</v>
      </c>
      <c r="S212" s="16">
        <f t="shared" si="18"/>
        <v>41759.923101851848</v>
      </c>
      <c r="T212">
        <f t="shared" si="19"/>
        <v>2014</v>
      </c>
    </row>
    <row r="213" spans="1:20" ht="60" hidden="1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 s="10">
        <v>1401487756</v>
      </c>
      <c r="J213">
        <v>1398895756</v>
      </c>
      <c r="K213" t="b">
        <v>0</v>
      </c>
      <c r="L213">
        <v>549</v>
      </c>
      <c r="M213" t="b">
        <v>1</v>
      </c>
      <c r="N213" s="12" t="s">
        <v>8273</v>
      </c>
      <c r="O213" t="s">
        <v>8274</v>
      </c>
      <c r="P213" s="6">
        <f t="shared" si="15"/>
        <v>786.08</v>
      </c>
      <c r="Q213">
        <f t="shared" si="16"/>
        <v>71.59</v>
      </c>
      <c r="R213" s="16">
        <f t="shared" si="17"/>
        <v>41759.923101851848</v>
      </c>
      <c r="S213" s="16">
        <f t="shared" si="18"/>
        <v>41899.294942129629</v>
      </c>
      <c r="T213">
        <f t="shared" si="19"/>
        <v>2014</v>
      </c>
    </row>
    <row r="214" spans="1:20" ht="45" hidden="1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 s="10">
        <v>1413442740</v>
      </c>
      <c r="J214">
        <v>1410937483</v>
      </c>
      <c r="K214" t="b">
        <v>1</v>
      </c>
      <c r="L214">
        <v>263</v>
      </c>
      <c r="M214" t="b">
        <v>1</v>
      </c>
      <c r="N214" s="12" t="s">
        <v>8283</v>
      </c>
      <c r="O214" t="s">
        <v>8284</v>
      </c>
      <c r="P214" s="6">
        <f t="shared" si="15"/>
        <v>112.3</v>
      </c>
      <c r="Q214">
        <f t="shared" si="16"/>
        <v>149.44</v>
      </c>
      <c r="R214" s="16">
        <f t="shared" si="17"/>
        <v>41899.294942129629</v>
      </c>
      <c r="S214" s="16">
        <f t="shared" si="18"/>
        <v>42326.818738425922</v>
      </c>
      <c r="T214">
        <f t="shared" si="19"/>
        <v>2014</v>
      </c>
    </row>
    <row r="215" spans="1:20" ht="30" hidden="1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 s="10">
        <v>1450467539</v>
      </c>
      <c r="J215">
        <v>1447875539</v>
      </c>
      <c r="K215" t="b">
        <v>0</v>
      </c>
      <c r="L215">
        <v>512</v>
      </c>
      <c r="M215" t="b">
        <v>1</v>
      </c>
      <c r="N215" s="12" t="s">
        <v>8273</v>
      </c>
      <c r="O215" t="s">
        <v>8274</v>
      </c>
      <c r="P215" s="6">
        <f t="shared" si="15"/>
        <v>269.91000000000003</v>
      </c>
      <c r="Q215">
        <f t="shared" si="16"/>
        <v>76.44</v>
      </c>
      <c r="R215" s="16">
        <f t="shared" si="17"/>
        <v>42326.818738425922</v>
      </c>
      <c r="S215" s="16">
        <f t="shared" si="18"/>
        <v>41915.747314814813</v>
      </c>
      <c r="T215">
        <f t="shared" si="19"/>
        <v>2015</v>
      </c>
    </row>
    <row r="216" spans="1:20" ht="45" hidden="1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 s="10">
        <v>1415827200</v>
      </c>
      <c r="J216">
        <v>1412358968</v>
      </c>
      <c r="K216" t="b">
        <v>1</v>
      </c>
      <c r="L216">
        <v>489</v>
      </c>
      <c r="M216" t="b">
        <v>1</v>
      </c>
      <c r="N216" s="12" t="s">
        <v>8268</v>
      </c>
      <c r="O216" t="s">
        <v>8275</v>
      </c>
      <c r="P216" s="6">
        <f t="shared" si="15"/>
        <v>326.08999999999997</v>
      </c>
      <c r="Q216">
        <f t="shared" si="16"/>
        <v>80.02</v>
      </c>
      <c r="R216" s="16">
        <f t="shared" si="17"/>
        <v>41915.747314814813</v>
      </c>
      <c r="S216" s="16">
        <f t="shared" si="18"/>
        <v>41936.001226851848</v>
      </c>
      <c r="T216">
        <f t="shared" si="19"/>
        <v>2014</v>
      </c>
    </row>
    <row r="217" spans="1:20" ht="60" hidden="1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 s="10">
        <v>1416704506</v>
      </c>
      <c r="J217">
        <v>1414108906</v>
      </c>
      <c r="K217" t="b">
        <v>0</v>
      </c>
      <c r="L217">
        <v>354</v>
      </c>
      <c r="M217" t="b">
        <v>1</v>
      </c>
      <c r="N217" s="12" t="s">
        <v>8281</v>
      </c>
      <c r="O217" t="s">
        <v>8282</v>
      </c>
      <c r="P217" s="6">
        <f t="shared" si="15"/>
        <v>111.08</v>
      </c>
      <c r="Q217">
        <f t="shared" si="16"/>
        <v>109.82</v>
      </c>
      <c r="R217" s="16">
        <f t="shared" si="17"/>
        <v>41936.001226851848</v>
      </c>
      <c r="S217" s="16">
        <f t="shared" si="18"/>
        <v>41116.690104166664</v>
      </c>
      <c r="T217">
        <f t="shared" si="19"/>
        <v>2014</v>
      </c>
    </row>
    <row r="218" spans="1:20" ht="45" hidden="1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 s="10">
        <v>1346344425</v>
      </c>
      <c r="J218">
        <v>1343320425</v>
      </c>
      <c r="K218" t="b">
        <v>1</v>
      </c>
      <c r="L218">
        <v>467</v>
      </c>
      <c r="M218" t="b">
        <v>1</v>
      </c>
      <c r="N218" s="12" t="s">
        <v>8287</v>
      </c>
      <c r="O218" t="s">
        <v>8291</v>
      </c>
      <c r="P218" s="6">
        <f t="shared" si="15"/>
        <v>154.97999999999999</v>
      </c>
      <c r="Q218">
        <f t="shared" si="16"/>
        <v>82.96</v>
      </c>
      <c r="R218" s="16">
        <f t="shared" si="17"/>
        <v>41116.690104166664</v>
      </c>
      <c r="S218" s="16">
        <f t="shared" si="18"/>
        <v>41019.793032407404</v>
      </c>
      <c r="T218">
        <f t="shared" si="19"/>
        <v>2012</v>
      </c>
    </row>
    <row r="219" spans="1:20" ht="45" hidden="1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 s="10">
        <v>1337540518</v>
      </c>
      <c r="J219">
        <v>1334948518</v>
      </c>
      <c r="K219" t="b">
        <v>0</v>
      </c>
      <c r="L219">
        <v>134</v>
      </c>
      <c r="M219" t="b">
        <v>1</v>
      </c>
      <c r="N219" s="12" t="s">
        <v>8281</v>
      </c>
      <c r="O219" t="s">
        <v>8282</v>
      </c>
      <c r="P219" s="6">
        <f t="shared" si="15"/>
        <v>101.32</v>
      </c>
      <c r="Q219">
        <f t="shared" si="16"/>
        <v>287.31</v>
      </c>
      <c r="R219" s="16">
        <f t="shared" si="17"/>
        <v>41019.793032407404</v>
      </c>
      <c r="S219" s="16">
        <f t="shared" si="18"/>
        <v>42229.820173611108</v>
      </c>
      <c r="T219">
        <f t="shared" si="19"/>
        <v>2012</v>
      </c>
    </row>
    <row r="220" spans="1:20" ht="30" hidden="1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 s="10">
        <v>1442345940</v>
      </c>
      <c r="J220">
        <v>1439494863</v>
      </c>
      <c r="K220" t="b">
        <v>0</v>
      </c>
      <c r="L220">
        <v>574</v>
      </c>
      <c r="M220" t="b">
        <v>1</v>
      </c>
      <c r="N220" s="12" t="s">
        <v>8281</v>
      </c>
      <c r="O220" t="s">
        <v>8292</v>
      </c>
      <c r="P220" s="6">
        <f t="shared" si="15"/>
        <v>108.81</v>
      </c>
      <c r="Q220">
        <f t="shared" si="16"/>
        <v>66.349999999999994</v>
      </c>
      <c r="R220" s="16">
        <f t="shared" si="17"/>
        <v>42229.820173611108</v>
      </c>
      <c r="S220" s="16">
        <f t="shared" si="18"/>
        <v>42503.66474537037</v>
      </c>
      <c r="T220">
        <f t="shared" si="19"/>
        <v>2015</v>
      </c>
    </row>
    <row r="221" spans="1:20" ht="60" hidden="1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 s="10">
        <v>1465797540</v>
      </c>
      <c r="J221">
        <v>1463155034</v>
      </c>
      <c r="K221" t="b">
        <v>0</v>
      </c>
      <c r="L221">
        <v>314</v>
      </c>
      <c r="M221" t="b">
        <v>1</v>
      </c>
      <c r="N221" s="12" t="s">
        <v>8273</v>
      </c>
      <c r="O221" t="s">
        <v>8274</v>
      </c>
      <c r="P221" s="6">
        <f t="shared" si="15"/>
        <v>253.29</v>
      </c>
      <c r="Q221">
        <f t="shared" si="16"/>
        <v>121</v>
      </c>
      <c r="R221" s="16">
        <f t="shared" si="17"/>
        <v>42503.66474537037</v>
      </c>
      <c r="S221" s="16">
        <f t="shared" si="18"/>
        <v>42479.626875000002</v>
      </c>
      <c r="T221">
        <f t="shared" si="19"/>
        <v>2016</v>
      </c>
    </row>
    <row r="222" spans="1:20" ht="60" hidden="1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 s="10">
        <v>1463670162</v>
      </c>
      <c r="J222">
        <v>1461078162</v>
      </c>
      <c r="K222" t="b">
        <v>1</v>
      </c>
      <c r="L222">
        <v>560</v>
      </c>
      <c r="M222" t="b">
        <v>1</v>
      </c>
      <c r="N222" s="12" t="s">
        <v>8281</v>
      </c>
      <c r="O222" t="s">
        <v>8282</v>
      </c>
      <c r="P222" s="6">
        <f t="shared" si="15"/>
        <v>106.73</v>
      </c>
      <c r="Q222">
        <f t="shared" si="16"/>
        <v>66.7</v>
      </c>
      <c r="R222" s="16">
        <f t="shared" si="17"/>
        <v>42479.626875000002</v>
      </c>
      <c r="S222" s="16">
        <f t="shared" si="18"/>
        <v>41535.812708333331</v>
      </c>
      <c r="T222">
        <f t="shared" si="19"/>
        <v>2016</v>
      </c>
    </row>
    <row r="223" spans="1:20" ht="60" hidden="1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 s="10">
        <v>1381895940</v>
      </c>
      <c r="J223">
        <v>1379532618</v>
      </c>
      <c r="K223" t="b">
        <v>1</v>
      </c>
      <c r="L223">
        <v>191</v>
      </c>
      <c r="M223" t="b">
        <v>1</v>
      </c>
      <c r="N223" s="12" t="s">
        <v>8268</v>
      </c>
      <c r="O223" t="s">
        <v>8269</v>
      </c>
      <c r="P223" s="6">
        <f t="shared" si="15"/>
        <v>123.68</v>
      </c>
      <c r="Q223">
        <f t="shared" si="16"/>
        <v>194.26</v>
      </c>
      <c r="R223" s="16">
        <f t="shared" si="17"/>
        <v>41535.812708333331</v>
      </c>
      <c r="S223" s="16">
        <f t="shared" si="18"/>
        <v>41646.628032407411</v>
      </c>
      <c r="T223">
        <f t="shared" si="19"/>
        <v>2013</v>
      </c>
    </row>
    <row r="224" spans="1:20" ht="45" hidden="1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 s="10">
        <v>1391641440</v>
      </c>
      <c r="J224">
        <v>1389107062</v>
      </c>
      <c r="K224" t="b">
        <v>0</v>
      </c>
      <c r="L224">
        <v>271</v>
      </c>
      <c r="M224" t="b">
        <v>1</v>
      </c>
      <c r="N224" s="12" t="s">
        <v>8281</v>
      </c>
      <c r="O224" t="s">
        <v>8282</v>
      </c>
      <c r="P224" s="6">
        <f t="shared" si="15"/>
        <v>103.09</v>
      </c>
      <c r="Q224">
        <f t="shared" si="16"/>
        <v>133.13999999999999</v>
      </c>
      <c r="R224" s="16">
        <f t="shared" si="17"/>
        <v>41646.628032407411</v>
      </c>
      <c r="S224" s="16">
        <f t="shared" si="18"/>
        <v>42647.446597222224</v>
      </c>
      <c r="T224">
        <f t="shared" si="19"/>
        <v>2014</v>
      </c>
    </row>
    <row r="225" spans="1:20" ht="45" hidden="1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 s="10">
        <v>1478605386</v>
      </c>
      <c r="J225">
        <v>1475577786</v>
      </c>
      <c r="K225" t="b">
        <v>1</v>
      </c>
      <c r="L225">
        <v>337</v>
      </c>
      <c r="M225" t="b">
        <v>1</v>
      </c>
      <c r="N225" s="12" t="s">
        <v>8281</v>
      </c>
      <c r="O225" t="s">
        <v>8282</v>
      </c>
      <c r="P225" s="6">
        <f t="shared" si="15"/>
        <v>102.66</v>
      </c>
      <c r="Q225">
        <f t="shared" si="16"/>
        <v>106.62</v>
      </c>
      <c r="R225" s="16">
        <f t="shared" si="17"/>
        <v>42647.446597222224</v>
      </c>
      <c r="S225" s="16">
        <f t="shared" si="18"/>
        <v>42332.89980324074</v>
      </c>
      <c r="T225">
        <f t="shared" si="19"/>
        <v>2016</v>
      </c>
    </row>
    <row r="226" spans="1:20" ht="60" hidden="1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 s="10">
        <v>1451001600</v>
      </c>
      <c r="J226">
        <v>1448400943</v>
      </c>
      <c r="K226" t="b">
        <v>1</v>
      </c>
      <c r="L226">
        <v>163</v>
      </c>
      <c r="M226" t="b">
        <v>1</v>
      </c>
      <c r="N226" s="12" t="s">
        <v>8279</v>
      </c>
      <c r="O226" t="s">
        <v>8280</v>
      </c>
      <c r="P226" s="6">
        <f t="shared" si="15"/>
        <v>102.42</v>
      </c>
      <c r="Q226">
        <f t="shared" si="16"/>
        <v>219.93</v>
      </c>
      <c r="R226" s="16">
        <f t="shared" si="17"/>
        <v>42332.89980324074</v>
      </c>
      <c r="S226" s="16">
        <f t="shared" si="18"/>
        <v>41379.515775462962</v>
      </c>
      <c r="T226">
        <f t="shared" si="19"/>
        <v>2015</v>
      </c>
    </row>
    <row r="227" spans="1:20" ht="60" hidden="1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 s="10">
        <v>1368763140</v>
      </c>
      <c r="J227">
        <v>1366028563</v>
      </c>
      <c r="K227" t="b">
        <v>1</v>
      </c>
      <c r="L227">
        <v>340</v>
      </c>
      <c r="M227" t="b">
        <v>1</v>
      </c>
      <c r="N227" s="12" t="s">
        <v>8281</v>
      </c>
      <c r="O227" t="s">
        <v>8282</v>
      </c>
      <c r="P227" s="6">
        <f t="shared" si="15"/>
        <v>101.83</v>
      </c>
      <c r="Q227">
        <f t="shared" si="16"/>
        <v>104.82</v>
      </c>
      <c r="R227" s="16">
        <f t="shared" si="17"/>
        <v>41379.515775462962</v>
      </c>
      <c r="S227" s="16">
        <f t="shared" si="18"/>
        <v>40921.919340277782</v>
      </c>
      <c r="T227">
        <f t="shared" si="19"/>
        <v>2013</v>
      </c>
    </row>
    <row r="228" spans="1:20" ht="60" hidden="1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 s="10">
        <v>1329084231</v>
      </c>
      <c r="J228">
        <v>1326492231</v>
      </c>
      <c r="K228" t="b">
        <v>1</v>
      </c>
      <c r="L228">
        <v>361</v>
      </c>
      <c r="M228" t="b">
        <v>1</v>
      </c>
      <c r="N228" s="12" t="s">
        <v>8287</v>
      </c>
      <c r="O228" t="s">
        <v>8291</v>
      </c>
      <c r="P228" s="6">
        <f t="shared" si="15"/>
        <v>117.96</v>
      </c>
      <c r="Q228">
        <f t="shared" si="16"/>
        <v>98.03</v>
      </c>
      <c r="R228" s="16">
        <f t="shared" si="17"/>
        <v>40921.919340277782</v>
      </c>
      <c r="S228" s="16">
        <f t="shared" si="18"/>
        <v>42094.808182870373</v>
      </c>
      <c r="T228">
        <f t="shared" si="19"/>
        <v>2012</v>
      </c>
    </row>
    <row r="229" spans="1:20" ht="45" hidden="1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 s="10">
        <v>1430421827</v>
      </c>
      <c r="J229">
        <v>1427829827</v>
      </c>
      <c r="K229" t="b">
        <v>0</v>
      </c>
      <c r="L229">
        <v>296</v>
      </c>
      <c r="M229" t="b">
        <v>0</v>
      </c>
      <c r="N229" s="12" t="s">
        <v>8268</v>
      </c>
      <c r="O229" t="s">
        <v>8270</v>
      </c>
      <c r="P229" s="6">
        <f t="shared" si="15"/>
        <v>35.340000000000003</v>
      </c>
      <c r="Q229">
        <f t="shared" si="16"/>
        <v>119.39</v>
      </c>
      <c r="R229" s="16">
        <f t="shared" si="17"/>
        <v>42094.808182870373</v>
      </c>
      <c r="S229" s="16">
        <f t="shared" si="18"/>
        <v>42337.02039351852</v>
      </c>
      <c r="T229">
        <f t="shared" si="19"/>
        <v>2015</v>
      </c>
    </row>
    <row r="230" spans="1:20" hidden="1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 s="10">
        <v>1450673940</v>
      </c>
      <c r="J230">
        <v>1448756962</v>
      </c>
      <c r="K230" t="b">
        <v>0</v>
      </c>
      <c r="L230">
        <v>364</v>
      </c>
      <c r="M230" t="b">
        <v>1</v>
      </c>
      <c r="N230" s="12" t="s">
        <v>8283</v>
      </c>
      <c r="O230" t="s">
        <v>8284</v>
      </c>
      <c r="P230" s="6">
        <f t="shared" si="15"/>
        <v>176.54</v>
      </c>
      <c r="Q230">
        <f t="shared" si="16"/>
        <v>97</v>
      </c>
      <c r="R230" s="16">
        <f t="shared" si="17"/>
        <v>42337.02039351852</v>
      </c>
      <c r="S230" s="16">
        <f t="shared" si="18"/>
        <v>42770.201481481476</v>
      </c>
      <c r="T230">
        <f t="shared" si="19"/>
        <v>2015</v>
      </c>
    </row>
    <row r="231" spans="1:20" ht="45" hidden="1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 s="10">
        <v>1489207808</v>
      </c>
      <c r="J231">
        <v>1486183808</v>
      </c>
      <c r="K231" t="b">
        <v>0</v>
      </c>
      <c r="L231">
        <v>130</v>
      </c>
      <c r="M231" t="b">
        <v>1</v>
      </c>
      <c r="N231" s="12" t="s">
        <v>8279</v>
      </c>
      <c r="O231" t="s">
        <v>8280</v>
      </c>
      <c r="P231" s="6">
        <f t="shared" si="15"/>
        <v>100.85</v>
      </c>
      <c r="Q231">
        <f t="shared" si="16"/>
        <v>271.51</v>
      </c>
      <c r="R231" s="16">
        <f t="shared" si="17"/>
        <v>42770.201481481476</v>
      </c>
      <c r="S231" s="16">
        <f t="shared" si="18"/>
        <v>42252.474351851852</v>
      </c>
      <c r="T231">
        <f t="shared" si="19"/>
        <v>2017</v>
      </c>
    </row>
    <row r="232" spans="1:20" ht="90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 s="10">
        <v>1443499140</v>
      </c>
      <c r="J232">
        <v>1441452184</v>
      </c>
      <c r="K232" t="b">
        <v>1</v>
      </c>
      <c r="L232">
        <v>269</v>
      </c>
      <c r="M232" t="b">
        <v>1</v>
      </c>
      <c r="N232" s="12" t="s">
        <v>8283</v>
      </c>
      <c r="O232" t="s">
        <v>8286</v>
      </c>
      <c r="P232" s="6">
        <f t="shared" si="15"/>
        <v>100.79</v>
      </c>
      <c r="Q232">
        <f t="shared" si="16"/>
        <v>131.13999999999999</v>
      </c>
      <c r="R232" s="16">
        <f t="shared" si="17"/>
        <v>42252.474351851852</v>
      </c>
      <c r="S232" s="16">
        <f t="shared" si="18"/>
        <v>42282.168993055559</v>
      </c>
      <c r="T232">
        <f t="shared" si="19"/>
        <v>2015</v>
      </c>
    </row>
    <row r="233" spans="1:20" ht="45" hidden="1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 s="10">
        <v>1447909401</v>
      </c>
      <c r="J233">
        <v>1444017801</v>
      </c>
      <c r="K233" t="b">
        <v>0</v>
      </c>
      <c r="L233">
        <v>229</v>
      </c>
      <c r="M233" t="b">
        <v>0</v>
      </c>
      <c r="N233" s="12" t="s">
        <v>8268</v>
      </c>
      <c r="O233" t="s">
        <v>8270</v>
      </c>
      <c r="P233" s="6">
        <f t="shared" si="15"/>
        <v>58.56</v>
      </c>
      <c r="Q233">
        <f t="shared" si="16"/>
        <v>153.43</v>
      </c>
      <c r="R233" s="16">
        <f t="shared" si="17"/>
        <v>42282.168993055559</v>
      </c>
      <c r="S233" s="16">
        <f t="shared" si="18"/>
        <v>42219.665173611109</v>
      </c>
      <c r="T233">
        <f t="shared" si="19"/>
        <v>2015</v>
      </c>
    </row>
    <row r="234" spans="1:20" ht="150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 s="10">
        <v>1441857540</v>
      </c>
      <c r="J234">
        <v>1438617471</v>
      </c>
      <c r="K234" t="b">
        <v>1</v>
      </c>
      <c r="L234">
        <v>134</v>
      </c>
      <c r="M234" t="b">
        <v>1</v>
      </c>
      <c r="N234" s="12" t="s">
        <v>8283</v>
      </c>
      <c r="O234" t="s">
        <v>8286</v>
      </c>
      <c r="P234" s="6">
        <f t="shared" si="15"/>
        <v>100.35</v>
      </c>
      <c r="Q234">
        <f t="shared" si="16"/>
        <v>262.11</v>
      </c>
      <c r="R234" s="16">
        <f t="shared" si="17"/>
        <v>42219.665173611109</v>
      </c>
      <c r="S234" s="16">
        <f t="shared" si="18"/>
        <v>42417.625046296293</v>
      </c>
      <c r="T234">
        <f t="shared" si="19"/>
        <v>2015</v>
      </c>
    </row>
    <row r="235" spans="1:20" ht="45" hidden="1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 s="10">
        <v>1458716340</v>
      </c>
      <c r="J235">
        <v>1455721204</v>
      </c>
      <c r="K235" t="b">
        <v>0</v>
      </c>
      <c r="L235">
        <v>537</v>
      </c>
      <c r="M235" t="b">
        <v>1</v>
      </c>
      <c r="N235" s="12" t="s">
        <v>8276</v>
      </c>
      <c r="O235" t="s">
        <v>8277</v>
      </c>
      <c r="P235" s="6">
        <f t="shared" si="15"/>
        <v>184.61</v>
      </c>
      <c r="Q235">
        <f t="shared" si="16"/>
        <v>65.319999999999993</v>
      </c>
      <c r="R235" s="16">
        <f t="shared" si="17"/>
        <v>42417.625046296293</v>
      </c>
      <c r="S235" s="16">
        <f t="shared" si="18"/>
        <v>41533.542858796296</v>
      </c>
      <c r="T235">
        <f t="shared" si="19"/>
        <v>2016</v>
      </c>
    </row>
    <row r="236" spans="1:20" ht="60" hidden="1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 s="10">
        <v>1381928503</v>
      </c>
      <c r="J236">
        <v>1379336503</v>
      </c>
      <c r="K236" t="b">
        <v>1</v>
      </c>
      <c r="L236">
        <v>336</v>
      </c>
      <c r="M236" t="b">
        <v>1</v>
      </c>
      <c r="N236" s="12" t="s">
        <v>8271</v>
      </c>
      <c r="O236" t="s">
        <v>8272</v>
      </c>
      <c r="P236" s="6">
        <f t="shared" si="15"/>
        <v>138.69999999999999</v>
      </c>
      <c r="Q236">
        <f t="shared" si="16"/>
        <v>103.2</v>
      </c>
      <c r="R236" s="16">
        <f t="shared" si="17"/>
        <v>41533.542858796296</v>
      </c>
      <c r="S236" s="16">
        <f t="shared" si="18"/>
        <v>42723.63653935185</v>
      </c>
      <c r="T236">
        <f t="shared" si="19"/>
        <v>2013</v>
      </c>
    </row>
    <row r="237" spans="1:20" ht="45" hidden="1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 s="10">
        <v>1484752597</v>
      </c>
      <c r="J237">
        <v>1482160597</v>
      </c>
      <c r="K237" t="b">
        <v>0</v>
      </c>
      <c r="L237">
        <v>859</v>
      </c>
      <c r="M237" t="b">
        <v>1</v>
      </c>
      <c r="N237" s="12" t="s">
        <v>8287</v>
      </c>
      <c r="O237" t="s">
        <v>8291</v>
      </c>
      <c r="P237" s="6">
        <f t="shared" si="15"/>
        <v>138.63999999999999</v>
      </c>
      <c r="Q237">
        <f t="shared" si="16"/>
        <v>40.35</v>
      </c>
      <c r="R237" s="16">
        <f t="shared" si="17"/>
        <v>42723.63653935185</v>
      </c>
      <c r="S237" s="16">
        <f t="shared" si="18"/>
        <v>42111.970995370371</v>
      </c>
      <c r="T237">
        <f t="shared" si="19"/>
        <v>2016</v>
      </c>
    </row>
    <row r="238" spans="1:20" ht="60" hidden="1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 s="10">
        <v>1433125200</v>
      </c>
      <c r="J238">
        <v>1429312694</v>
      </c>
      <c r="K238" t="b">
        <v>1</v>
      </c>
      <c r="L238">
        <v>285</v>
      </c>
      <c r="M238" t="b">
        <v>1</v>
      </c>
      <c r="N238" s="12" t="s">
        <v>8281</v>
      </c>
      <c r="O238" t="s">
        <v>8282</v>
      </c>
      <c r="P238" s="6">
        <f t="shared" si="15"/>
        <v>102.08</v>
      </c>
      <c r="Q238">
        <f t="shared" si="16"/>
        <v>119.99</v>
      </c>
      <c r="R238" s="16">
        <f t="shared" si="17"/>
        <v>42111.970995370371</v>
      </c>
      <c r="S238" s="16">
        <f t="shared" si="18"/>
        <v>41710.594282407408</v>
      </c>
      <c r="T238">
        <f t="shared" si="19"/>
        <v>2015</v>
      </c>
    </row>
    <row r="239" spans="1:20" ht="60" hidden="1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 s="10">
        <v>1397225746</v>
      </c>
      <c r="J239">
        <v>1394633746</v>
      </c>
      <c r="K239" t="b">
        <v>0</v>
      </c>
      <c r="L239">
        <v>406</v>
      </c>
      <c r="M239" t="b">
        <v>1</v>
      </c>
      <c r="N239" s="12" t="s">
        <v>8287</v>
      </c>
      <c r="O239" t="s">
        <v>8291</v>
      </c>
      <c r="P239" s="6">
        <f t="shared" si="15"/>
        <v>105.35</v>
      </c>
      <c r="Q239">
        <f t="shared" si="16"/>
        <v>83.97</v>
      </c>
      <c r="R239" s="16">
        <f t="shared" si="17"/>
        <v>41710.594282407408</v>
      </c>
      <c r="S239" s="16">
        <f t="shared" si="18"/>
        <v>40941.199826388889</v>
      </c>
      <c r="T239">
        <f t="shared" si="19"/>
        <v>2014</v>
      </c>
    </row>
    <row r="240" spans="1:20" ht="45" hidden="1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 s="10">
        <v>1330657200</v>
      </c>
      <c r="J240">
        <v>1328158065</v>
      </c>
      <c r="K240" t="b">
        <v>1</v>
      </c>
      <c r="L240">
        <v>147</v>
      </c>
      <c r="M240" t="b">
        <v>1</v>
      </c>
      <c r="N240" s="12" t="s">
        <v>8268</v>
      </c>
      <c r="O240" t="s">
        <v>8269</v>
      </c>
      <c r="P240" s="6">
        <f t="shared" si="15"/>
        <v>225.95</v>
      </c>
      <c r="Q240">
        <f t="shared" si="16"/>
        <v>230.56</v>
      </c>
      <c r="R240" s="16">
        <f t="shared" si="17"/>
        <v>40941.199826388889</v>
      </c>
      <c r="S240" s="16">
        <f t="shared" si="18"/>
        <v>42678.459120370375</v>
      </c>
      <c r="T240">
        <f t="shared" si="19"/>
        <v>2012</v>
      </c>
    </row>
    <row r="241" spans="1:20" ht="60" hidden="1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 s="10">
        <v>1481716868</v>
      </c>
      <c r="J241">
        <v>1478257268</v>
      </c>
      <c r="K241" t="b">
        <v>0</v>
      </c>
      <c r="L241">
        <v>338</v>
      </c>
      <c r="M241" t="b">
        <v>0</v>
      </c>
      <c r="N241" s="12" t="s">
        <v>8268</v>
      </c>
      <c r="O241" t="s">
        <v>8270</v>
      </c>
      <c r="P241" s="6">
        <f t="shared" si="15"/>
        <v>33.79</v>
      </c>
      <c r="Q241">
        <f t="shared" si="16"/>
        <v>99.97</v>
      </c>
      <c r="R241" s="16">
        <f t="shared" si="17"/>
        <v>42678.459120370375</v>
      </c>
      <c r="S241" s="16">
        <f t="shared" si="18"/>
        <v>41424.27107638889</v>
      </c>
      <c r="T241">
        <f t="shared" si="19"/>
        <v>2016</v>
      </c>
    </row>
    <row r="242" spans="1:20" ht="60" hidden="1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 s="10">
        <v>1372701600</v>
      </c>
      <c r="J242">
        <v>1369895421</v>
      </c>
      <c r="K242" t="b">
        <v>1</v>
      </c>
      <c r="L242">
        <v>204</v>
      </c>
      <c r="M242" t="b">
        <v>1</v>
      </c>
      <c r="N242" s="12" t="s">
        <v>8268</v>
      </c>
      <c r="O242" t="s">
        <v>8269</v>
      </c>
      <c r="P242" s="6">
        <f t="shared" si="15"/>
        <v>420.51</v>
      </c>
      <c r="Q242">
        <f t="shared" si="16"/>
        <v>164.91</v>
      </c>
      <c r="R242" s="16">
        <f t="shared" si="17"/>
        <v>41424.27107638889</v>
      </c>
      <c r="S242" s="16">
        <f t="shared" si="18"/>
        <v>42264.963159722218</v>
      </c>
      <c r="T242">
        <f t="shared" si="19"/>
        <v>2013</v>
      </c>
    </row>
    <row r="243" spans="1:20" ht="45" hidden="1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 s="10">
        <v>1446331500</v>
      </c>
      <c r="J243">
        <v>1442531217</v>
      </c>
      <c r="K243" t="b">
        <v>0</v>
      </c>
      <c r="L243">
        <v>285</v>
      </c>
      <c r="M243" t="b">
        <v>0</v>
      </c>
      <c r="N243" s="12" t="s">
        <v>8268</v>
      </c>
      <c r="O243" t="s">
        <v>8278</v>
      </c>
      <c r="P243" s="6">
        <f t="shared" si="15"/>
        <v>39.4</v>
      </c>
      <c r="Q243">
        <f t="shared" si="16"/>
        <v>117.49</v>
      </c>
      <c r="R243" s="16">
        <f t="shared" si="17"/>
        <v>42264.963159722218</v>
      </c>
      <c r="S243" s="16">
        <f t="shared" si="18"/>
        <v>41313.755219907405</v>
      </c>
      <c r="T243">
        <f t="shared" si="19"/>
        <v>2015</v>
      </c>
    </row>
    <row r="244" spans="1:20" ht="30" hidden="1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 s="10">
        <v>1362938851</v>
      </c>
      <c r="J244">
        <v>1360346851</v>
      </c>
      <c r="K244" t="b">
        <v>1</v>
      </c>
      <c r="L244">
        <v>253</v>
      </c>
      <c r="M244" t="b">
        <v>1</v>
      </c>
      <c r="N244" s="12" t="s">
        <v>8268</v>
      </c>
      <c r="O244" t="s">
        <v>8269</v>
      </c>
      <c r="P244" s="6">
        <f t="shared" si="15"/>
        <v>208.71</v>
      </c>
      <c r="Q244">
        <f t="shared" si="16"/>
        <v>131.99</v>
      </c>
      <c r="R244" s="16">
        <f t="shared" si="17"/>
        <v>41313.755219907405</v>
      </c>
      <c r="S244" s="16">
        <f t="shared" si="18"/>
        <v>40840.615787037037</v>
      </c>
      <c r="T244">
        <f t="shared" si="19"/>
        <v>2013</v>
      </c>
    </row>
    <row r="245" spans="1:20" ht="60" hidden="1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 s="10">
        <v>1324609200</v>
      </c>
      <c r="J245">
        <v>1319467604</v>
      </c>
      <c r="K245" t="b">
        <v>1</v>
      </c>
      <c r="L245">
        <v>369</v>
      </c>
      <c r="M245" t="b">
        <v>1</v>
      </c>
      <c r="N245" s="12" t="s">
        <v>8271</v>
      </c>
      <c r="O245" t="s">
        <v>8272</v>
      </c>
      <c r="P245" s="6">
        <f t="shared" si="15"/>
        <v>111.31</v>
      </c>
      <c r="Q245">
        <f t="shared" si="16"/>
        <v>90.5</v>
      </c>
      <c r="R245" s="16">
        <f t="shared" si="17"/>
        <v>40840.615787037037</v>
      </c>
      <c r="S245" s="16">
        <f t="shared" si="18"/>
        <v>41704.735937500001</v>
      </c>
      <c r="T245">
        <f t="shared" si="19"/>
        <v>2011</v>
      </c>
    </row>
    <row r="246" spans="1:20" ht="30" hidden="1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 s="10">
        <v>1398052740</v>
      </c>
      <c r="J246">
        <v>1394127585</v>
      </c>
      <c r="K246" t="b">
        <v>1</v>
      </c>
      <c r="L246">
        <v>454</v>
      </c>
      <c r="M246" t="b">
        <v>1</v>
      </c>
      <c r="N246" s="12" t="s">
        <v>8268</v>
      </c>
      <c r="O246" t="s">
        <v>8269</v>
      </c>
      <c r="P246" s="6">
        <f t="shared" si="15"/>
        <v>133.47999999999999</v>
      </c>
      <c r="Q246">
        <f t="shared" si="16"/>
        <v>73.5</v>
      </c>
      <c r="R246" s="16">
        <f t="shared" si="17"/>
        <v>41704.735937500001</v>
      </c>
      <c r="S246" s="16">
        <f t="shared" si="18"/>
        <v>42073.957569444443</v>
      </c>
      <c r="T246">
        <f t="shared" si="19"/>
        <v>2014</v>
      </c>
    </row>
    <row r="247" spans="1:20" ht="60" hidden="1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 s="10">
        <v>1428620334</v>
      </c>
      <c r="J247">
        <v>1426028334</v>
      </c>
      <c r="K247" t="b">
        <v>1</v>
      </c>
      <c r="L247">
        <v>343</v>
      </c>
      <c r="M247" t="b">
        <v>1</v>
      </c>
      <c r="N247" s="12" t="s">
        <v>8271</v>
      </c>
      <c r="O247" t="s">
        <v>8272</v>
      </c>
      <c r="P247" s="6">
        <f t="shared" si="15"/>
        <v>103.84</v>
      </c>
      <c r="Q247">
        <f t="shared" si="16"/>
        <v>96.88</v>
      </c>
      <c r="R247" s="16">
        <f t="shared" si="17"/>
        <v>42073.957569444443</v>
      </c>
      <c r="S247" s="16">
        <f t="shared" si="18"/>
        <v>40977.805300925924</v>
      </c>
      <c r="T247">
        <f t="shared" si="19"/>
        <v>2015</v>
      </c>
    </row>
    <row r="248" spans="1:20" ht="60" hidden="1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 s="10">
        <v>1333909178</v>
      </c>
      <c r="J248">
        <v>1331320778</v>
      </c>
      <c r="K248" t="b">
        <v>0</v>
      </c>
      <c r="L248">
        <v>153</v>
      </c>
      <c r="M248" t="b">
        <v>1</v>
      </c>
      <c r="N248" s="12" t="s">
        <v>8271</v>
      </c>
      <c r="O248" t="s">
        <v>8293</v>
      </c>
      <c r="P248" s="6">
        <f t="shared" si="15"/>
        <v>132.02000000000001</v>
      </c>
      <c r="Q248">
        <f t="shared" si="16"/>
        <v>215.73</v>
      </c>
      <c r="R248" s="16">
        <f t="shared" si="17"/>
        <v>40977.805300925924</v>
      </c>
      <c r="S248" s="16">
        <f t="shared" si="18"/>
        <v>41932.708877314813</v>
      </c>
      <c r="T248">
        <f t="shared" si="19"/>
        <v>2012</v>
      </c>
    </row>
    <row r="249" spans="1:20" ht="60" hidden="1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 s="10">
        <v>1416285300</v>
      </c>
      <c r="J249">
        <v>1413824447</v>
      </c>
      <c r="K249" t="b">
        <v>0</v>
      </c>
      <c r="L249">
        <v>348</v>
      </c>
      <c r="M249" t="b">
        <v>1</v>
      </c>
      <c r="N249" s="12" t="s">
        <v>8283</v>
      </c>
      <c r="O249" t="s">
        <v>8284</v>
      </c>
      <c r="P249" s="6">
        <f t="shared" si="15"/>
        <v>109.68</v>
      </c>
      <c r="Q249">
        <f t="shared" si="16"/>
        <v>94.55</v>
      </c>
      <c r="R249" s="16">
        <f t="shared" si="17"/>
        <v>41932.708877314813</v>
      </c>
      <c r="S249" s="16">
        <f t="shared" si="18"/>
        <v>42702.212337962963</v>
      </c>
      <c r="T249">
        <f t="shared" si="19"/>
        <v>2014</v>
      </c>
    </row>
    <row r="250" spans="1:20" ht="45" hidden="1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 s="10">
        <v>1482901546</v>
      </c>
      <c r="J250">
        <v>1480309546</v>
      </c>
      <c r="K250" t="b">
        <v>0</v>
      </c>
      <c r="L250">
        <v>499</v>
      </c>
      <c r="M250" t="b">
        <v>1</v>
      </c>
      <c r="N250" s="12" t="s">
        <v>8287</v>
      </c>
      <c r="O250" t="s">
        <v>8296</v>
      </c>
      <c r="P250" s="6">
        <f t="shared" si="15"/>
        <v>118.22</v>
      </c>
      <c r="Q250">
        <f t="shared" si="16"/>
        <v>65.86</v>
      </c>
      <c r="R250" s="16">
        <f t="shared" si="17"/>
        <v>42702.212337962963</v>
      </c>
      <c r="S250" s="16">
        <f t="shared" si="18"/>
        <v>41754.047083333331</v>
      </c>
      <c r="T250">
        <f t="shared" si="19"/>
        <v>2016</v>
      </c>
    </row>
    <row r="251" spans="1:20" ht="60" hidden="1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 s="10">
        <v>1401058740</v>
      </c>
      <c r="J251">
        <v>1398388068</v>
      </c>
      <c r="K251" t="b">
        <v>0</v>
      </c>
      <c r="L251">
        <v>217</v>
      </c>
      <c r="M251" t="b">
        <v>1</v>
      </c>
      <c r="N251" s="12" t="s">
        <v>8281</v>
      </c>
      <c r="O251" t="s">
        <v>8292</v>
      </c>
      <c r="P251" s="6">
        <f t="shared" si="15"/>
        <v>130.97999999999999</v>
      </c>
      <c r="Q251">
        <f t="shared" si="16"/>
        <v>150.9</v>
      </c>
      <c r="R251" s="16">
        <f t="shared" si="17"/>
        <v>41754.047083333331</v>
      </c>
      <c r="S251" s="16">
        <f t="shared" si="18"/>
        <v>42184.874675925923</v>
      </c>
      <c r="T251">
        <f t="shared" si="19"/>
        <v>2014</v>
      </c>
    </row>
    <row r="252" spans="1:20" ht="60" hidden="1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 s="10">
        <v>1439344800</v>
      </c>
      <c r="J252">
        <v>1435611572</v>
      </c>
      <c r="K252" t="b">
        <v>1</v>
      </c>
      <c r="L252">
        <v>398</v>
      </c>
      <c r="M252" t="b">
        <v>1</v>
      </c>
      <c r="N252" s="12" t="s">
        <v>8268</v>
      </c>
      <c r="O252" t="s">
        <v>8275</v>
      </c>
      <c r="P252" s="6">
        <f t="shared" si="15"/>
        <v>407.7</v>
      </c>
      <c r="Q252">
        <f t="shared" si="16"/>
        <v>81.95</v>
      </c>
      <c r="R252" s="16">
        <f t="shared" si="17"/>
        <v>42184.874675925923</v>
      </c>
      <c r="S252" s="16">
        <f t="shared" si="18"/>
        <v>42564.881076388891</v>
      </c>
      <c r="T252">
        <f t="shared" si="19"/>
        <v>2015</v>
      </c>
    </row>
    <row r="253" spans="1:20" ht="45" hidden="1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 s="10">
        <v>1471849140</v>
      </c>
      <c r="J253">
        <v>1468444125</v>
      </c>
      <c r="K253" t="b">
        <v>1</v>
      </c>
      <c r="L253">
        <v>577</v>
      </c>
      <c r="M253" t="b">
        <v>1</v>
      </c>
      <c r="N253" s="12" t="s">
        <v>8268</v>
      </c>
      <c r="O253" t="s">
        <v>8275</v>
      </c>
      <c r="P253" s="6">
        <f t="shared" si="15"/>
        <v>141.33000000000001</v>
      </c>
      <c r="Q253">
        <f t="shared" si="16"/>
        <v>55.76</v>
      </c>
      <c r="R253" s="16">
        <f t="shared" si="17"/>
        <v>42564.881076388891</v>
      </c>
      <c r="S253" s="16">
        <f t="shared" si="18"/>
        <v>42163.957326388889</v>
      </c>
      <c r="T253">
        <f t="shared" si="19"/>
        <v>2016</v>
      </c>
    </row>
    <row r="254" spans="1:20" ht="60" hidden="1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 s="10">
        <v>1436396313</v>
      </c>
      <c r="J254">
        <v>1433804313</v>
      </c>
      <c r="K254" t="b">
        <v>0</v>
      </c>
      <c r="L254">
        <v>1013</v>
      </c>
      <c r="M254" t="b">
        <v>1</v>
      </c>
      <c r="N254" s="12" t="s">
        <v>8268</v>
      </c>
      <c r="O254" t="s">
        <v>8270</v>
      </c>
      <c r="P254" s="6">
        <f t="shared" si="15"/>
        <v>267.29000000000002</v>
      </c>
      <c r="Q254">
        <f t="shared" si="16"/>
        <v>31.66</v>
      </c>
      <c r="R254" s="16">
        <f t="shared" si="17"/>
        <v>42163.957326388889</v>
      </c>
      <c r="S254" s="16">
        <f t="shared" si="18"/>
        <v>41506.756111111114</v>
      </c>
      <c r="T254">
        <f t="shared" si="19"/>
        <v>2015</v>
      </c>
    </row>
    <row r="255" spans="1:20" ht="45" hidden="1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 s="10">
        <v>1379614128</v>
      </c>
      <c r="J255">
        <v>1377022128</v>
      </c>
      <c r="K255" t="b">
        <v>1</v>
      </c>
      <c r="L255">
        <v>563</v>
      </c>
      <c r="M255" t="b">
        <v>1</v>
      </c>
      <c r="N255" s="12" t="s">
        <v>8281</v>
      </c>
      <c r="O255" t="s">
        <v>8282</v>
      </c>
      <c r="P255" s="6">
        <f t="shared" si="15"/>
        <v>228.83</v>
      </c>
      <c r="Q255">
        <f t="shared" si="16"/>
        <v>56.9</v>
      </c>
      <c r="R255" s="16">
        <f t="shared" si="17"/>
        <v>41506.756111111114</v>
      </c>
      <c r="S255" s="16">
        <f t="shared" si="18"/>
        <v>41572.958495370374</v>
      </c>
      <c r="T255">
        <f t="shared" si="19"/>
        <v>2013</v>
      </c>
    </row>
    <row r="256" spans="1:20" ht="30" hidden="1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 s="10">
        <v>1385870520</v>
      </c>
      <c r="J256">
        <v>1382742014</v>
      </c>
      <c r="K256" t="b">
        <v>0</v>
      </c>
      <c r="L256">
        <v>426</v>
      </c>
      <c r="M256" t="b">
        <v>1</v>
      </c>
      <c r="N256" s="12" t="s">
        <v>8276</v>
      </c>
      <c r="O256" t="s">
        <v>8277</v>
      </c>
      <c r="P256" s="6">
        <f t="shared" si="15"/>
        <v>128.03</v>
      </c>
      <c r="Q256">
        <f t="shared" si="16"/>
        <v>75.13</v>
      </c>
      <c r="R256" s="16">
        <f t="shared" si="17"/>
        <v>41572.958495370374</v>
      </c>
      <c r="S256" s="16">
        <f t="shared" si="18"/>
        <v>41869.542314814818</v>
      </c>
      <c r="T256">
        <f t="shared" si="19"/>
        <v>2013</v>
      </c>
    </row>
    <row r="257" spans="1:20" ht="45" hidden="1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 s="10">
        <v>1410958856</v>
      </c>
      <c r="J257">
        <v>1408366856</v>
      </c>
      <c r="K257" t="b">
        <v>0</v>
      </c>
      <c r="L257">
        <v>342</v>
      </c>
      <c r="M257" t="b">
        <v>1</v>
      </c>
      <c r="N257" s="12" t="s">
        <v>8281</v>
      </c>
      <c r="O257" t="s">
        <v>8292</v>
      </c>
      <c r="P257" s="6">
        <f t="shared" si="15"/>
        <v>106.32</v>
      </c>
      <c r="Q257">
        <f t="shared" si="16"/>
        <v>93.26</v>
      </c>
      <c r="R257" s="16">
        <f t="shared" si="17"/>
        <v>41869.542314814818</v>
      </c>
      <c r="S257" s="16">
        <f t="shared" si="18"/>
        <v>42445.19430555556</v>
      </c>
      <c r="T257">
        <f t="shared" si="19"/>
        <v>2014</v>
      </c>
    </row>
    <row r="258" spans="1:20" ht="150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 s="10">
        <v>1461904788</v>
      </c>
      <c r="J258">
        <v>1458103188</v>
      </c>
      <c r="K258" t="b">
        <v>0</v>
      </c>
      <c r="L258">
        <v>237</v>
      </c>
      <c r="M258" t="b">
        <v>1</v>
      </c>
      <c r="N258" s="12" t="s">
        <v>8283</v>
      </c>
      <c r="O258" t="s">
        <v>8286</v>
      </c>
      <c r="P258" s="6">
        <f t="shared" ref="P258:P321" si="20">ROUND(E258/D258*100,2)</f>
        <v>102.65</v>
      </c>
      <c r="Q258">
        <f t="shared" ref="Q258:Q321" si="21">ROUND(E258/L258,2)</f>
        <v>134.26</v>
      </c>
      <c r="R258" s="16">
        <f t="shared" si="17"/>
        <v>42445.19430555556</v>
      </c>
      <c r="S258" s="16">
        <f t="shared" si="18"/>
        <v>42387.398472222223</v>
      </c>
      <c r="T258">
        <f t="shared" si="19"/>
        <v>2016</v>
      </c>
    </row>
    <row r="259" spans="1:20" ht="60" hidden="1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 s="10">
        <v>1456047228</v>
      </c>
      <c r="J259">
        <v>1453109628</v>
      </c>
      <c r="K259" t="b">
        <v>1</v>
      </c>
      <c r="L259">
        <v>551</v>
      </c>
      <c r="M259" t="b">
        <v>1</v>
      </c>
      <c r="N259" s="12" t="s">
        <v>8283</v>
      </c>
      <c r="O259" t="s">
        <v>8284</v>
      </c>
      <c r="P259" s="6">
        <f t="shared" si="20"/>
        <v>264.62</v>
      </c>
      <c r="Q259">
        <f t="shared" si="21"/>
        <v>57.63</v>
      </c>
      <c r="R259" s="16">
        <f t="shared" ref="R259:R322" si="22">(((J259/60)/60)/24)+DATE(1970,1,1)</f>
        <v>42387.398472222223</v>
      </c>
      <c r="S259" s="16">
        <f t="shared" ref="S259:S322" si="23">(((J260/60)/60)/24)+DATE(1970,1,1)</f>
        <v>41466.785231481481</v>
      </c>
      <c r="T259">
        <f t="shared" ref="T259:T322" si="24">YEAR(R259)</f>
        <v>2016</v>
      </c>
    </row>
    <row r="260" spans="1:20" ht="60" hidden="1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 s="10">
        <v>1376654340</v>
      </c>
      <c r="J260">
        <v>1373568644</v>
      </c>
      <c r="K260" t="b">
        <v>0</v>
      </c>
      <c r="L260">
        <v>329</v>
      </c>
      <c r="M260" t="b">
        <v>1</v>
      </c>
      <c r="N260" s="12" t="s">
        <v>8283</v>
      </c>
      <c r="O260" t="s">
        <v>8284</v>
      </c>
      <c r="P260" s="6">
        <f t="shared" si="20"/>
        <v>126.73</v>
      </c>
      <c r="Q260">
        <f t="shared" si="21"/>
        <v>96.3</v>
      </c>
      <c r="R260" s="16">
        <f t="shared" si="22"/>
        <v>41466.785231481481</v>
      </c>
      <c r="S260" s="16">
        <f t="shared" si="23"/>
        <v>41401.565868055557</v>
      </c>
      <c r="T260">
        <f t="shared" si="24"/>
        <v>2013</v>
      </c>
    </row>
    <row r="261" spans="1:20" ht="60" hidden="1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 s="10">
        <v>1370525691</v>
      </c>
      <c r="J261">
        <v>1367933691</v>
      </c>
      <c r="K261" t="b">
        <v>1</v>
      </c>
      <c r="L261">
        <v>437</v>
      </c>
      <c r="M261" t="b">
        <v>1</v>
      </c>
      <c r="N261" s="12" t="s">
        <v>8281</v>
      </c>
      <c r="O261" t="s">
        <v>8282</v>
      </c>
      <c r="P261" s="6">
        <f t="shared" si="20"/>
        <v>105.58</v>
      </c>
      <c r="Q261">
        <f t="shared" si="21"/>
        <v>72.48</v>
      </c>
      <c r="R261" s="16">
        <f t="shared" si="22"/>
        <v>41401.565868055557</v>
      </c>
      <c r="S261" s="16">
        <f t="shared" si="23"/>
        <v>41694.84065972222</v>
      </c>
      <c r="T261">
        <f t="shared" si="24"/>
        <v>2013</v>
      </c>
    </row>
    <row r="262" spans="1:20" ht="45" hidden="1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 s="10">
        <v>1395861033</v>
      </c>
      <c r="J262">
        <v>1393272633</v>
      </c>
      <c r="K262" t="b">
        <v>0</v>
      </c>
      <c r="L262">
        <v>288</v>
      </c>
      <c r="M262" t="b">
        <v>1</v>
      </c>
      <c r="N262" s="12" t="s">
        <v>8287</v>
      </c>
      <c r="O262" t="s">
        <v>8291</v>
      </c>
      <c r="P262" s="6">
        <f t="shared" si="20"/>
        <v>105.07</v>
      </c>
      <c r="Q262">
        <f t="shared" si="21"/>
        <v>109.45</v>
      </c>
      <c r="R262" s="16">
        <f t="shared" si="22"/>
        <v>41694.84065972222</v>
      </c>
      <c r="S262" s="16">
        <f t="shared" si="23"/>
        <v>41612.10024305556</v>
      </c>
      <c r="T262">
        <f t="shared" si="24"/>
        <v>2014</v>
      </c>
    </row>
    <row r="263" spans="1:20" ht="60" hidden="1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 s="10">
        <v>1388649600</v>
      </c>
      <c r="J263">
        <v>1386123861</v>
      </c>
      <c r="K263" t="b">
        <v>1</v>
      </c>
      <c r="L263">
        <v>287</v>
      </c>
      <c r="M263" t="b">
        <v>1</v>
      </c>
      <c r="N263" s="12" t="s">
        <v>8281</v>
      </c>
      <c r="O263" t="s">
        <v>8282</v>
      </c>
      <c r="P263" s="6">
        <f t="shared" si="20"/>
        <v>104.68</v>
      </c>
      <c r="Q263">
        <f t="shared" si="21"/>
        <v>109.42</v>
      </c>
      <c r="R263" s="16">
        <f t="shared" si="22"/>
        <v>41612.10024305556</v>
      </c>
      <c r="S263" s="16">
        <f t="shared" si="23"/>
        <v>42221.67432870371</v>
      </c>
      <c r="T263">
        <f t="shared" si="24"/>
        <v>2013</v>
      </c>
    </row>
    <row r="264" spans="1:20" ht="60" hidden="1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 s="10">
        <v>1441383062</v>
      </c>
      <c r="J264">
        <v>1438791062</v>
      </c>
      <c r="K264" t="b">
        <v>1</v>
      </c>
      <c r="L264">
        <v>369</v>
      </c>
      <c r="M264" t="b">
        <v>1</v>
      </c>
      <c r="N264" s="12" t="s">
        <v>8273</v>
      </c>
      <c r="O264" t="s">
        <v>8274</v>
      </c>
      <c r="P264" s="6">
        <f t="shared" si="20"/>
        <v>417.73</v>
      </c>
      <c r="Q264">
        <f t="shared" si="21"/>
        <v>84.91</v>
      </c>
      <c r="R264" s="16">
        <f t="shared" si="22"/>
        <v>42221.67432870371</v>
      </c>
      <c r="S264" s="16">
        <f t="shared" si="23"/>
        <v>41872.525717592594</v>
      </c>
      <c r="T264">
        <f t="shared" si="24"/>
        <v>2015</v>
      </c>
    </row>
    <row r="265" spans="1:20" ht="60" hidden="1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 s="10">
        <v>1413604800</v>
      </c>
      <c r="J265">
        <v>1408624622</v>
      </c>
      <c r="K265" t="b">
        <v>0</v>
      </c>
      <c r="L265">
        <v>37</v>
      </c>
      <c r="M265" t="b">
        <v>1</v>
      </c>
      <c r="N265" s="12" t="s">
        <v>8268</v>
      </c>
      <c r="O265" t="s">
        <v>8269</v>
      </c>
      <c r="P265" s="6">
        <f t="shared" si="20"/>
        <v>104.3</v>
      </c>
      <c r="Q265">
        <f t="shared" si="21"/>
        <v>845.7</v>
      </c>
      <c r="R265" s="16">
        <f t="shared" si="22"/>
        <v>41872.525717592594</v>
      </c>
      <c r="S265" s="16">
        <f t="shared" si="23"/>
        <v>40961.057349537034</v>
      </c>
      <c r="T265">
        <f t="shared" si="24"/>
        <v>2014</v>
      </c>
    </row>
    <row r="266" spans="1:20" ht="60" hidden="1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 s="10">
        <v>1332561600</v>
      </c>
      <c r="J266">
        <v>1329873755</v>
      </c>
      <c r="K266" t="b">
        <v>1</v>
      </c>
      <c r="L266">
        <v>426</v>
      </c>
      <c r="M266" t="b">
        <v>1</v>
      </c>
      <c r="N266" s="12" t="s">
        <v>8268</v>
      </c>
      <c r="O266" t="s">
        <v>8269</v>
      </c>
      <c r="P266" s="6">
        <f t="shared" si="20"/>
        <v>125.1</v>
      </c>
      <c r="Q266">
        <f t="shared" si="21"/>
        <v>73.42</v>
      </c>
      <c r="R266" s="16">
        <f t="shared" si="22"/>
        <v>40961.057349537034</v>
      </c>
      <c r="S266" s="16">
        <f t="shared" si="23"/>
        <v>41963.759386574078</v>
      </c>
      <c r="T266">
        <f t="shared" si="24"/>
        <v>2012</v>
      </c>
    </row>
    <row r="267" spans="1:20" ht="45" hidden="1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 s="10">
        <v>1421656200</v>
      </c>
      <c r="J267">
        <v>1416507211</v>
      </c>
      <c r="K267" t="b">
        <v>0</v>
      </c>
      <c r="L267">
        <v>312</v>
      </c>
      <c r="M267" t="b">
        <v>0</v>
      </c>
      <c r="N267" s="12" t="s">
        <v>8276</v>
      </c>
      <c r="O267" t="s">
        <v>8294</v>
      </c>
      <c r="P267" s="6">
        <f t="shared" si="20"/>
        <v>35.54</v>
      </c>
      <c r="Q267">
        <f t="shared" si="21"/>
        <v>100.23</v>
      </c>
      <c r="R267" s="16">
        <f t="shared" si="22"/>
        <v>41963.759386574078</v>
      </c>
      <c r="S267" s="16">
        <f t="shared" si="23"/>
        <v>41884.617314814815</v>
      </c>
      <c r="T267">
        <f t="shared" si="24"/>
        <v>2014</v>
      </c>
    </row>
    <row r="268" spans="1:20" ht="135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 s="10">
        <v>1412434136</v>
      </c>
      <c r="J268">
        <v>1409669336</v>
      </c>
      <c r="K268" t="b">
        <v>0</v>
      </c>
      <c r="L268">
        <v>104</v>
      </c>
      <c r="M268" t="b">
        <v>1</v>
      </c>
      <c r="N268" s="12" t="s">
        <v>8283</v>
      </c>
      <c r="O268" t="s">
        <v>8286</v>
      </c>
      <c r="P268" s="6">
        <f t="shared" si="20"/>
        <v>102.97</v>
      </c>
      <c r="Q268">
        <f t="shared" si="21"/>
        <v>297.02999999999997</v>
      </c>
      <c r="R268" s="16">
        <f t="shared" si="22"/>
        <v>41884.617314814815</v>
      </c>
      <c r="S268" s="16">
        <f t="shared" si="23"/>
        <v>41802.790347222224</v>
      </c>
      <c r="T268">
        <f t="shared" si="24"/>
        <v>2014</v>
      </c>
    </row>
    <row r="269" spans="1:20" ht="60" hidden="1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 s="10">
        <v>1405209600</v>
      </c>
      <c r="J269">
        <v>1402599486</v>
      </c>
      <c r="K269" t="b">
        <v>0</v>
      </c>
      <c r="L269">
        <v>263</v>
      </c>
      <c r="M269" t="b">
        <v>1</v>
      </c>
      <c r="N269" s="12" t="s">
        <v>8281</v>
      </c>
      <c r="O269" t="s">
        <v>8292</v>
      </c>
      <c r="P269" s="6">
        <f t="shared" si="20"/>
        <v>308.66000000000003</v>
      </c>
      <c r="Q269">
        <f t="shared" si="21"/>
        <v>117.36</v>
      </c>
      <c r="R269" s="16">
        <f t="shared" si="22"/>
        <v>41802.790347222224</v>
      </c>
      <c r="S269" s="16">
        <f t="shared" si="23"/>
        <v>41760.8200462963</v>
      </c>
      <c r="T269">
        <f t="shared" si="24"/>
        <v>2014</v>
      </c>
    </row>
    <row r="270" spans="1:20" ht="30" hidden="1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 s="10">
        <v>1401565252</v>
      </c>
      <c r="J270">
        <v>1398973252</v>
      </c>
      <c r="K270" t="b">
        <v>1</v>
      </c>
      <c r="L270">
        <v>236</v>
      </c>
      <c r="M270" t="b">
        <v>1</v>
      </c>
      <c r="N270" s="12" t="s">
        <v>8273</v>
      </c>
      <c r="O270" t="s">
        <v>8274</v>
      </c>
      <c r="P270" s="6">
        <f t="shared" si="20"/>
        <v>205.37</v>
      </c>
      <c r="Q270">
        <f t="shared" si="21"/>
        <v>130.53</v>
      </c>
      <c r="R270" s="16">
        <f t="shared" si="22"/>
        <v>41760.8200462963</v>
      </c>
      <c r="S270" s="16">
        <f t="shared" si="23"/>
        <v>42574.667650462965</v>
      </c>
      <c r="T270">
        <f t="shared" si="24"/>
        <v>2014</v>
      </c>
    </row>
    <row r="271" spans="1:20" ht="60" hidden="1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 s="10">
        <v>1471985640</v>
      </c>
      <c r="J271">
        <v>1469289685</v>
      </c>
      <c r="K271" t="b">
        <v>0</v>
      </c>
      <c r="L271">
        <v>179</v>
      </c>
      <c r="M271" t="b">
        <v>0</v>
      </c>
      <c r="N271" s="12" t="s">
        <v>8268</v>
      </c>
      <c r="O271" t="s">
        <v>8270</v>
      </c>
      <c r="P271" s="6">
        <f t="shared" si="20"/>
        <v>29.51</v>
      </c>
      <c r="Q271">
        <f t="shared" si="21"/>
        <v>171.79</v>
      </c>
      <c r="R271" s="16">
        <f t="shared" si="22"/>
        <v>42574.667650462965</v>
      </c>
      <c r="S271" s="16">
        <f t="shared" si="23"/>
        <v>42407.637557870374</v>
      </c>
      <c r="T271">
        <f t="shared" si="24"/>
        <v>2016</v>
      </c>
    </row>
    <row r="272" spans="1:20" ht="60" hidden="1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 s="10">
        <v>1458742685</v>
      </c>
      <c r="J272">
        <v>1454858285</v>
      </c>
      <c r="K272" t="b">
        <v>0</v>
      </c>
      <c r="L272">
        <v>282</v>
      </c>
      <c r="M272" t="b">
        <v>1</v>
      </c>
      <c r="N272" s="12" t="s">
        <v>8279</v>
      </c>
      <c r="O272" t="s">
        <v>8280</v>
      </c>
      <c r="P272" s="6">
        <f t="shared" si="20"/>
        <v>102.25</v>
      </c>
      <c r="Q272">
        <f t="shared" si="21"/>
        <v>108.78</v>
      </c>
      <c r="R272" s="16">
        <f t="shared" si="22"/>
        <v>42407.637557870374</v>
      </c>
      <c r="S272" s="16">
        <f t="shared" si="23"/>
        <v>42697.850844907407</v>
      </c>
      <c r="T272">
        <f t="shared" si="24"/>
        <v>2016</v>
      </c>
    </row>
    <row r="273" spans="1:20" ht="150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 s="10">
        <v>1484024400</v>
      </c>
      <c r="J273">
        <v>1479932713</v>
      </c>
      <c r="K273" t="b">
        <v>1</v>
      </c>
      <c r="L273">
        <v>216</v>
      </c>
      <c r="M273" t="b">
        <v>1</v>
      </c>
      <c r="N273" s="12" t="s">
        <v>8283</v>
      </c>
      <c r="O273" t="s">
        <v>8286</v>
      </c>
      <c r="P273" s="6">
        <f t="shared" si="20"/>
        <v>102.03</v>
      </c>
      <c r="Q273">
        <f t="shared" si="21"/>
        <v>141.71</v>
      </c>
      <c r="R273" s="16">
        <f t="shared" si="22"/>
        <v>42697.850844907407</v>
      </c>
      <c r="S273" s="16">
        <f t="shared" si="23"/>
        <v>41926.73778935185</v>
      </c>
      <c r="T273">
        <f t="shared" si="24"/>
        <v>2016</v>
      </c>
    </row>
    <row r="274" spans="1:20" ht="60" hidden="1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 s="10">
        <v>1415934000</v>
      </c>
      <c r="J274">
        <v>1413308545</v>
      </c>
      <c r="K274" t="b">
        <v>1</v>
      </c>
      <c r="L274">
        <v>524</v>
      </c>
      <c r="M274" t="b">
        <v>1</v>
      </c>
      <c r="N274" s="12" t="s">
        <v>8281</v>
      </c>
      <c r="O274" t="s">
        <v>8282</v>
      </c>
      <c r="P274" s="6">
        <f t="shared" si="20"/>
        <v>102.03</v>
      </c>
      <c r="Q274">
        <f t="shared" si="21"/>
        <v>58.41</v>
      </c>
      <c r="R274" s="16">
        <f t="shared" si="22"/>
        <v>41926.73778935185</v>
      </c>
      <c r="S274" s="16">
        <f t="shared" si="23"/>
        <v>42711.795138888891</v>
      </c>
      <c r="T274">
        <f t="shared" si="24"/>
        <v>2014</v>
      </c>
    </row>
    <row r="275" spans="1:20" ht="60" hidden="1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 s="10">
        <v>1483729500</v>
      </c>
      <c r="J275">
        <v>1481137500</v>
      </c>
      <c r="K275" t="b">
        <v>0</v>
      </c>
      <c r="L275">
        <v>43</v>
      </c>
      <c r="M275" t="b">
        <v>1</v>
      </c>
      <c r="N275" s="12" t="s">
        <v>8281</v>
      </c>
      <c r="O275" t="s">
        <v>8282</v>
      </c>
      <c r="P275" s="6">
        <f t="shared" si="20"/>
        <v>122.02</v>
      </c>
      <c r="Q275">
        <f t="shared" si="21"/>
        <v>709.42</v>
      </c>
      <c r="R275" s="16">
        <f t="shared" si="22"/>
        <v>42711.795138888891</v>
      </c>
      <c r="S275" s="16">
        <f t="shared" si="23"/>
        <v>41855.783645833333</v>
      </c>
      <c r="T275">
        <f t="shared" si="24"/>
        <v>2016</v>
      </c>
    </row>
    <row r="276" spans="1:20" ht="60" hidden="1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 s="10">
        <v>1409770107</v>
      </c>
      <c r="J276">
        <v>1407178107</v>
      </c>
      <c r="K276" t="b">
        <v>1</v>
      </c>
      <c r="L276">
        <v>711</v>
      </c>
      <c r="M276" t="b">
        <v>1</v>
      </c>
      <c r="N276" s="12" t="s">
        <v>8287</v>
      </c>
      <c r="O276" t="s">
        <v>8291</v>
      </c>
      <c r="P276" s="6">
        <f t="shared" si="20"/>
        <v>303833.2</v>
      </c>
      <c r="Q276">
        <f t="shared" si="21"/>
        <v>42.73</v>
      </c>
      <c r="R276" s="16">
        <f t="shared" si="22"/>
        <v>41855.783645833333</v>
      </c>
      <c r="S276" s="16">
        <f t="shared" si="23"/>
        <v>42396.494583333333</v>
      </c>
      <c r="T276">
        <f t="shared" si="24"/>
        <v>2014</v>
      </c>
    </row>
    <row r="277" spans="1:20" ht="60" hidden="1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 s="10">
        <v>1456487532</v>
      </c>
      <c r="J277">
        <v>1453895532</v>
      </c>
      <c r="K277" t="b">
        <v>0</v>
      </c>
      <c r="L277">
        <v>666</v>
      </c>
      <c r="M277" t="b">
        <v>1</v>
      </c>
      <c r="N277" s="12" t="s">
        <v>8268</v>
      </c>
      <c r="O277" t="s">
        <v>8269</v>
      </c>
      <c r="P277" s="6">
        <f t="shared" si="20"/>
        <v>202.23</v>
      </c>
      <c r="Q277">
        <f t="shared" si="21"/>
        <v>45.55</v>
      </c>
      <c r="R277" s="16">
        <f t="shared" si="22"/>
        <v>42396.494583333333</v>
      </c>
      <c r="S277" s="16">
        <f t="shared" si="23"/>
        <v>41598.17597222222</v>
      </c>
      <c r="T277">
        <f t="shared" si="24"/>
        <v>2016</v>
      </c>
    </row>
    <row r="278" spans="1:20" ht="60" hidden="1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 s="10">
        <v>1387688400</v>
      </c>
      <c r="J278">
        <v>1384920804</v>
      </c>
      <c r="K278" t="b">
        <v>0</v>
      </c>
      <c r="L278">
        <v>241</v>
      </c>
      <c r="M278" t="b">
        <v>1</v>
      </c>
      <c r="N278" s="12" t="s">
        <v>8281</v>
      </c>
      <c r="O278" t="s">
        <v>8282</v>
      </c>
      <c r="P278" s="6">
        <f t="shared" si="20"/>
        <v>101.05</v>
      </c>
      <c r="Q278">
        <f t="shared" si="21"/>
        <v>125.79</v>
      </c>
      <c r="R278" s="16">
        <f t="shared" si="22"/>
        <v>41598.17597222222</v>
      </c>
      <c r="S278" s="16">
        <f t="shared" si="23"/>
        <v>41423.910891203705</v>
      </c>
      <c r="T278">
        <f t="shared" si="24"/>
        <v>2013</v>
      </c>
    </row>
    <row r="279" spans="1:20" ht="60" hidden="1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 s="10">
        <v>1372136400</v>
      </c>
      <c r="J279">
        <v>1369864301</v>
      </c>
      <c r="K279" t="b">
        <v>0</v>
      </c>
      <c r="L279">
        <v>1113</v>
      </c>
      <c r="M279" t="b">
        <v>1</v>
      </c>
      <c r="N279" s="12" t="s">
        <v>8276</v>
      </c>
      <c r="O279" t="s">
        <v>8277</v>
      </c>
      <c r="P279" s="6">
        <f t="shared" si="20"/>
        <v>1212.1300000000001</v>
      </c>
      <c r="Q279">
        <f t="shared" si="21"/>
        <v>27.23</v>
      </c>
      <c r="R279" s="16">
        <f t="shared" si="22"/>
        <v>41423.910891203705</v>
      </c>
      <c r="S279" s="16">
        <f t="shared" si="23"/>
        <v>42333.59993055556</v>
      </c>
      <c r="T279">
        <f t="shared" si="24"/>
        <v>2013</v>
      </c>
    </row>
    <row r="280" spans="1:20" ht="30" hidden="1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 s="10">
        <v>1451485434</v>
      </c>
      <c r="J280">
        <v>1448461434</v>
      </c>
      <c r="K280" t="b">
        <v>0</v>
      </c>
      <c r="L280">
        <v>392</v>
      </c>
      <c r="M280" t="b">
        <v>1</v>
      </c>
      <c r="N280" s="12" t="s">
        <v>8268</v>
      </c>
      <c r="O280" t="s">
        <v>8269</v>
      </c>
      <c r="P280" s="6">
        <f t="shared" si="20"/>
        <v>201.83</v>
      </c>
      <c r="Q280">
        <f t="shared" si="21"/>
        <v>77.23</v>
      </c>
      <c r="R280" s="16">
        <f t="shared" si="22"/>
        <v>42333.59993055556</v>
      </c>
      <c r="S280" s="16">
        <f t="shared" si="23"/>
        <v>41589.676886574074</v>
      </c>
      <c r="T280">
        <f t="shared" si="24"/>
        <v>2015</v>
      </c>
    </row>
    <row r="281" spans="1:20" ht="45" hidden="1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 s="10">
        <v>1386778483</v>
      </c>
      <c r="J281">
        <v>1384186483</v>
      </c>
      <c r="K281" t="b">
        <v>1</v>
      </c>
      <c r="L281">
        <v>316</v>
      </c>
      <c r="M281" t="b">
        <v>1</v>
      </c>
      <c r="N281" s="12" t="s">
        <v>8281</v>
      </c>
      <c r="O281" t="s">
        <v>8282</v>
      </c>
      <c r="P281" s="6">
        <f t="shared" si="20"/>
        <v>100.8</v>
      </c>
      <c r="Q281">
        <f t="shared" si="21"/>
        <v>95.7</v>
      </c>
      <c r="R281" s="16">
        <f t="shared" si="22"/>
        <v>41589.676886574074</v>
      </c>
      <c r="S281" s="16">
        <f t="shared" si="23"/>
        <v>42052.666990740734</v>
      </c>
      <c r="T281">
        <f t="shared" si="24"/>
        <v>2013</v>
      </c>
    </row>
    <row r="282" spans="1:20" ht="30" hidden="1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 s="10">
        <v>1426777228</v>
      </c>
      <c r="J282">
        <v>1424188828</v>
      </c>
      <c r="K282" t="b">
        <v>0</v>
      </c>
      <c r="L282">
        <v>372</v>
      </c>
      <c r="M282" t="b">
        <v>1</v>
      </c>
      <c r="N282" s="12" t="s">
        <v>8279</v>
      </c>
      <c r="O282" t="s">
        <v>8280</v>
      </c>
      <c r="P282" s="6">
        <f t="shared" si="20"/>
        <v>125.94</v>
      </c>
      <c r="Q282">
        <f t="shared" si="21"/>
        <v>81.25</v>
      </c>
      <c r="R282" s="16">
        <f t="shared" si="22"/>
        <v>42052.666990740734</v>
      </c>
      <c r="S282" s="16">
        <f t="shared" si="23"/>
        <v>42179.160752314812</v>
      </c>
      <c r="T282">
        <f t="shared" si="24"/>
        <v>2015</v>
      </c>
    </row>
    <row r="283" spans="1:20" ht="60" hidden="1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 s="10">
        <v>1437933600</v>
      </c>
      <c r="J283">
        <v>1435117889</v>
      </c>
      <c r="K283" t="b">
        <v>0</v>
      </c>
      <c r="L283">
        <v>276</v>
      </c>
      <c r="M283" t="b">
        <v>1</v>
      </c>
      <c r="N283" s="12" t="s">
        <v>8268</v>
      </c>
      <c r="O283" t="s">
        <v>8270</v>
      </c>
      <c r="P283" s="6">
        <f t="shared" si="20"/>
        <v>104.46</v>
      </c>
      <c r="Q283">
        <f t="shared" si="21"/>
        <v>109.34</v>
      </c>
      <c r="R283" s="16">
        <f t="shared" si="22"/>
        <v>42179.160752314812</v>
      </c>
      <c r="S283" s="16">
        <f t="shared" si="23"/>
        <v>42090.161828703705</v>
      </c>
      <c r="T283">
        <f t="shared" si="24"/>
        <v>2015</v>
      </c>
    </row>
    <row r="284" spans="1:20" ht="45" hidden="1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 s="10">
        <v>1432612382</v>
      </c>
      <c r="J284">
        <v>1427428382</v>
      </c>
      <c r="K284" t="b">
        <v>0</v>
      </c>
      <c r="L284">
        <v>67</v>
      </c>
      <c r="M284" t="b">
        <v>0</v>
      </c>
      <c r="N284" s="12" t="s">
        <v>8281</v>
      </c>
      <c r="O284" t="s">
        <v>8297</v>
      </c>
      <c r="P284" s="6">
        <f t="shared" si="20"/>
        <v>23.16</v>
      </c>
      <c r="Q284">
        <f t="shared" si="21"/>
        <v>449.43</v>
      </c>
      <c r="R284" s="16">
        <f t="shared" si="22"/>
        <v>42090.161828703705</v>
      </c>
      <c r="S284" s="16">
        <f t="shared" si="23"/>
        <v>41578.210104166668</v>
      </c>
      <c r="T284">
        <f t="shared" si="24"/>
        <v>2015</v>
      </c>
    </row>
    <row r="285" spans="1:20" ht="45" hidden="1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 s="10">
        <v>1388383353</v>
      </c>
      <c r="J285">
        <v>1383195753</v>
      </c>
      <c r="K285" t="b">
        <v>1</v>
      </c>
      <c r="L285">
        <v>429</v>
      </c>
      <c r="M285" t="b">
        <v>1</v>
      </c>
      <c r="N285" s="12" t="s">
        <v>8268</v>
      </c>
      <c r="O285" t="s">
        <v>8269</v>
      </c>
      <c r="P285" s="6">
        <f t="shared" si="20"/>
        <v>300.48</v>
      </c>
      <c r="Q285">
        <f t="shared" si="21"/>
        <v>70.040000000000006</v>
      </c>
      <c r="R285" s="16">
        <f t="shared" si="22"/>
        <v>41578.210104166668</v>
      </c>
      <c r="S285" s="16">
        <f t="shared" si="23"/>
        <v>42213.802199074074</v>
      </c>
      <c r="T285">
        <f t="shared" si="24"/>
        <v>2013</v>
      </c>
    </row>
    <row r="286" spans="1:20" ht="60" hidden="1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 s="10">
        <v>1440702910</v>
      </c>
      <c r="J286">
        <v>1438110910</v>
      </c>
      <c r="K286" t="b">
        <v>1</v>
      </c>
      <c r="L286">
        <v>455</v>
      </c>
      <c r="M286" t="b">
        <v>1</v>
      </c>
      <c r="N286" s="12" t="s">
        <v>8273</v>
      </c>
      <c r="O286" t="s">
        <v>8274</v>
      </c>
      <c r="P286" s="6">
        <f t="shared" si="20"/>
        <v>250.31</v>
      </c>
      <c r="Q286">
        <f t="shared" si="21"/>
        <v>66.02</v>
      </c>
      <c r="R286" s="16">
        <f t="shared" si="22"/>
        <v>42213.802199074074</v>
      </c>
      <c r="S286" s="16">
        <f t="shared" si="23"/>
        <v>41934.914918981485</v>
      </c>
      <c r="T286">
        <f t="shared" si="24"/>
        <v>2015</v>
      </c>
    </row>
    <row r="287" spans="1:20" ht="45" hidden="1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 s="10">
        <v>1417906649</v>
      </c>
      <c r="J287">
        <v>1414015049</v>
      </c>
      <c r="K287" t="b">
        <v>1</v>
      </c>
      <c r="L287">
        <v>325</v>
      </c>
      <c r="M287" t="b">
        <v>1</v>
      </c>
      <c r="N287" s="12" t="s">
        <v>8283</v>
      </c>
      <c r="O287" t="s">
        <v>8284</v>
      </c>
      <c r="P287" s="6">
        <f t="shared" si="20"/>
        <v>120.1</v>
      </c>
      <c r="Q287">
        <f t="shared" si="21"/>
        <v>92.39</v>
      </c>
      <c r="R287" s="16">
        <f t="shared" si="22"/>
        <v>41934.914918981485</v>
      </c>
      <c r="S287" s="16">
        <f t="shared" si="23"/>
        <v>41939.569907407407</v>
      </c>
      <c r="T287">
        <f t="shared" si="24"/>
        <v>2014</v>
      </c>
    </row>
    <row r="288" spans="1:20" ht="60" hidden="1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 s="10">
        <v>1417012840</v>
      </c>
      <c r="J288">
        <v>1414417240</v>
      </c>
      <c r="K288" t="b">
        <v>0</v>
      </c>
      <c r="L288">
        <v>128</v>
      </c>
      <c r="M288" t="b">
        <v>1</v>
      </c>
      <c r="N288" s="12" t="s">
        <v>8283</v>
      </c>
      <c r="O288" t="s">
        <v>8284</v>
      </c>
      <c r="P288" s="6">
        <f t="shared" si="20"/>
        <v>119.76</v>
      </c>
      <c r="Q288">
        <f t="shared" si="21"/>
        <v>233.9</v>
      </c>
      <c r="R288" s="16">
        <f t="shared" si="22"/>
        <v>41939.569907407407</v>
      </c>
      <c r="S288" s="16">
        <f t="shared" si="23"/>
        <v>41134.475497685184</v>
      </c>
      <c r="T288">
        <f t="shared" si="24"/>
        <v>2014</v>
      </c>
    </row>
    <row r="289" spans="1:20" ht="45" hidden="1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 s="10">
        <v>1347017083</v>
      </c>
      <c r="J289">
        <v>1344857083</v>
      </c>
      <c r="K289" t="b">
        <v>1</v>
      </c>
      <c r="L289">
        <v>129</v>
      </c>
      <c r="M289" t="b">
        <v>1</v>
      </c>
      <c r="N289" s="12" t="s">
        <v>8281</v>
      </c>
      <c r="O289" t="s">
        <v>8282</v>
      </c>
      <c r="P289" s="6">
        <f t="shared" si="20"/>
        <v>118.73</v>
      </c>
      <c r="Q289">
        <f t="shared" si="21"/>
        <v>230.09</v>
      </c>
      <c r="R289" s="16">
        <f t="shared" si="22"/>
        <v>41134.475497685184</v>
      </c>
      <c r="S289" s="16">
        <f t="shared" si="23"/>
        <v>42655.465891203698</v>
      </c>
      <c r="T289">
        <f t="shared" si="24"/>
        <v>2012</v>
      </c>
    </row>
    <row r="290" spans="1:20" ht="45" hidden="1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 s="10">
        <v>1478866253</v>
      </c>
      <c r="J290">
        <v>1476270653</v>
      </c>
      <c r="K290" t="b">
        <v>0</v>
      </c>
      <c r="L290">
        <v>173</v>
      </c>
      <c r="M290" t="b">
        <v>1</v>
      </c>
      <c r="N290" s="12" t="s">
        <v>8283</v>
      </c>
      <c r="O290" t="s">
        <v>8284</v>
      </c>
      <c r="P290" s="6">
        <f t="shared" si="20"/>
        <v>118.12</v>
      </c>
      <c r="Q290">
        <f t="shared" si="21"/>
        <v>170.7</v>
      </c>
      <c r="R290" s="16">
        <f t="shared" si="22"/>
        <v>42655.465891203698</v>
      </c>
      <c r="S290" s="16">
        <f t="shared" si="23"/>
        <v>41149.954791666663</v>
      </c>
      <c r="T290">
        <f t="shared" si="24"/>
        <v>2016</v>
      </c>
    </row>
    <row r="291" spans="1:20" ht="60" hidden="1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 s="10">
        <v>1348786494</v>
      </c>
      <c r="J291">
        <v>1346194494</v>
      </c>
      <c r="K291" t="b">
        <v>1</v>
      </c>
      <c r="L291">
        <v>963</v>
      </c>
      <c r="M291" t="b">
        <v>1</v>
      </c>
      <c r="N291" s="12" t="s">
        <v>8281</v>
      </c>
      <c r="O291" t="s">
        <v>8282</v>
      </c>
      <c r="P291" s="6">
        <f t="shared" si="20"/>
        <v>118.08</v>
      </c>
      <c r="Q291">
        <f t="shared" si="21"/>
        <v>30.65</v>
      </c>
      <c r="R291" s="16">
        <f t="shared" si="22"/>
        <v>41149.954791666663</v>
      </c>
      <c r="S291" s="16">
        <f t="shared" si="23"/>
        <v>42291.596273148149</v>
      </c>
      <c r="T291">
        <f t="shared" si="24"/>
        <v>2012</v>
      </c>
    </row>
    <row r="292" spans="1:20" ht="45" hidden="1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 s="10">
        <v>1447427918</v>
      </c>
      <c r="J292">
        <v>1444832318</v>
      </c>
      <c r="K292" t="b">
        <v>1</v>
      </c>
      <c r="L292">
        <v>493</v>
      </c>
      <c r="M292" t="b">
        <v>1</v>
      </c>
      <c r="N292" s="12" t="s">
        <v>8281</v>
      </c>
      <c r="O292" t="s">
        <v>8282</v>
      </c>
      <c r="P292" s="6">
        <f t="shared" si="20"/>
        <v>116.84</v>
      </c>
      <c r="Q292">
        <f t="shared" si="21"/>
        <v>59.25</v>
      </c>
      <c r="R292" s="16">
        <f t="shared" si="22"/>
        <v>42291.596273148149</v>
      </c>
      <c r="S292" s="16">
        <f t="shared" si="23"/>
        <v>42629.655046296291</v>
      </c>
      <c r="T292">
        <f t="shared" si="24"/>
        <v>2015</v>
      </c>
    </row>
    <row r="293" spans="1:20" ht="45" hidden="1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 s="10">
        <v>1476486000</v>
      </c>
      <c r="J293">
        <v>1474040596</v>
      </c>
      <c r="K293" t="b">
        <v>1</v>
      </c>
      <c r="L293">
        <v>305</v>
      </c>
      <c r="M293" t="b">
        <v>1</v>
      </c>
      <c r="N293" s="12" t="s">
        <v>8283</v>
      </c>
      <c r="O293" t="s">
        <v>8284</v>
      </c>
      <c r="P293" s="6">
        <f t="shared" si="20"/>
        <v>116.36</v>
      </c>
      <c r="Q293">
        <f t="shared" si="21"/>
        <v>95.37</v>
      </c>
      <c r="R293" s="16">
        <f t="shared" si="22"/>
        <v>42629.655046296291</v>
      </c>
      <c r="S293" s="16">
        <f t="shared" si="23"/>
        <v>42506.416990740734</v>
      </c>
      <c r="T293">
        <f t="shared" si="24"/>
        <v>2016</v>
      </c>
    </row>
    <row r="294" spans="1:20" ht="60" hidden="1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 s="10">
        <v>1466449140</v>
      </c>
      <c r="J294">
        <v>1463392828</v>
      </c>
      <c r="K294" t="b">
        <v>0</v>
      </c>
      <c r="L294">
        <v>96</v>
      </c>
      <c r="M294" t="b">
        <v>0</v>
      </c>
      <c r="N294" s="12" t="s">
        <v>8268</v>
      </c>
      <c r="O294" t="s">
        <v>8270</v>
      </c>
      <c r="P294" s="6">
        <f t="shared" si="20"/>
        <v>82.82</v>
      </c>
      <c r="Q294">
        <f t="shared" si="21"/>
        <v>301.94</v>
      </c>
      <c r="R294" s="16">
        <f t="shared" si="22"/>
        <v>42506.416990740734</v>
      </c>
      <c r="S294" s="16">
        <f t="shared" si="23"/>
        <v>42150.71056712963</v>
      </c>
      <c r="T294">
        <f t="shared" si="24"/>
        <v>2016</v>
      </c>
    </row>
    <row r="295" spans="1:20" ht="60" hidden="1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 s="10">
        <v>1435258800</v>
      </c>
      <c r="J295">
        <v>1432659793</v>
      </c>
      <c r="K295" t="b">
        <v>0</v>
      </c>
      <c r="L295">
        <v>607</v>
      </c>
      <c r="M295" t="b">
        <v>1</v>
      </c>
      <c r="N295" s="12" t="s">
        <v>8268</v>
      </c>
      <c r="O295" t="s">
        <v>8269</v>
      </c>
      <c r="P295" s="6">
        <f t="shared" si="20"/>
        <v>288.17</v>
      </c>
      <c r="Q295">
        <f t="shared" si="21"/>
        <v>47.47</v>
      </c>
      <c r="R295" s="16">
        <f t="shared" si="22"/>
        <v>42150.71056712963</v>
      </c>
      <c r="S295" s="16">
        <f t="shared" si="23"/>
        <v>42776.082349537035</v>
      </c>
      <c r="T295">
        <f t="shared" si="24"/>
        <v>2015</v>
      </c>
    </row>
    <row r="296" spans="1:20" ht="60" hidden="1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 s="10">
        <v>1489283915</v>
      </c>
      <c r="J296">
        <v>1486691915</v>
      </c>
      <c r="K296" t="b">
        <v>0</v>
      </c>
      <c r="L296">
        <v>194</v>
      </c>
      <c r="M296" t="b">
        <v>1</v>
      </c>
      <c r="N296" s="12" t="s">
        <v>8276</v>
      </c>
      <c r="O296" t="s">
        <v>8277</v>
      </c>
      <c r="P296" s="6">
        <f t="shared" si="20"/>
        <v>102.6</v>
      </c>
      <c r="Q296">
        <f t="shared" si="21"/>
        <v>148.08000000000001</v>
      </c>
      <c r="R296" s="16">
        <f t="shared" si="22"/>
        <v>42776.082349537035</v>
      </c>
      <c r="S296" s="16">
        <f t="shared" si="23"/>
        <v>42586.066076388888</v>
      </c>
      <c r="T296">
        <f t="shared" si="24"/>
        <v>2017</v>
      </c>
    </row>
    <row r="297" spans="1:20" ht="45" hidden="1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 s="10">
        <v>1473566340</v>
      </c>
      <c r="J297">
        <v>1470274509</v>
      </c>
      <c r="K297" t="b">
        <v>1</v>
      </c>
      <c r="L297">
        <v>221</v>
      </c>
      <c r="M297" t="b">
        <v>1</v>
      </c>
      <c r="N297" s="12" t="s">
        <v>8281</v>
      </c>
      <c r="O297" t="s">
        <v>8282</v>
      </c>
      <c r="P297" s="6">
        <f t="shared" si="20"/>
        <v>114.76</v>
      </c>
      <c r="Q297">
        <f t="shared" si="21"/>
        <v>129.82</v>
      </c>
      <c r="R297" s="16">
        <f t="shared" si="22"/>
        <v>42586.066076388888</v>
      </c>
      <c r="S297" s="16">
        <f t="shared" si="23"/>
        <v>42211.99454861111</v>
      </c>
      <c r="T297">
        <f t="shared" si="24"/>
        <v>2016</v>
      </c>
    </row>
    <row r="298" spans="1:20" ht="45" hidden="1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 s="10">
        <v>1440546729</v>
      </c>
      <c r="J298">
        <v>1437954729</v>
      </c>
      <c r="K298" t="b">
        <v>1</v>
      </c>
      <c r="L298">
        <v>238</v>
      </c>
      <c r="M298" t="b">
        <v>1</v>
      </c>
      <c r="N298" s="12" t="s">
        <v>8268</v>
      </c>
      <c r="O298" t="s">
        <v>8275</v>
      </c>
      <c r="P298" s="6">
        <f t="shared" si="20"/>
        <v>114.53</v>
      </c>
      <c r="Q298">
        <f t="shared" si="21"/>
        <v>120.31</v>
      </c>
      <c r="R298" s="16">
        <f t="shared" si="22"/>
        <v>42211.99454861111</v>
      </c>
      <c r="S298" s="16">
        <f t="shared" si="23"/>
        <v>42461.627511574072</v>
      </c>
      <c r="T298">
        <f t="shared" si="24"/>
        <v>2015</v>
      </c>
    </row>
    <row r="299" spans="1:20" ht="60" hidden="1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 s="10">
        <v>1463111940</v>
      </c>
      <c r="J299">
        <v>1459523017</v>
      </c>
      <c r="K299" t="b">
        <v>0</v>
      </c>
      <c r="L299">
        <v>89</v>
      </c>
      <c r="M299" t="b">
        <v>1</v>
      </c>
      <c r="N299" s="12" t="s">
        <v>8281</v>
      </c>
      <c r="O299" t="s">
        <v>8292</v>
      </c>
      <c r="P299" s="6">
        <f t="shared" si="20"/>
        <v>100.25</v>
      </c>
      <c r="Q299">
        <f t="shared" si="21"/>
        <v>320.45</v>
      </c>
      <c r="R299" s="16">
        <f t="shared" si="22"/>
        <v>42461.627511574072</v>
      </c>
      <c r="S299" s="16">
        <f t="shared" si="23"/>
        <v>42380.690289351856</v>
      </c>
      <c r="T299">
        <f t="shared" si="24"/>
        <v>2016</v>
      </c>
    </row>
    <row r="300" spans="1:20" ht="60" hidden="1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 s="10">
        <v>1453737600</v>
      </c>
      <c r="J300">
        <v>1452530041</v>
      </c>
      <c r="K300" t="b">
        <v>1</v>
      </c>
      <c r="L300">
        <v>266</v>
      </c>
      <c r="M300" t="b">
        <v>1</v>
      </c>
      <c r="N300" s="12" t="s">
        <v>8276</v>
      </c>
      <c r="O300" t="s">
        <v>8277</v>
      </c>
      <c r="P300" s="6">
        <f t="shared" si="20"/>
        <v>284.74</v>
      </c>
      <c r="Q300">
        <f t="shared" si="21"/>
        <v>107.05</v>
      </c>
      <c r="R300" s="16">
        <f t="shared" si="22"/>
        <v>42380.690289351856</v>
      </c>
      <c r="S300" s="16">
        <f t="shared" si="23"/>
        <v>41960.722951388889</v>
      </c>
      <c r="T300">
        <f t="shared" si="24"/>
        <v>2016</v>
      </c>
    </row>
    <row r="301" spans="1:20" ht="45" hidden="1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 s="10">
        <v>1419051540</v>
      </c>
      <c r="J301">
        <v>1416244863</v>
      </c>
      <c r="K301" t="b">
        <v>1</v>
      </c>
      <c r="L301">
        <v>441</v>
      </c>
      <c r="M301" t="b">
        <v>1</v>
      </c>
      <c r="N301" s="12" t="s">
        <v>8271</v>
      </c>
      <c r="O301" t="s">
        <v>8272</v>
      </c>
      <c r="P301" s="6">
        <f t="shared" si="20"/>
        <v>188.67</v>
      </c>
      <c r="Q301">
        <f t="shared" si="21"/>
        <v>64.17</v>
      </c>
      <c r="R301" s="16">
        <f t="shared" si="22"/>
        <v>41960.722951388889</v>
      </c>
      <c r="S301" s="16">
        <f t="shared" si="23"/>
        <v>41920.123611111114</v>
      </c>
      <c r="T301">
        <f t="shared" si="24"/>
        <v>2014</v>
      </c>
    </row>
    <row r="302" spans="1:20" ht="60" hidden="1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 s="10">
        <v>1415163600</v>
      </c>
      <c r="J302">
        <v>1412737080</v>
      </c>
      <c r="K302" t="b">
        <v>0</v>
      </c>
      <c r="L302">
        <v>557</v>
      </c>
      <c r="M302" t="b">
        <v>1</v>
      </c>
      <c r="N302" s="12" t="s">
        <v>8283</v>
      </c>
      <c r="O302" t="s">
        <v>8284</v>
      </c>
      <c r="P302" s="6">
        <f t="shared" si="20"/>
        <v>113.1</v>
      </c>
      <c r="Q302">
        <f t="shared" si="21"/>
        <v>50.76</v>
      </c>
      <c r="R302" s="16">
        <f t="shared" si="22"/>
        <v>41920.123611111114</v>
      </c>
      <c r="S302" s="16">
        <f t="shared" si="23"/>
        <v>41184.849166666667</v>
      </c>
      <c r="T302">
        <f t="shared" si="24"/>
        <v>2014</v>
      </c>
    </row>
    <row r="303" spans="1:20" ht="45" hidden="1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 s="10">
        <v>1351801368</v>
      </c>
      <c r="J303">
        <v>1349209368</v>
      </c>
      <c r="K303" t="b">
        <v>0</v>
      </c>
      <c r="L303">
        <v>721</v>
      </c>
      <c r="M303" t="b">
        <v>1</v>
      </c>
      <c r="N303" s="12" t="s">
        <v>8287</v>
      </c>
      <c r="O303" t="s">
        <v>8289</v>
      </c>
      <c r="P303" s="6">
        <f t="shared" si="20"/>
        <v>704.18</v>
      </c>
      <c r="Q303">
        <f t="shared" si="21"/>
        <v>39.07</v>
      </c>
      <c r="R303" s="16">
        <f t="shared" si="22"/>
        <v>41184.849166666667</v>
      </c>
      <c r="S303" s="16">
        <f t="shared" si="23"/>
        <v>41391.782905092594</v>
      </c>
      <c r="T303">
        <f t="shared" si="24"/>
        <v>2012</v>
      </c>
    </row>
    <row r="304" spans="1:20" ht="45" hidden="1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 s="10">
        <v>1369637940</v>
      </c>
      <c r="J304">
        <v>1367088443</v>
      </c>
      <c r="K304" t="b">
        <v>1</v>
      </c>
      <c r="L304">
        <v>394</v>
      </c>
      <c r="M304" t="b">
        <v>1</v>
      </c>
      <c r="N304" s="12" t="s">
        <v>8283</v>
      </c>
      <c r="O304" t="s">
        <v>8284</v>
      </c>
      <c r="P304" s="6">
        <f t="shared" si="20"/>
        <v>350.84</v>
      </c>
      <c r="Q304">
        <f t="shared" si="21"/>
        <v>71.239999999999995</v>
      </c>
      <c r="R304" s="16">
        <f t="shared" si="22"/>
        <v>41391.782905092594</v>
      </c>
      <c r="S304" s="16">
        <f t="shared" si="23"/>
        <v>42263.952662037031</v>
      </c>
      <c r="T304">
        <f t="shared" si="24"/>
        <v>2013</v>
      </c>
    </row>
    <row r="305" spans="1:20" ht="45" hidden="1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 s="10">
        <v>1445047200</v>
      </c>
      <c r="J305">
        <v>1442443910</v>
      </c>
      <c r="K305" t="b">
        <v>1</v>
      </c>
      <c r="L305">
        <v>314</v>
      </c>
      <c r="M305" t="b">
        <v>1</v>
      </c>
      <c r="N305" s="12" t="s">
        <v>8281</v>
      </c>
      <c r="O305" t="s">
        <v>8282</v>
      </c>
      <c r="P305" s="6">
        <f t="shared" si="20"/>
        <v>116.95</v>
      </c>
      <c r="Q305">
        <f t="shared" si="21"/>
        <v>89.39</v>
      </c>
      <c r="R305" s="16">
        <f t="shared" si="22"/>
        <v>42263.952662037031</v>
      </c>
      <c r="S305" s="16">
        <f t="shared" si="23"/>
        <v>42066.958761574075</v>
      </c>
      <c r="T305">
        <f t="shared" si="24"/>
        <v>2015</v>
      </c>
    </row>
    <row r="306" spans="1:20" ht="60" hidden="1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 s="10">
        <v>1429740037</v>
      </c>
      <c r="J306">
        <v>1425423637</v>
      </c>
      <c r="K306" t="b">
        <v>0</v>
      </c>
      <c r="L306">
        <v>84</v>
      </c>
      <c r="M306" t="b">
        <v>0</v>
      </c>
      <c r="N306" s="12" t="s">
        <v>8281</v>
      </c>
      <c r="O306" t="s">
        <v>8285</v>
      </c>
      <c r="P306" s="6">
        <f t="shared" si="20"/>
        <v>55.7</v>
      </c>
      <c r="Q306">
        <f t="shared" si="21"/>
        <v>331.54</v>
      </c>
      <c r="R306" s="16">
        <f t="shared" si="22"/>
        <v>42066.958761574075</v>
      </c>
      <c r="S306" s="16">
        <f t="shared" si="23"/>
        <v>42339.276006944448</v>
      </c>
      <c r="T306">
        <f t="shared" si="24"/>
        <v>2015</v>
      </c>
    </row>
    <row r="307" spans="1:20" ht="60" hidden="1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 s="10">
        <v>1453185447</v>
      </c>
      <c r="J307">
        <v>1448951847</v>
      </c>
      <c r="K307" t="b">
        <v>1</v>
      </c>
      <c r="L307">
        <v>280</v>
      </c>
      <c r="M307" t="b">
        <v>1</v>
      </c>
      <c r="N307" s="12" t="s">
        <v>8273</v>
      </c>
      <c r="O307" t="s">
        <v>8274</v>
      </c>
      <c r="P307" s="6">
        <f t="shared" si="20"/>
        <v>120.33</v>
      </c>
      <c r="Q307">
        <f t="shared" si="21"/>
        <v>98.84</v>
      </c>
      <c r="R307" s="16">
        <f t="shared" si="22"/>
        <v>42339.276006944448</v>
      </c>
      <c r="S307" s="16">
        <f t="shared" si="23"/>
        <v>42627.307303240741</v>
      </c>
      <c r="T307">
        <f t="shared" si="24"/>
        <v>2015</v>
      </c>
    </row>
    <row r="308" spans="1:20" ht="60" hidden="1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 s="10">
        <v>1476316800</v>
      </c>
      <c r="J308">
        <v>1473837751</v>
      </c>
      <c r="K308" t="b">
        <v>0</v>
      </c>
      <c r="L308">
        <v>265</v>
      </c>
      <c r="M308" t="b">
        <v>1</v>
      </c>
      <c r="N308" s="12" t="s">
        <v>8283</v>
      </c>
      <c r="O308" t="s">
        <v>8284</v>
      </c>
      <c r="P308" s="6">
        <f t="shared" si="20"/>
        <v>110.4</v>
      </c>
      <c r="Q308">
        <f t="shared" si="21"/>
        <v>104.15</v>
      </c>
      <c r="R308" s="16">
        <f t="shared" si="22"/>
        <v>42627.307303240741</v>
      </c>
      <c r="S308" s="16">
        <f t="shared" si="23"/>
        <v>41834.586574074077</v>
      </c>
      <c r="T308">
        <f t="shared" si="24"/>
        <v>2016</v>
      </c>
    </row>
    <row r="309" spans="1:20" ht="120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 s="10">
        <v>1408068000</v>
      </c>
      <c r="J309">
        <v>1405346680</v>
      </c>
      <c r="K309" t="b">
        <v>1</v>
      </c>
      <c r="L309">
        <v>322</v>
      </c>
      <c r="M309" t="b">
        <v>1</v>
      </c>
      <c r="N309" s="12" t="s">
        <v>8283</v>
      </c>
      <c r="O309" t="s">
        <v>8286</v>
      </c>
      <c r="P309" s="6">
        <f t="shared" si="20"/>
        <v>119.74</v>
      </c>
      <c r="Q309">
        <f t="shared" si="21"/>
        <v>85.53</v>
      </c>
      <c r="R309" s="16">
        <f t="shared" si="22"/>
        <v>41834.586574074077</v>
      </c>
      <c r="S309" s="16">
        <f t="shared" si="23"/>
        <v>42705.919201388882</v>
      </c>
      <c r="T309">
        <f t="shared" si="24"/>
        <v>2014</v>
      </c>
    </row>
    <row r="310" spans="1:20" ht="60" hidden="1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 s="10">
        <v>1483481019</v>
      </c>
      <c r="J310">
        <v>1480629819</v>
      </c>
      <c r="K310" t="b">
        <v>0</v>
      </c>
      <c r="L310">
        <v>284</v>
      </c>
      <c r="M310" t="b">
        <v>1</v>
      </c>
      <c r="N310" s="12" t="s">
        <v>8273</v>
      </c>
      <c r="O310" t="s">
        <v>8274</v>
      </c>
      <c r="P310" s="6">
        <f t="shared" si="20"/>
        <v>135.99</v>
      </c>
      <c r="Q310">
        <f t="shared" si="21"/>
        <v>95.76</v>
      </c>
      <c r="R310" s="16">
        <f t="shared" si="22"/>
        <v>42705.919201388882</v>
      </c>
      <c r="S310" s="16">
        <f t="shared" si="23"/>
        <v>41368.560289351852</v>
      </c>
      <c r="T310">
        <f t="shared" si="24"/>
        <v>2016</v>
      </c>
    </row>
    <row r="311" spans="1:20" ht="45" hidden="1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 s="10">
        <v>1367674009</v>
      </c>
      <c r="J311">
        <v>1365082009</v>
      </c>
      <c r="K311" t="b">
        <v>0</v>
      </c>
      <c r="L311">
        <v>307</v>
      </c>
      <c r="M311" t="b">
        <v>1</v>
      </c>
      <c r="N311" s="12" t="s">
        <v>8283</v>
      </c>
      <c r="O311" t="s">
        <v>8284</v>
      </c>
      <c r="P311" s="6">
        <f t="shared" si="20"/>
        <v>108.79</v>
      </c>
      <c r="Q311">
        <f t="shared" si="21"/>
        <v>88.59</v>
      </c>
      <c r="R311" s="16">
        <f t="shared" si="22"/>
        <v>41368.560289351852</v>
      </c>
      <c r="S311" s="16">
        <f t="shared" si="23"/>
        <v>42535.809490740736</v>
      </c>
      <c r="T311">
        <f t="shared" si="24"/>
        <v>2013</v>
      </c>
    </row>
    <row r="312" spans="1:20" ht="45" hidden="1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 s="10">
        <v>1468524340</v>
      </c>
      <c r="J312">
        <v>1465932340</v>
      </c>
      <c r="K312" t="b">
        <v>0</v>
      </c>
      <c r="L312">
        <v>183</v>
      </c>
      <c r="M312" t="b">
        <v>1</v>
      </c>
      <c r="N312" s="12" t="s">
        <v>8273</v>
      </c>
      <c r="O312" t="s">
        <v>8274</v>
      </c>
      <c r="P312" s="6">
        <f t="shared" si="20"/>
        <v>102.6</v>
      </c>
      <c r="Q312">
        <f t="shared" si="21"/>
        <v>148.57</v>
      </c>
      <c r="R312" s="16">
        <f t="shared" si="22"/>
        <v>42535.809490740736</v>
      </c>
      <c r="S312" s="16">
        <f t="shared" si="23"/>
        <v>42473.57</v>
      </c>
      <c r="T312">
        <f t="shared" si="24"/>
        <v>2016</v>
      </c>
    </row>
    <row r="313" spans="1:20" ht="45" hidden="1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 s="10">
        <v>1463146848</v>
      </c>
      <c r="J313">
        <v>1460554848</v>
      </c>
      <c r="K313" t="b">
        <v>1</v>
      </c>
      <c r="L313">
        <v>186</v>
      </c>
      <c r="M313" t="b">
        <v>1</v>
      </c>
      <c r="N313" s="12" t="s">
        <v>8281</v>
      </c>
      <c r="O313" t="s">
        <v>8282</v>
      </c>
      <c r="P313" s="6">
        <f t="shared" si="20"/>
        <v>107.91</v>
      </c>
      <c r="Q313">
        <f t="shared" si="21"/>
        <v>145.04</v>
      </c>
      <c r="R313" s="16">
        <f t="shared" si="22"/>
        <v>42473.57</v>
      </c>
      <c r="S313" s="16">
        <f t="shared" si="23"/>
        <v>42759.244166666671</v>
      </c>
      <c r="T313">
        <f t="shared" si="24"/>
        <v>2016</v>
      </c>
    </row>
    <row r="314" spans="1:20" ht="60" hidden="1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 s="10">
        <v>1488160860</v>
      </c>
      <c r="J314">
        <v>1485237096</v>
      </c>
      <c r="K314" t="b">
        <v>1</v>
      </c>
      <c r="L314">
        <v>305</v>
      </c>
      <c r="M314" t="b">
        <v>1</v>
      </c>
      <c r="N314" s="12" t="s">
        <v>8281</v>
      </c>
      <c r="O314" t="s">
        <v>8282</v>
      </c>
      <c r="P314" s="6">
        <f t="shared" si="20"/>
        <v>157.32</v>
      </c>
      <c r="Q314">
        <f t="shared" si="21"/>
        <v>87.69</v>
      </c>
      <c r="R314" s="16">
        <f t="shared" si="22"/>
        <v>42759.244166666671</v>
      </c>
      <c r="S314" s="16">
        <f t="shared" si="23"/>
        <v>42234.597685185188</v>
      </c>
      <c r="T314">
        <f t="shared" si="24"/>
        <v>2017</v>
      </c>
    </row>
    <row r="315" spans="1:20" ht="45" hidden="1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 s="10">
        <v>1443363640</v>
      </c>
      <c r="J315">
        <v>1439907640</v>
      </c>
      <c r="K315" t="b">
        <v>1</v>
      </c>
      <c r="L315">
        <v>176</v>
      </c>
      <c r="M315" t="b">
        <v>1</v>
      </c>
      <c r="N315" s="12" t="s">
        <v>8273</v>
      </c>
      <c r="O315" t="s">
        <v>8274</v>
      </c>
      <c r="P315" s="6">
        <f t="shared" si="20"/>
        <v>106.48</v>
      </c>
      <c r="Q315">
        <f t="shared" si="21"/>
        <v>151.24</v>
      </c>
      <c r="R315" s="16">
        <f t="shared" si="22"/>
        <v>42234.597685185188</v>
      </c>
      <c r="S315" s="16">
        <f t="shared" si="23"/>
        <v>42011.628136574072</v>
      </c>
      <c r="T315">
        <f t="shared" si="24"/>
        <v>2015</v>
      </c>
    </row>
    <row r="316" spans="1:20" ht="60" hidden="1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 s="10">
        <v>1423235071</v>
      </c>
      <c r="J316">
        <v>1420643071</v>
      </c>
      <c r="K316" t="b">
        <v>1</v>
      </c>
      <c r="L316">
        <v>352</v>
      </c>
      <c r="M316" t="b">
        <v>1</v>
      </c>
      <c r="N316" s="12" t="s">
        <v>8279</v>
      </c>
      <c r="O316" t="s">
        <v>8280</v>
      </c>
      <c r="P316" s="6">
        <f t="shared" si="20"/>
        <v>106.31</v>
      </c>
      <c r="Q316">
        <f t="shared" si="21"/>
        <v>75.5</v>
      </c>
      <c r="R316" s="16">
        <f t="shared" si="22"/>
        <v>42011.628136574072</v>
      </c>
      <c r="S316" s="16">
        <f t="shared" si="23"/>
        <v>41934.584502314814</v>
      </c>
      <c r="T316">
        <f t="shared" si="24"/>
        <v>2015</v>
      </c>
    </row>
    <row r="317" spans="1:20" ht="60" hidden="1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 s="10">
        <v>1416582101</v>
      </c>
      <c r="J317">
        <v>1413986501</v>
      </c>
      <c r="K317" t="b">
        <v>0</v>
      </c>
      <c r="L317">
        <v>237</v>
      </c>
      <c r="M317" t="b">
        <v>1</v>
      </c>
      <c r="N317" s="12" t="s">
        <v>8281</v>
      </c>
      <c r="O317" t="s">
        <v>8282</v>
      </c>
      <c r="P317" s="6">
        <f t="shared" si="20"/>
        <v>105.98</v>
      </c>
      <c r="Q317">
        <f t="shared" si="21"/>
        <v>111.8</v>
      </c>
      <c r="R317" s="16">
        <f t="shared" si="22"/>
        <v>41934.584502314814</v>
      </c>
      <c r="S317" s="16">
        <f t="shared" si="23"/>
        <v>41807.624374999999</v>
      </c>
      <c r="T317">
        <f t="shared" si="24"/>
        <v>2014</v>
      </c>
    </row>
    <row r="318" spans="1:20" ht="45" hidden="1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 s="10">
        <v>1405609146</v>
      </c>
      <c r="J318">
        <v>1403017146</v>
      </c>
      <c r="K318" t="b">
        <v>1</v>
      </c>
      <c r="L318">
        <v>125</v>
      </c>
      <c r="M318" t="b">
        <v>1</v>
      </c>
      <c r="N318" s="12" t="s">
        <v>8279</v>
      </c>
      <c r="O318" t="s">
        <v>8280</v>
      </c>
      <c r="P318" s="6">
        <f t="shared" si="20"/>
        <v>105.92</v>
      </c>
      <c r="Q318">
        <f t="shared" si="21"/>
        <v>211.84</v>
      </c>
      <c r="R318" s="16">
        <f t="shared" si="22"/>
        <v>41807.624374999999</v>
      </c>
      <c r="S318" s="16">
        <f t="shared" si="23"/>
        <v>42100.642071759255</v>
      </c>
      <c r="T318">
        <f t="shared" si="24"/>
        <v>2014</v>
      </c>
    </row>
    <row r="319" spans="1:20" ht="45" hidden="1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 s="10">
        <v>1433085875</v>
      </c>
      <c r="J319">
        <v>1428333875</v>
      </c>
      <c r="K319" t="b">
        <v>0</v>
      </c>
      <c r="L319">
        <v>152</v>
      </c>
      <c r="M319" t="b">
        <v>1</v>
      </c>
      <c r="N319" s="12" t="s">
        <v>8268</v>
      </c>
      <c r="O319" t="s">
        <v>8270</v>
      </c>
      <c r="P319" s="6">
        <f t="shared" si="20"/>
        <v>105.81</v>
      </c>
      <c r="Q319">
        <f t="shared" si="21"/>
        <v>174.03</v>
      </c>
      <c r="R319" s="16">
        <f t="shared" si="22"/>
        <v>42100.642071759255</v>
      </c>
      <c r="S319" s="16">
        <f t="shared" si="23"/>
        <v>41184.277986111112</v>
      </c>
      <c r="T319">
        <f t="shared" si="24"/>
        <v>2015</v>
      </c>
    </row>
    <row r="320" spans="1:20" ht="30" hidden="1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 s="10">
        <v>1351828800</v>
      </c>
      <c r="J320">
        <v>1349160018</v>
      </c>
      <c r="K320" t="b">
        <v>1</v>
      </c>
      <c r="L320">
        <v>290</v>
      </c>
      <c r="M320" t="b">
        <v>1</v>
      </c>
      <c r="N320" s="12" t="s">
        <v>8281</v>
      </c>
      <c r="O320" t="s">
        <v>8282</v>
      </c>
      <c r="P320" s="6">
        <f t="shared" si="20"/>
        <v>176.3</v>
      </c>
      <c r="Q320">
        <f t="shared" si="21"/>
        <v>91.19</v>
      </c>
      <c r="R320" s="16">
        <f t="shared" si="22"/>
        <v>41184.277986111112</v>
      </c>
      <c r="S320" s="16">
        <f t="shared" si="23"/>
        <v>40854.745266203703</v>
      </c>
      <c r="T320">
        <f t="shared" si="24"/>
        <v>2012</v>
      </c>
    </row>
    <row r="321" spans="1:20" ht="30" hidden="1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 s="10">
        <v>1323280391</v>
      </c>
      <c r="J321">
        <v>1320688391</v>
      </c>
      <c r="K321" t="b">
        <v>0</v>
      </c>
      <c r="L321">
        <v>265</v>
      </c>
      <c r="M321" t="b">
        <v>1</v>
      </c>
      <c r="N321" s="12" t="s">
        <v>8271</v>
      </c>
      <c r="O321" t="s">
        <v>8293</v>
      </c>
      <c r="P321" s="6">
        <f t="shared" si="20"/>
        <v>132.19</v>
      </c>
      <c r="Q321">
        <f t="shared" si="21"/>
        <v>99.77</v>
      </c>
      <c r="R321" s="16">
        <f t="shared" si="22"/>
        <v>40854.745266203703</v>
      </c>
      <c r="S321" s="16">
        <f t="shared" si="23"/>
        <v>41719.667986111112</v>
      </c>
      <c r="T321">
        <f t="shared" si="24"/>
        <v>2011</v>
      </c>
    </row>
    <row r="322" spans="1:20" ht="60" hidden="1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 s="10">
        <v>1398009714</v>
      </c>
      <c r="J322">
        <v>1395417714</v>
      </c>
      <c r="K322" t="b">
        <v>1</v>
      </c>
      <c r="L322">
        <v>131</v>
      </c>
      <c r="M322" t="b">
        <v>1</v>
      </c>
      <c r="N322" s="12" t="s">
        <v>8281</v>
      </c>
      <c r="O322" t="s">
        <v>8282</v>
      </c>
      <c r="P322" s="6">
        <f t="shared" ref="P322:P385" si="25">ROUND(E322/D322*100,2)</f>
        <v>101.38</v>
      </c>
      <c r="Q322">
        <f t="shared" ref="Q322:Q385" si="26">ROUND(E322/L322,2)</f>
        <v>201.22</v>
      </c>
      <c r="R322" s="16">
        <f t="shared" si="22"/>
        <v>41719.667986111112</v>
      </c>
      <c r="S322" s="16">
        <f t="shared" si="23"/>
        <v>42506.709722222222</v>
      </c>
      <c r="T322">
        <f t="shared" si="24"/>
        <v>2014</v>
      </c>
    </row>
    <row r="323" spans="1:20" ht="60" hidden="1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 s="10">
        <v>1466323800</v>
      </c>
      <c r="J323">
        <v>1463418120</v>
      </c>
      <c r="K323" t="b">
        <v>0</v>
      </c>
      <c r="L323">
        <v>310</v>
      </c>
      <c r="M323" t="b">
        <v>0</v>
      </c>
      <c r="N323" s="12" t="s">
        <v>8268</v>
      </c>
      <c r="O323" t="s">
        <v>8270</v>
      </c>
      <c r="P323" s="6">
        <f t="shared" si="25"/>
        <v>29.28</v>
      </c>
      <c r="Q323">
        <f t="shared" si="26"/>
        <v>85</v>
      </c>
      <c r="R323" s="16">
        <f t="shared" ref="R323:R386" si="27">(((J323/60)/60)/24)+DATE(1970,1,1)</f>
        <v>42506.709722222222</v>
      </c>
      <c r="S323" s="16">
        <f t="shared" ref="S323:S386" si="28">(((J324/60)/60)/24)+DATE(1970,1,1)</f>
        <v>42633.841608796298</v>
      </c>
      <c r="T323">
        <f t="shared" ref="T323:T386" si="29">YEAR(R323)</f>
        <v>2016</v>
      </c>
    </row>
    <row r="324" spans="1:20" ht="60" hidden="1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 s="10">
        <v>1476994315</v>
      </c>
      <c r="J324">
        <v>1474402315</v>
      </c>
      <c r="K324" t="b">
        <v>0</v>
      </c>
      <c r="L324">
        <v>76</v>
      </c>
      <c r="M324" t="b">
        <v>1</v>
      </c>
      <c r="N324" s="12" t="s">
        <v>8268</v>
      </c>
      <c r="O324" t="s">
        <v>8269</v>
      </c>
      <c r="P324" s="6">
        <f t="shared" si="25"/>
        <v>105.22</v>
      </c>
      <c r="Q324">
        <f t="shared" si="26"/>
        <v>346.13</v>
      </c>
      <c r="R324" s="16">
        <f t="shared" si="27"/>
        <v>42633.841608796298</v>
      </c>
      <c r="S324" s="16">
        <f t="shared" si="28"/>
        <v>42692.771493055552</v>
      </c>
      <c r="T324">
        <f t="shared" si="29"/>
        <v>2016</v>
      </c>
    </row>
    <row r="325" spans="1:20" ht="45" hidden="1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 s="10">
        <v>1482085857</v>
      </c>
      <c r="J325">
        <v>1479493857</v>
      </c>
      <c r="K325" t="b">
        <v>0</v>
      </c>
      <c r="L325">
        <v>48</v>
      </c>
      <c r="M325" t="b">
        <v>1</v>
      </c>
      <c r="N325" s="12" t="s">
        <v>8268</v>
      </c>
      <c r="O325" t="s">
        <v>8269</v>
      </c>
      <c r="P325" s="6">
        <f t="shared" si="25"/>
        <v>131.21</v>
      </c>
      <c r="Q325">
        <f t="shared" si="26"/>
        <v>546.69000000000005</v>
      </c>
      <c r="R325" s="16">
        <f t="shared" si="27"/>
        <v>42692.771493055552</v>
      </c>
      <c r="S325" s="16">
        <f t="shared" si="28"/>
        <v>41023.782037037039</v>
      </c>
      <c r="T325">
        <f t="shared" si="29"/>
        <v>2016</v>
      </c>
    </row>
    <row r="326" spans="1:20" ht="60" hidden="1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 s="10">
        <v>1337885168</v>
      </c>
      <c r="J326">
        <v>1335293168</v>
      </c>
      <c r="K326" t="b">
        <v>0</v>
      </c>
      <c r="L326">
        <v>221</v>
      </c>
      <c r="M326" t="b">
        <v>1</v>
      </c>
      <c r="N326" s="12" t="s">
        <v>8287</v>
      </c>
      <c r="O326" t="s">
        <v>8298</v>
      </c>
      <c r="P326" s="6">
        <f t="shared" si="25"/>
        <v>104.93</v>
      </c>
      <c r="Q326">
        <f t="shared" si="26"/>
        <v>118.7</v>
      </c>
      <c r="R326" s="16">
        <f t="shared" si="27"/>
        <v>41023.782037037039</v>
      </c>
      <c r="S326" s="16">
        <f t="shared" si="28"/>
        <v>41085.698113425926</v>
      </c>
      <c r="T326">
        <f t="shared" si="29"/>
        <v>2012</v>
      </c>
    </row>
    <row r="327" spans="1:20" ht="45" hidden="1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 s="10">
        <v>1343624400</v>
      </c>
      <c r="J327">
        <v>1340642717</v>
      </c>
      <c r="K327" t="b">
        <v>0</v>
      </c>
      <c r="L327">
        <v>251</v>
      </c>
      <c r="M327" t="b">
        <v>1</v>
      </c>
      <c r="N327" s="12" t="s">
        <v>8281</v>
      </c>
      <c r="O327" t="s">
        <v>8282</v>
      </c>
      <c r="P327" s="6">
        <f t="shared" si="25"/>
        <v>104.73</v>
      </c>
      <c r="Q327">
        <f t="shared" si="26"/>
        <v>104.31</v>
      </c>
      <c r="R327" s="16">
        <f t="shared" si="27"/>
        <v>41085.698113425926</v>
      </c>
      <c r="S327" s="16">
        <f t="shared" si="28"/>
        <v>42078.222187499996</v>
      </c>
      <c r="T327">
        <f t="shared" si="29"/>
        <v>2012</v>
      </c>
    </row>
    <row r="328" spans="1:20" ht="60" hidden="1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 s="10">
        <v>1429852797</v>
      </c>
      <c r="J328">
        <v>1426396797</v>
      </c>
      <c r="K328" t="b">
        <v>1</v>
      </c>
      <c r="L328">
        <v>303</v>
      </c>
      <c r="M328" t="b">
        <v>1</v>
      </c>
      <c r="N328" s="12" t="s">
        <v>8281</v>
      </c>
      <c r="O328" t="s">
        <v>8282</v>
      </c>
      <c r="P328" s="6">
        <f t="shared" si="25"/>
        <v>174</v>
      </c>
      <c r="Q328">
        <f t="shared" si="26"/>
        <v>86.14</v>
      </c>
      <c r="R328" s="16">
        <f t="shared" si="27"/>
        <v>42078.222187499996</v>
      </c>
      <c r="S328" s="16">
        <f t="shared" si="28"/>
        <v>42633.461956018517</v>
      </c>
      <c r="T328">
        <f t="shared" si="29"/>
        <v>2015</v>
      </c>
    </row>
    <row r="329" spans="1:20" ht="45" hidden="1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 s="10">
        <v>1476961513</v>
      </c>
      <c r="J329">
        <v>1474369513</v>
      </c>
      <c r="K329" t="b">
        <v>0</v>
      </c>
      <c r="L329">
        <v>253</v>
      </c>
      <c r="M329" t="b">
        <v>1</v>
      </c>
      <c r="N329" s="12" t="s">
        <v>8273</v>
      </c>
      <c r="O329" t="s">
        <v>8274</v>
      </c>
      <c r="P329" s="6">
        <f t="shared" si="25"/>
        <v>159.16999999999999</v>
      </c>
      <c r="Q329">
        <f t="shared" si="26"/>
        <v>102.86</v>
      </c>
      <c r="R329" s="16">
        <f t="shared" si="27"/>
        <v>42633.461956018517</v>
      </c>
      <c r="S329" s="16">
        <f t="shared" si="28"/>
        <v>42103.556828703702</v>
      </c>
      <c r="T329">
        <f t="shared" si="29"/>
        <v>2016</v>
      </c>
    </row>
    <row r="330" spans="1:20" ht="60" hidden="1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 s="10">
        <v>1431143940</v>
      </c>
      <c r="J330">
        <v>1428585710</v>
      </c>
      <c r="K330" t="b">
        <v>0</v>
      </c>
      <c r="L330">
        <v>147</v>
      </c>
      <c r="M330" t="b">
        <v>1</v>
      </c>
      <c r="N330" s="12" t="s">
        <v>8283</v>
      </c>
      <c r="O330" t="s">
        <v>8295</v>
      </c>
      <c r="P330" s="6">
        <f t="shared" si="25"/>
        <v>103.2</v>
      </c>
      <c r="Q330">
        <f t="shared" si="26"/>
        <v>175.51</v>
      </c>
      <c r="R330" s="16">
        <f t="shared" si="27"/>
        <v>42103.556828703702</v>
      </c>
      <c r="S330" s="16">
        <f t="shared" si="28"/>
        <v>41348.168287037035</v>
      </c>
      <c r="T330">
        <f t="shared" si="29"/>
        <v>2015</v>
      </c>
    </row>
    <row r="331" spans="1:20" ht="60" hidden="1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 s="10">
        <v>1367208140</v>
      </c>
      <c r="J331">
        <v>1363320140</v>
      </c>
      <c r="K331" t="b">
        <v>0</v>
      </c>
      <c r="L331">
        <v>259</v>
      </c>
      <c r="M331" t="b">
        <v>1</v>
      </c>
      <c r="N331" s="12" t="s">
        <v>8287</v>
      </c>
      <c r="O331" t="s">
        <v>8288</v>
      </c>
      <c r="P331" s="6">
        <f t="shared" si="25"/>
        <v>128.69999999999999</v>
      </c>
      <c r="Q331">
        <f t="shared" si="26"/>
        <v>99.38</v>
      </c>
      <c r="R331" s="16">
        <f t="shared" si="27"/>
        <v>41348.168287037035</v>
      </c>
      <c r="S331" s="16">
        <f t="shared" si="28"/>
        <v>42766.626793981486</v>
      </c>
      <c r="T331">
        <f t="shared" si="29"/>
        <v>2013</v>
      </c>
    </row>
    <row r="332" spans="1:20" ht="45" hidden="1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 s="10">
        <v>1489500155</v>
      </c>
      <c r="J332">
        <v>1485874955</v>
      </c>
      <c r="K332" t="b">
        <v>0</v>
      </c>
      <c r="L332">
        <v>188</v>
      </c>
      <c r="M332" t="b">
        <v>0</v>
      </c>
      <c r="N332" s="12" t="s">
        <v>8268</v>
      </c>
      <c r="O332" t="s">
        <v>8270</v>
      </c>
      <c r="P332" s="6">
        <f t="shared" si="25"/>
        <v>46.1</v>
      </c>
      <c r="Q332">
        <f t="shared" si="26"/>
        <v>136.46</v>
      </c>
      <c r="R332" s="16">
        <f t="shared" si="27"/>
        <v>42766.626793981486</v>
      </c>
      <c r="S332" s="16">
        <f t="shared" si="28"/>
        <v>41662.047500000001</v>
      </c>
      <c r="T332">
        <f t="shared" si="29"/>
        <v>2017</v>
      </c>
    </row>
    <row r="333" spans="1:20" ht="45" hidden="1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 s="10">
        <v>1393031304</v>
      </c>
      <c r="J333">
        <v>1390439304</v>
      </c>
      <c r="K333" t="b">
        <v>1</v>
      </c>
      <c r="L333">
        <v>328</v>
      </c>
      <c r="M333" t="b">
        <v>1</v>
      </c>
      <c r="N333" s="12" t="s">
        <v>8281</v>
      </c>
      <c r="O333" t="s">
        <v>8282</v>
      </c>
      <c r="P333" s="6">
        <f t="shared" si="25"/>
        <v>102.59</v>
      </c>
      <c r="Q333">
        <f t="shared" si="26"/>
        <v>78.2</v>
      </c>
      <c r="R333" s="16">
        <f t="shared" si="27"/>
        <v>41662.047500000001</v>
      </c>
      <c r="S333" s="16">
        <f t="shared" si="28"/>
        <v>41487.611250000002</v>
      </c>
      <c r="T333">
        <f t="shared" si="29"/>
        <v>2014</v>
      </c>
    </row>
    <row r="334" spans="1:20" ht="45" hidden="1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 s="10">
        <v>1377960012</v>
      </c>
      <c r="J334">
        <v>1375368012</v>
      </c>
      <c r="K334" t="b">
        <v>1</v>
      </c>
      <c r="L334">
        <v>670</v>
      </c>
      <c r="M334" t="b">
        <v>1</v>
      </c>
      <c r="N334" s="12" t="s">
        <v>8287</v>
      </c>
      <c r="O334" t="s">
        <v>8291</v>
      </c>
      <c r="P334" s="6">
        <f t="shared" si="25"/>
        <v>213.15</v>
      </c>
      <c r="Q334">
        <f t="shared" si="26"/>
        <v>38.18</v>
      </c>
      <c r="R334" s="16">
        <f t="shared" si="27"/>
        <v>41487.611250000002</v>
      </c>
      <c r="S334" s="16">
        <f t="shared" si="28"/>
        <v>41771.572256944448</v>
      </c>
      <c r="T334">
        <f t="shared" si="29"/>
        <v>2013</v>
      </c>
    </row>
    <row r="335" spans="1:20" ht="60" hidden="1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 s="10">
        <v>1402494243</v>
      </c>
      <c r="J335">
        <v>1399902243</v>
      </c>
      <c r="K335" t="b">
        <v>1</v>
      </c>
      <c r="L335">
        <v>221</v>
      </c>
      <c r="M335" t="b">
        <v>1</v>
      </c>
      <c r="N335" s="12" t="s">
        <v>8279</v>
      </c>
      <c r="O335" t="s">
        <v>8280</v>
      </c>
      <c r="P335" s="6">
        <f t="shared" si="25"/>
        <v>102.27</v>
      </c>
      <c r="Q335">
        <f t="shared" si="26"/>
        <v>115.69</v>
      </c>
      <c r="R335" s="16">
        <f t="shared" si="27"/>
        <v>41771.572256944448</v>
      </c>
      <c r="S335" s="16">
        <f t="shared" si="28"/>
        <v>42139.781678240746</v>
      </c>
      <c r="T335">
        <f t="shared" si="29"/>
        <v>2014</v>
      </c>
    </row>
    <row r="336" spans="1:20" ht="60" hidden="1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 s="10">
        <v>1434307537</v>
      </c>
      <c r="J336">
        <v>1431715537</v>
      </c>
      <c r="K336" t="b">
        <v>1</v>
      </c>
      <c r="L336">
        <v>537</v>
      </c>
      <c r="M336" t="b">
        <v>1</v>
      </c>
      <c r="N336" s="12" t="s">
        <v>8279</v>
      </c>
      <c r="O336" t="s">
        <v>8280</v>
      </c>
      <c r="P336" s="6">
        <f t="shared" si="25"/>
        <v>254.45</v>
      </c>
      <c r="Q336">
        <f t="shared" si="26"/>
        <v>47.38</v>
      </c>
      <c r="R336" s="16">
        <f t="shared" si="27"/>
        <v>42139.781678240746</v>
      </c>
      <c r="S336" s="16">
        <f t="shared" si="28"/>
        <v>40626.959930555553</v>
      </c>
      <c r="T336">
        <f t="shared" si="29"/>
        <v>2015</v>
      </c>
    </row>
    <row r="337" spans="1:20" ht="60" hidden="1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 s="10">
        <v>1303686138</v>
      </c>
      <c r="J337">
        <v>1301007738</v>
      </c>
      <c r="K337" t="b">
        <v>1</v>
      </c>
      <c r="L337">
        <v>298</v>
      </c>
      <c r="M337" t="b">
        <v>1</v>
      </c>
      <c r="N337" s="12" t="s">
        <v>8281</v>
      </c>
      <c r="O337" t="s">
        <v>8282</v>
      </c>
      <c r="P337" s="6">
        <f t="shared" si="25"/>
        <v>101.72</v>
      </c>
      <c r="Q337">
        <f t="shared" si="26"/>
        <v>85.34</v>
      </c>
      <c r="R337" s="16">
        <f t="shared" si="27"/>
        <v>40626.959930555553</v>
      </c>
      <c r="S337" s="16">
        <f t="shared" si="28"/>
        <v>41918.742175925923</v>
      </c>
      <c r="T337">
        <f t="shared" si="29"/>
        <v>2011</v>
      </c>
    </row>
    <row r="338" spans="1:20" ht="165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 s="10">
        <v>1415213324</v>
      </c>
      <c r="J338">
        <v>1412617724</v>
      </c>
      <c r="K338" t="b">
        <v>1</v>
      </c>
      <c r="L338">
        <v>213</v>
      </c>
      <c r="M338" t="b">
        <v>1</v>
      </c>
      <c r="N338" s="12" t="s">
        <v>8283</v>
      </c>
      <c r="O338" t="s">
        <v>8286</v>
      </c>
      <c r="P338" s="6">
        <f t="shared" si="25"/>
        <v>101.55</v>
      </c>
      <c r="Q338">
        <f t="shared" si="26"/>
        <v>119.19</v>
      </c>
      <c r="R338" s="16">
        <f t="shared" si="27"/>
        <v>41918.742175925923</v>
      </c>
      <c r="S338" s="16">
        <f t="shared" si="28"/>
        <v>41935.070486111108</v>
      </c>
      <c r="T338">
        <f t="shared" si="29"/>
        <v>2014</v>
      </c>
    </row>
    <row r="339" spans="1:20" ht="45" hidden="1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 s="10">
        <v>1415941920</v>
      </c>
      <c r="J339">
        <v>1414028490</v>
      </c>
      <c r="K339" t="b">
        <v>1</v>
      </c>
      <c r="L339">
        <v>302</v>
      </c>
      <c r="M339" t="b">
        <v>1</v>
      </c>
      <c r="N339" s="12" t="s">
        <v>8281</v>
      </c>
      <c r="O339" t="s">
        <v>8282</v>
      </c>
      <c r="P339" s="6">
        <f t="shared" si="25"/>
        <v>104.86</v>
      </c>
      <c r="Q339">
        <f t="shared" si="26"/>
        <v>84.02</v>
      </c>
      <c r="R339" s="16">
        <f t="shared" si="27"/>
        <v>41935.070486111108</v>
      </c>
      <c r="S339" s="16">
        <f t="shared" si="28"/>
        <v>41113.77238425926</v>
      </c>
      <c r="T339">
        <f t="shared" si="29"/>
        <v>2014</v>
      </c>
    </row>
    <row r="340" spans="1:20" ht="45" hidden="1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 s="10">
        <v>1345660334</v>
      </c>
      <c r="J340">
        <v>1343068334</v>
      </c>
      <c r="K340" t="b">
        <v>1</v>
      </c>
      <c r="L340">
        <v>126</v>
      </c>
      <c r="M340" t="b">
        <v>1</v>
      </c>
      <c r="N340" s="12" t="s">
        <v>8281</v>
      </c>
      <c r="O340" t="s">
        <v>8282</v>
      </c>
      <c r="P340" s="6">
        <f t="shared" si="25"/>
        <v>101.25</v>
      </c>
      <c r="Q340">
        <f t="shared" si="26"/>
        <v>200.89</v>
      </c>
      <c r="R340" s="16">
        <f t="shared" si="27"/>
        <v>41113.77238425926</v>
      </c>
      <c r="S340" s="16">
        <f t="shared" si="28"/>
        <v>41486.537268518521</v>
      </c>
      <c r="T340">
        <f t="shared" si="29"/>
        <v>2012</v>
      </c>
    </row>
    <row r="341" spans="1:20" ht="60" hidden="1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 s="10">
        <v>1377867220</v>
      </c>
      <c r="J341">
        <v>1375275220</v>
      </c>
      <c r="K341" t="b">
        <v>0</v>
      </c>
      <c r="L341">
        <v>94</v>
      </c>
      <c r="M341" t="b">
        <v>0</v>
      </c>
      <c r="N341" s="12" t="s">
        <v>8276</v>
      </c>
      <c r="O341" t="s">
        <v>8294</v>
      </c>
      <c r="P341" s="6">
        <f t="shared" si="25"/>
        <v>5.03</v>
      </c>
      <c r="Q341">
        <f t="shared" si="26"/>
        <v>267.81</v>
      </c>
      <c r="R341" s="16">
        <f t="shared" si="27"/>
        <v>41486.537268518521</v>
      </c>
      <c r="S341" s="16">
        <f t="shared" si="28"/>
        <v>41956.017488425925</v>
      </c>
      <c r="T341">
        <f t="shared" si="29"/>
        <v>2013</v>
      </c>
    </row>
    <row r="342" spans="1:20" ht="60" hidden="1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 s="10">
        <v>1418430311</v>
      </c>
      <c r="J342">
        <v>1415838311</v>
      </c>
      <c r="K342" t="b">
        <v>0</v>
      </c>
      <c r="L342">
        <v>105</v>
      </c>
      <c r="M342" t="b">
        <v>1</v>
      </c>
      <c r="N342" s="12" t="s">
        <v>8268</v>
      </c>
      <c r="O342" t="s">
        <v>8270</v>
      </c>
      <c r="P342" s="6">
        <f t="shared" si="25"/>
        <v>100.53</v>
      </c>
      <c r="Q342">
        <f t="shared" si="26"/>
        <v>239.35</v>
      </c>
      <c r="R342" s="16">
        <f t="shared" si="27"/>
        <v>41956.017488425925</v>
      </c>
      <c r="S342" s="16">
        <f t="shared" si="28"/>
        <v>42576.278715277775</v>
      </c>
      <c r="T342">
        <f t="shared" si="29"/>
        <v>2014</v>
      </c>
    </row>
    <row r="343" spans="1:20" ht="60" hidden="1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 s="10">
        <v>1472020881</v>
      </c>
      <c r="J343">
        <v>1469428881</v>
      </c>
      <c r="K343" t="b">
        <v>1</v>
      </c>
      <c r="L343">
        <v>218</v>
      </c>
      <c r="M343" t="b">
        <v>1</v>
      </c>
      <c r="N343" s="12" t="s">
        <v>8283</v>
      </c>
      <c r="O343" t="s">
        <v>8284</v>
      </c>
      <c r="P343" s="6">
        <f t="shared" si="25"/>
        <v>100.35</v>
      </c>
      <c r="Q343">
        <f t="shared" si="26"/>
        <v>115.08</v>
      </c>
      <c r="R343" s="16">
        <f t="shared" si="27"/>
        <v>42576.278715277775</v>
      </c>
      <c r="S343" s="16">
        <f t="shared" si="28"/>
        <v>41806.794074074074</v>
      </c>
      <c r="T343">
        <f t="shared" si="29"/>
        <v>2016</v>
      </c>
    </row>
    <row r="344" spans="1:20" ht="45" hidden="1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 s="10">
        <v>1405738800</v>
      </c>
      <c r="J344">
        <v>1402945408</v>
      </c>
      <c r="K344" t="b">
        <v>0</v>
      </c>
      <c r="L344">
        <v>988</v>
      </c>
      <c r="M344" t="b">
        <v>1</v>
      </c>
      <c r="N344" s="12" t="s">
        <v>8276</v>
      </c>
      <c r="O344" t="s">
        <v>8277</v>
      </c>
      <c r="P344" s="6">
        <f t="shared" si="25"/>
        <v>495.8</v>
      </c>
      <c r="Q344">
        <f t="shared" si="26"/>
        <v>25.09</v>
      </c>
      <c r="R344" s="16">
        <f t="shared" si="27"/>
        <v>41806.794074074074</v>
      </c>
      <c r="S344" s="16">
        <f t="shared" si="28"/>
        <v>42767.577303240745</v>
      </c>
      <c r="T344">
        <f t="shared" si="29"/>
        <v>2014</v>
      </c>
    </row>
    <row r="345" spans="1:20" ht="45" hidden="1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 s="10">
        <v>1488549079</v>
      </c>
      <c r="J345">
        <v>1485957079</v>
      </c>
      <c r="K345" t="b">
        <v>0</v>
      </c>
      <c r="L345">
        <v>140</v>
      </c>
      <c r="M345" t="b">
        <v>0</v>
      </c>
      <c r="N345" s="12" t="s">
        <v>8268</v>
      </c>
      <c r="O345" t="s">
        <v>8270</v>
      </c>
      <c r="P345" s="6">
        <f t="shared" si="25"/>
        <v>49.38</v>
      </c>
      <c r="Q345">
        <f t="shared" si="26"/>
        <v>176.36</v>
      </c>
      <c r="R345" s="16">
        <f t="shared" si="27"/>
        <v>42767.577303240745</v>
      </c>
      <c r="S345" s="16">
        <f t="shared" si="28"/>
        <v>42327.490752314814</v>
      </c>
      <c r="T345">
        <f t="shared" si="29"/>
        <v>2017</v>
      </c>
    </row>
    <row r="346" spans="1:20" ht="45" hidden="1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 s="10">
        <v>1451389601</v>
      </c>
      <c r="J346">
        <v>1447933601</v>
      </c>
      <c r="K346" t="b">
        <v>0</v>
      </c>
      <c r="L346">
        <v>34</v>
      </c>
      <c r="M346" t="b">
        <v>0</v>
      </c>
      <c r="N346" s="12" t="s">
        <v>8281</v>
      </c>
      <c r="O346" t="s">
        <v>8299</v>
      </c>
      <c r="P346" s="6">
        <f t="shared" si="25"/>
        <v>25.41</v>
      </c>
      <c r="Q346">
        <f t="shared" si="26"/>
        <v>725.03</v>
      </c>
      <c r="R346" s="16">
        <f t="shared" si="27"/>
        <v>42327.490752314814</v>
      </c>
      <c r="S346" s="16">
        <f t="shared" si="28"/>
        <v>42573.327986111108</v>
      </c>
      <c r="T346">
        <f t="shared" si="29"/>
        <v>2015</v>
      </c>
    </row>
    <row r="347" spans="1:20" ht="60" hidden="1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 s="10">
        <v>1470469938</v>
      </c>
      <c r="J347">
        <v>1469173938</v>
      </c>
      <c r="K347" t="b">
        <v>0</v>
      </c>
      <c r="L347">
        <v>249</v>
      </c>
      <c r="M347" t="b">
        <v>1</v>
      </c>
      <c r="N347" s="12" t="s">
        <v>8276</v>
      </c>
      <c r="O347" t="s">
        <v>8277</v>
      </c>
      <c r="P347" s="6">
        <f t="shared" si="25"/>
        <v>272.27999999999997</v>
      </c>
      <c r="Q347">
        <f t="shared" si="26"/>
        <v>98.41</v>
      </c>
      <c r="R347" s="16">
        <f t="shared" si="27"/>
        <v>42573.327986111108</v>
      </c>
      <c r="S347" s="16">
        <f t="shared" si="28"/>
        <v>41282.944456018515</v>
      </c>
      <c r="T347">
        <f t="shared" si="29"/>
        <v>2016</v>
      </c>
    </row>
    <row r="348" spans="1:20" hidden="1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 s="10">
        <v>1360276801</v>
      </c>
      <c r="J348">
        <v>1357684801</v>
      </c>
      <c r="K348" t="b">
        <v>1</v>
      </c>
      <c r="L348">
        <v>576</v>
      </c>
      <c r="M348" t="b">
        <v>1</v>
      </c>
      <c r="N348" s="12" t="s">
        <v>8281</v>
      </c>
      <c r="O348" t="s">
        <v>8282</v>
      </c>
      <c r="P348" s="6">
        <f t="shared" si="25"/>
        <v>111.32</v>
      </c>
      <c r="Q348">
        <f t="shared" si="26"/>
        <v>42.52</v>
      </c>
      <c r="R348" s="16">
        <f t="shared" si="27"/>
        <v>41282.944456018515</v>
      </c>
      <c r="S348" s="16">
        <f t="shared" si="28"/>
        <v>42614.760937500003</v>
      </c>
      <c r="T348">
        <f t="shared" si="29"/>
        <v>2013</v>
      </c>
    </row>
    <row r="349" spans="1:20" ht="135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 s="10">
        <v>1475294340</v>
      </c>
      <c r="J349">
        <v>1472753745</v>
      </c>
      <c r="K349" t="b">
        <v>1</v>
      </c>
      <c r="L349">
        <v>97</v>
      </c>
      <c r="M349" t="b">
        <v>1</v>
      </c>
      <c r="N349" s="12" t="s">
        <v>8283</v>
      </c>
      <c r="O349" t="s">
        <v>8286</v>
      </c>
      <c r="P349" s="6">
        <f t="shared" si="25"/>
        <v>106.17</v>
      </c>
      <c r="Q349">
        <f t="shared" si="26"/>
        <v>251.74</v>
      </c>
      <c r="R349" s="16">
        <f t="shared" si="27"/>
        <v>42614.760937500003</v>
      </c>
      <c r="S349" s="16">
        <f t="shared" si="28"/>
        <v>41458.867905092593</v>
      </c>
      <c r="T349">
        <f t="shared" si="29"/>
        <v>2016</v>
      </c>
    </row>
    <row r="350" spans="1:20" ht="45" hidden="1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 s="10">
        <v>1375908587</v>
      </c>
      <c r="J350">
        <v>1372884587</v>
      </c>
      <c r="K350" t="b">
        <v>1</v>
      </c>
      <c r="L350">
        <v>389</v>
      </c>
      <c r="M350" t="b">
        <v>1</v>
      </c>
      <c r="N350" s="12" t="s">
        <v>8287</v>
      </c>
      <c r="O350" t="s">
        <v>8291</v>
      </c>
      <c r="P350" s="6">
        <f t="shared" si="25"/>
        <v>162.13999999999999</v>
      </c>
      <c r="Q350">
        <f t="shared" si="26"/>
        <v>62.52</v>
      </c>
      <c r="R350" s="16">
        <f t="shared" si="27"/>
        <v>41458.867905092593</v>
      </c>
      <c r="S350" s="16">
        <f t="shared" si="28"/>
        <v>42644.667534722219</v>
      </c>
      <c r="T350">
        <f t="shared" si="29"/>
        <v>2013</v>
      </c>
    </row>
    <row r="351" spans="1:20" ht="60" hidden="1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 s="10">
        <v>1477767600</v>
      </c>
      <c r="J351">
        <v>1475337675</v>
      </c>
      <c r="K351" t="b">
        <v>0</v>
      </c>
      <c r="L351">
        <v>296</v>
      </c>
      <c r="M351" t="b">
        <v>1</v>
      </c>
      <c r="N351" s="12" t="s">
        <v>8276</v>
      </c>
      <c r="O351" t="s">
        <v>8277</v>
      </c>
      <c r="P351" s="6">
        <f t="shared" si="25"/>
        <v>243.15</v>
      </c>
      <c r="Q351">
        <f t="shared" si="26"/>
        <v>82.15</v>
      </c>
      <c r="R351" s="16">
        <f t="shared" si="27"/>
        <v>42644.667534722219</v>
      </c>
      <c r="S351" s="16">
        <f t="shared" si="28"/>
        <v>41948.56658564815</v>
      </c>
      <c r="T351">
        <f t="shared" si="29"/>
        <v>2016</v>
      </c>
    </row>
    <row r="352" spans="1:20" ht="60" hidden="1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 s="10">
        <v>1417845600</v>
      </c>
      <c r="J352">
        <v>1415194553</v>
      </c>
      <c r="K352" t="b">
        <v>1</v>
      </c>
      <c r="L352">
        <v>615</v>
      </c>
      <c r="M352" t="b">
        <v>1</v>
      </c>
      <c r="N352" s="12" t="s">
        <v>8273</v>
      </c>
      <c r="O352" t="s">
        <v>8274</v>
      </c>
      <c r="P352" s="6">
        <f t="shared" si="25"/>
        <v>161.97999999999999</v>
      </c>
      <c r="Q352">
        <f t="shared" si="26"/>
        <v>39.51</v>
      </c>
      <c r="R352" s="16">
        <f t="shared" si="27"/>
        <v>41948.56658564815</v>
      </c>
      <c r="S352" s="16">
        <f t="shared" si="28"/>
        <v>42391.475289351853</v>
      </c>
      <c r="T352">
        <f t="shared" si="29"/>
        <v>2014</v>
      </c>
    </row>
    <row r="353" spans="1:20" ht="60" hidden="1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 s="10">
        <v>1455548400</v>
      </c>
      <c r="J353">
        <v>1453461865</v>
      </c>
      <c r="K353" t="b">
        <v>1</v>
      </c>
      <c r="L353">
        <v>294</v>
      </c>
      <c r="M353" t="b">
        <v>1</v>
      </c>
      <c r="N353" s="12" t="s">
        <v>8273</v>
      </c>
      <c r="O353" t="s">
        <v>8274</v>
      </c>
      <c r="P353" s="6">
        <f t="shared" si="25"/>
        <v>484.02</v>
      </c>
      <c r="Q353">
        <f t="shared" si="26"/>
        <v>82.32</v>
      </c>
      <c r="R353" s="16">
        <f t="shared" si="27"/>
        <v>42391.475289351853</v>
      </c>
      <c r="S353" s="16">
        <f t="shared" si="28"/>
        <v>41863.429791666669</v>
      </c>
      <c r="T353">
        <f t="shared" si="29"/>
        <v>2016</v>
      </c>
    </row>
    <row r="354" spans="1:20" ht="60" hidden="1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 s="10">
        <v>1410862734</v>
      </c>
      <c r="J354">
        <v>1407838734</v>
      </c>
      <c r="K354" t="b">
        <v>1</v>
      </c>
      <c r="L354">
        <v>205</v>
      </c>
      <c r="M354" t="b">
        <v>1</v>
      </c>
      <c r="N354" s="12" t="s">
        <v>8268</v>
      </c>
      <c r="O354" t="s">
        <v>8269</v>
      </c>
      <c r="P354" s="6">
        <f t="shared" si="25"/>
        <v>126.88</v>
      </c>
      <c r="Q354">
        <f t="shared" si="26"/>
        <v>117.6</v>
      </c>
      <c r="R354" s="16">
        <f t="shared" si="27"/>
        <v>41863.429791666669</v>
      </c>
      <c r="S354" s="16">
        <f t="shared" si="28"/>
        <v>41809.473275462966</v>
      </c>
      <c r="T354">
        <f t="shared" si="29"/>
        <v>2014</v>
      </c>
    </row>
    <row r="355" spans="1:20" ht="30" hidden="1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 s="10">
        <v>1406257200</v>
      </c>
      <c r="J355">
        <v>1403176891</v>
      </c>
      <c r="K355" t="b">
        <v>0</v>
      </c>
      <c r="L355">
        <v>135</v>
      </c>
      <c r="M355" t="b">
        <v>0</v>
      </c>
      <c r="N355" s="12" t="s">
        <v>8268</v>
      </c>
      <c r="O355" t="s">
        <v>8270</v>
      </c>
      <c r="P355" s="6">
        <f t="shared" si="25"/>
        <v>7.48</v>
      </c>
      <c r="Q355">
        <f t="shared" si="26"/>
        <v>177.39</v>
      </c>
      <c r="R355" s="16">
        <f t="shared" si="27"/>
        <v>41809.473275462966</v>
      </c>
      <c r="S355" s="16">
        <f t="shared" si="28"/>
        <v>42370.580590277779</v>
      </c>
      <c r="T355">
        <f t="shared" si="29"/>
        <v>2014</v>
      </c>
    </row>
    <row r="356" spans="1:20" ht="45" hidden="1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 s="10">
        <v>1454248563</v>
      </c>
      <c r="J356">
        <v>1451656563</v>
      </c>
      <c r="K356" t="b">
        <v>1</v>
      </c>
      <c r="L356">
        <v>61</v>
      </c>
      <c r="M356" t="b">
        <v>1</v>
      </c>
      <c r="N356" s="12" t="s">
        <v>8287</v>
      </c>
      <c r="O356" t="s">
        <v>8289</v>
      </c>
      <c r="P356" s="6">
        <f t="shared" si="25"/>
        <v>118.64</v>
      </c>
      <c r="Q356">
        <f t="shared" si="26"/>
        <v>388.98</v>
      </c>
      <c r="R356" s="16">
        <f t="shared" si="27"/>
        <v>42370.580590277779</v>
      </c>
      <c r="S356" s="16">
        <f t="shared" si="28"/>
        <v>42423.602500000001</v>
      </c>
      <c r="T356">
        <f t="shared" si="29"/>
        <v>2016</v>
      </c>
    </row>
    <row r="357" spans="1:20" ht="45" hidden="1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 s="10">
        <v>1458826056</v>
      </c>
      <c r="J357">
        <v>1456237656</v>
      </c>
      <c r="K357" t="b">
        <v>0</v>
      </c>
      <c r="L357">
        <v>124</v>
      </c>
      <c r="M357" t="b">
        <v>1</v>
      </c>
      <c r="N357" s="12" t="s">
        <v>8279</v>
      </c>
      <c r="O357" t="s">
        <v>8280</v>
      </c>
      <c r="P357" s="6">
        <f t="shared" si="25"/>
        <v>102.3</v>
      </c>
      <c r="Q357">
        <f t="shared" si="26"/>
        <v>189.76</v>
      </c>
      <c r="R357" s="16">
        <f t="shared" si="27"/>
        <v>42423.602500000001</v>
      </c>
      <c r="S357" s="16">
        <f t="shared" si="28"/>
        <v>41909.969386574077</v>
      </c>
      <c r="T357">
        <f t="shared" si="29"/>
        <v>2016</v>
      </c>
    </row>
    <row r="358" spans="1:20" ht="135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 s="10">
        <v>1415319355</v>
      </c>
      <c r="J358">
        <v>1411859755</v>
      </c>
      <c r="K358" t="b">
        <v>1</v>
      </c>
      <c r="L358">
        <v>213</v>
      </c>
      <c r="M358" t="b">
        <v>1</v>
      </c>
      <c r="N358" s="12" t="s">
        <v>8283</v>
      </c>
      <c r="O358" t="s">
        <v>8286</v>
      </c>
      <c r="P358" s="6">
        <f t="shared" si="25"/>
        <v>117.53</v>
      </c>
      <c r="Q358">
        <f t="shared" si="26"/>
        <v>110.35</v>
      </c>
      <c r="R358" s="16">
        <f t="shared" si="27"/>
        <v>41909.969386574077</v>
      </c>
      <c r="S358" s="16">
        <f t="shared" si="28"/>
        <v>41099.966944444444</v>
      </c>
      <c r="T358">
        <f t="shared" si="29"/>
        <v>2014</v>
      </c>
    </row>
    <row r="359" spans="1:20" ht="60" hidden="1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 s="10">
        <v>1344826800</v>
      </c>
      <c r="J359">
        <v>1341875544</v>
      </c>
      <c r="K359" t="b">
        <v>1</v>
      </c>
      <c r="L359">
        <v>105</v>
      </c>
      <c r="M359" t="b">
        <v>1</v>
      </c>
      <c r="N359" s="12" t="s">
        <v>8268</v>
      </c>
      <c r="O359" t="s">
        <v>8269</v>
      </c>
      <c r="P359" s="6">
        <f t="shared" si="25"/>
        <v>585.35</v>
      </c>
      <c r="Q359">
        <f t="shared" si="26"/>
        <v>222.99</v>
      </c>
      <c r="R359" s="16">
        <f t="shared" si="27"/>
        <v>41099.966944444444</v>
      </c>
      <c r="S359" s="16">
        <f t="shared" si="28"/>
        <v>41841.850034722222</v>
      </c>
      <c r="T359">
        <f t="shared" si="29"/>
        <v>2012</v>
      </c>
    </row>
    <row r="360" spans="1:20" ht="60" hidden="1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 s="10">
        <v>1408566243</v>
      </c>
      <c r="J360">
        <v>1405974243</v>
      </c>
      <c r="K360" t="b">
        <v>0</v>
      </c>
      <c r="L360">
        <v>159</v>
      </c>
      <c r="M360" t="b">
        <v>1</v>
      </c>
      <c r="N360" s="12" t="s">
        <v>8283</v>
      </c>
      <c r="O360" t="s">
        <v>8284</v>
      </c>
      <c r="P360" s="6">
        <f t="shared" si="25"/>
        <v>105.84</v>
      </c>
      <c r="Q360">
        <f t="shared" si="26"/>
        <v>146.44999999999999</v>
      </c>
      <c r="R360" s="16">
        <f t="shared" si="27"/>
        <v>41841.850034722222</v>
      </c>
      <c r="S360" s="16">
        <f t="shared" si="28"/>
        <v>41964.751342592594</v>
      </c>
      <c r="T360">
        <f t="shared" si="29"/>
        <v>2014</v>
      </c>
    </row>
    <row r="361" spans="1:20" ht="60" hidden="1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 s="10">
        <v>1419292800</v>
      </c>
      <c r="J361">
        <v>1416592916</v>
      </c>
      <c r="K361" t="b">
        <v>1</v>
      </c>
      <c r="L361">
        <v>241</v>
      </c>
      <c r="M361" t="b">
        <v>1</v>
      </c>
      <c r="N361" s="12" t="s">
        <v>8273</v>
      </c>
      <c r="O361" t="s">
        <v>8274</v>
      </c>
      <c r="P361" s="6">
        <f t="shared" si="25"/>
        <v>124.84</v>
      </c>
      <c r="Q361">
        <f t="shared" si="26"/>
        <v>95.83</v>
      </c>
      <c r="R361" s="16">
        <f t="shared" si="27"/>
        <v>41964.751342592594</v>
      </c>
      <c r="S361" s="16">
        <f t="shared" si="28"/>
        <v>42741.599664351852</v>
      </c>
      <c r="T361">
        <f t="shared" si="29"/>
        <v>2014</v>
      </c>
    </row>
    <row r="362" spans="1:20" ht="60" hidden="1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 s="10">
        <v>1486391011</v>
      </c>
      <c r="J362">
        <v>1483712611</v>
      </c>
      <c r="K362" t="b">
        <v>0</v>
      </c>
      <c r="L362">
        <v>375</v>
      </c>
      <c r="M362" t="b">
        <v>1</v>
      </c>
      <c r="N362" s="12" t="s">
        <v>8273</v>
      </c>
      <c r="O362" t="s">
        <v>8274</v>
      </c>
      <c r="P362" s="6">
        <f t="shared" si="25"/>
        <v>104.94</v>
      </c>
      <c r="Q362">
        <f t="shared" si="26"/>
        <v>61.56</v>
      </c>
      <c r="R362" s="16">
        <f t="shared" si="27"/>
        <v>42741.599664351852</v>
      </c>
      <c r="S362" s="16">
        <f t="shared" si="28"/>
        <v>42534.895625000005</v>
      </c>
      <c r="T362">
        <f t="shared" si="29"/>
        <v>2017</v>
      </c>
    </row>
    <row r="363" spans="1:20" ht="45" hidden="1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 s="10">
        <v>1468445382</v>
      </c>
      <c r="J363">
        <v>1465853382</v>
      </c>
      <c r="K363" t="b">
        <v>0</v>
      </c>
      <c r="L363">
        <v>175</v>
      </c>
      <c r="M363" t="b">
        <v>1</v>
      </c>
      <c r="N363" s="12" t="s">
        <v>8283</v>
      </c>
      <c r="O363" t="s">
        <v>8284</v>
      </c>
      <c r="P363" s="6">
        <f t="shared" si="25"/>
        <v>318.7</v>
      </c>
      <c r="Q363">
        <f t="shared" si="26"/>
        <v>131.38</v>
      </c>
      <c r="R363" s="16">
        <f t="shared" si="27"/>
        <v>42534.895625000005</v>
      </c>
      <c r="S363" s="16">
        <f t="shared" si="28"/>
        <v>42218.169293981482</v>
      </c>
      <c r="T363">
        <f t="shared" si="29"/>
        <v>2016</v>
      </c>
    </row>
    <row r="364" spans="1:20" ht="45" hidden="1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 s="10">
        <v>1440907427</v>
      </c>
      <c r="J364">
        <v>1438488227</v>
      </c>
      <c r="K364" t="b">
        <v>0</v>
      </c>
      <c r="L364">
        <v>286</v>
      </c>
      <c r="M364" t="b">
        <v>1</v>
      </c>
      <c r="N364" s="12" t="s">
        <v>8268</v>
      </c>
      <c r="O364" t="s">
        <v>8275</v>
      </c>
      <c r="P364" s="6">
        <f t="shared" si="25"/>
        <v>114.67</v>
      </c>
      <c r="Q364">
        <f t="shared" si="26"/>
        <v>80.19</v>
      </c>
      <c r="R364" s="16">
        <f t="shared" si="27"/>
        <v>42218.169293981482</v>
      </c>
      <c r="S364" s="16">
        <f t="shared" si="28"/>
        <v>42633.586122685185</v>
      </c>
      <c r="T364">
        <f t="shared" si="29"/>
        <v>2015</v>
      </c>
    </row>
    <row r="365" spans="1:20" ht="45" hidden="1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 s="10">
        <v>1477414800</v>
      </c>
      <c r="J365">
        <v>1474380241</v>
      </c>
      <c r="K365" t="b">
        <v>0</v>
      </c>
      <c r="L365">
        <v>514</v>
      </c>
      <c r="M365" t="b">
        <v>1</v>
      </c>
      <c r="N365" s="12" t="s">
        <v>8276</v>
      </c>
      <c r="O365" t="s">
        <v>8277</v>
      </c>
      <c r="P365" s="6">
        <f t="shared" si="25"/>
        <v>412.18</v>
      </c>
      <c r="Q365">
        <f t="shared" si="26"/>
        <v>44.06</v>
      </c>
      <c r="R365" s="16">
        <f t="shared" si="27"/>
        <v>42633.586122685185</v>
      </c>
      <c r="S365" s="16">
        <f t="shared" si="28"/>
        <v>42626.668888888889</v>
      </c>
      <c r="T365">
        <f t="shared" si="29"/>
        <v>2016</v>
      </c>
    </row>
    <row r="366" spans="1:20" ht="60" hidden="1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 s="10">
        <v>1476395940</v>
      </c>
      <c r="J366">
        <v>1473782592</v>
      </c>
      <c r="K366" t="b">
        <v>0</v>
      </c>
      <c r="L366">
        <v>163</v>
      </c>
      <c r="M366" t="b">
        <v>1</v>
      </c>
      <c r="N366" s="12" t="s">
        <v>8268</v>
      </c>
      <c r="O366" t="s">
        <v>8269</v>
      </c>
      <c r="P366" s="6">
        <f t="shared" si="25"/>
        <v>2260300</v>
      </c>
      <c r="Q366">
        <f t="shared" si="26"/>
        <v>138.66999999999999</v>
      </c>
      <c r="R366" s="16">
        <f t="shared" si="27"/>
        <v>42626.668888888889</v>
      </c>
      <c r="S366" s="16">
        <f t="shared" si="28"/>
        <v>42178.282372685186</v>
      </c>
      <c r="T366">
        <f t="shared" si="29"/>
        <v>2016</v>
      </c>
    </row>
    <row r="367" spans="1:20" ht="60" hidden="1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 s="10">
        <v>1437633997</v>
      </c>
      <c r="J367">
        <v>1435041997</v>
      </c>
      <c r="K367" t="b">
        <v>0</v>
      </c>
      <c r="L367">
        <v>104</v>
      </c>
      <c r="M367" t="b">
        <v>1</v>
      </c>
      <c r="N367" s="12" t="s">
        <v>8281</v>
      </c>
      <c r="O367" t="s">
        <v>8282</v>
      </c>
      <c r="P367" s="6">
        <f t="shared" si="25"/>
        <v>100.63</v>
      </c>
      <c r="Q367">
        <f t="shared" si="26"/>
        <v>216.75</v>
      </c>
      <c r="R367" s="16">
        <f t="shared" si="27"/>
        <v>42178.282372685186</v>
      </c>
      <c r="S367" s="16">
        <f t="shared" si="28"/>
        <v>41980.781793981485</v>
      </c>
      <c r="T367">
        <f t="shared" si="29"/>
        <v>2015</v>
      </c>
    </row>
    <row r="368" spans="1:20" ht="60" hidden="1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 s="10">
        <v>1420569947</v>
      </c>
      <c r="J368">
        <v>1417977947</v>
      </c>
      <c r="K368" t="b">
        <v>0</v>
      </c>
      <c r="L368">
        <v>383</v>
      </c>
      <c r="M368" t="b">
        <v>1</v>
      </c>
      <c r="N368" s="12" t="s">
        <v>8281</v>
      </c>
      <c r="O368" t="s">
        <v>8282</v>
      </c>
      <c r="P368" s="6">
        <f t="shared" si="25"/>
        <v>112.11</v>
      </c>
      <c r="Q368">
        <f t="shared" si="26"/>
        <v>58.54</v>
      </c>
      <c r="R368" s="16">
        <f t="shared" si="27"/>
        <v>41980.781793981485</v>
      </c>
      <c r="S368" s="16">
        <f t="shared" si="28"/>
        <v>41449.585162037038</v>
      </c>
      <c r="T368">
        <f t="shared" si="29"/>
        <v>2014</v>
      </c>
    </row>
    <row r="369" spans="1:20" ht="60" hidden="1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 s="10">
        <v>1374674558</v>
      </c>
      <c r="J369">
        <v>1372082558</v>
      </c>
      <c r="K369" t="b">
        <v>1</v>
      </c>
      <c r="L369">
        <v>159</v>
      </c>
      <c r="M369" t="b">
        <v>1</v>
      </c>
      <c r="N369" s="12" t="s">
        <v>8287</v>
      </c>
      <c r="O369" t="s">
        <v>8291</v>
      </c>
      <c r="P369" s="6">
        <f t="shared" si="25"/>
        <v>101.8</v>
      </c>
      <c r="Q369">
        <f t="shared" si="26"/>
        <v>140.86000000000001</v>
      </c>
      <c r="R369" s="16">
        <f t="shared" si="27"/>
        <v>41449.585162037038</v>
      </c>
      <c r="S369" s="16">
        <f t="shared" si="28"/>
        <v>41929.164733796293</v>
      </c>
      <c r="T369">
        <f t="shared" si="29"/>
        <v>2013</v>
      </c>
    </row>
    <row r="370" spans="1:20" ht="45" hidden="1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 s="10">
        <v>1416113833</v>
      </c>
      <c r="J370">
        <v>1413518233</v>
      </c>
      <c r="K370" t="b">
        <v>0</v>
      </c>
      <c r="L370">
        <v>150</v>
      </c>
      <c r="M370" t="b">
        <v>1</v>
      </c>
      <c r="N370" s="12" t="s">
        <v>8281</v>
      </c>
      <c r="O370" t="s">
        <v>8292</v>
      </c>
      <c r="P370" s="6">
        <f t="shared" si="25"/>
        <v>111.73</v>
      </c>
      <c r="Q370">
        <f t="shared" si="26"/>
        <v>148.97</v>
      </c>
      <c r="R370" s="16">
        <f t="shared" si="27"/>
        <v>41929.164733796293</v>
      </c>
      <c r="S370" s="16">
        <f t="shared" si="28"/>
        <v>42426.542592592596</v>
      </c>
      <c r="T370">
        <f t="shared" si="29"/>
        <v>2014</v>
      </c>
    </row>
    <row r="371" spans="1:20" ht="60" hidden="1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 s="10">
        <v>1458943200</v>
      </c>
      <c r="J371">
        <v>1456491680</v>
      </c>
      <c r="K371" t="b">
        <v>1</v>
      </c>
      <c r="L371">
        <v>329</v>
      </c>
      <c r="M371" t="b">
        <v>1</v>
      </c>
      <c r="N371" s="12" t="s">
        <v>8273</v>
      </c>
      <c r="O371" t="s">
        <v>8274</v>
      </c>
      <c r="P371" s="6">
        <f t="shared" si="25"/>
        <v>101.45</v>
      </c>
      <c r="Q371">
        <f t="shared" si="26"/>
        <v>67.84</v>
      </c>
      <c r="R371" s="16">
        <f t="shared" si="27"/>
        <v>42426.542592592596</v>
      </c>
      <c r="S371" s="16">
        <f t="shared" si="28"/>
        <v>42668.176701388889</v>
      </c>
      <c r="T371">
        <f t="shared" si="29"/>
        <v>2016</v>
      </c>
    </row>
    <row r="372" spans="1:20" ht="60" hidden="1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 s="10">
        <v>1479952800</v>
      </c>
      <c r="J372">
        <v>1477368867</v>
      </c>
      <c r="K372" t="b">
        <v>0</v>
      </c>
      <c r="L372">
        <v>107</v>
      </c>
      <c r="M372" t="b">
        <v>1</v>
      </c>
      <c r="N372" s="12" t="s">
        <v>8273</v>
      </c>
      <c r="O372" t="s">
        <v>8274</v>
      </c>
      <c r="P372" s="6">
        <f t="shared" si="25"/>
        <v>148.1</v>
      </c>
      <c r="Q372">
        <f t="shared" si="26"/>
        <v>207.62</v>
      </c>
      <c r="R372" s="16">
        <f t="shared" si="27"/>
        <v>42668.176701388889</v>
      </c>
      <c r="S372" s="16">
        <f t="shared" si="28"/>
        <v>42654.177187499998</v>
      </c>
      <c r="T372">
        <f t="shared" si="29"/>
        <v>2016</v>
      </c>
    </row>
    <row r="373" spans="1:20" ht="45" hidden="1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 s="10">
        <v>1478754909</v>
      </c>
      <c r="J373">
        <v>1476159309</v>
      </c>
      <c r="K373" t="b">
        <v>0</v>
      </c>
      <c r="L373">
        <v>191</v>
      </c>
      <c r="M373" t="b">
        <v>1</v>
      </c>
      <c r="N373" s="12" t="s">
        <v>8273</v>
      </c>
      <c r="O373" t="s">
        <v>8274</v>
      </c>
      <c r="P373" s="6">
        <f t="shared" si="25"/>
        <v>112.11</v>
      </c>
      <c r="Q373">
        <f t="shared" si="26"/>
        <v>116.21</v>
      </c>
      <c r="R373" s="16">
        <f t="shared" si="27"/>
        <v>42654.177187499998</v>
      </c>
      <c r="S373" s="16">
        <f t="shared" si="28"/>
        <v>42529.632754629631</v>
      </c>
      <c r="T373">
        <f t="shared" si="29"/>
        <v>2016</v>
      </c>
    </row>
    <row r="374" spans="1:20" ht="60" hidden="1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 s="10">
        <v>1467694740</v>
      </c>
      <c r="J374">
        <v>1465398670</v>
      </c>
      <c r="K374" t="b">
        <v>1</v>
      </c>
      <c r="L374">
        <v>171</v>
      </c>
      <c r="M374" t="b">
        <v>0</v>
      </c>
      <c r="N374" s="12" t="s">
        <v>8268</v>
      </c>
      <c r="O374" t="s">
        <v>8300</v>
      </c>
      <c r="P374" s="6">
        <f t="shared" si="25"/>
        <v>62.84</v>
      </c>
      <c r="Q374">
        <f t="shared" si="26"/>
        <v>128.62</v>
      </c>
      <c r="R374" s="16">
        <f t="shared" si="27"/>
        <v>42529.632754629631</v>
      </c>
      <c r="S374" s="16">
        <f t="shared" si="28"/>
        <v>42583.615081018521</v>
      </c>
      <c r="T374">
        <f t="shared" si="29"/>
        <v>2016</v>
      </c>
    </row>
    <row r="375" spans="1:20" ht="45" hidden="1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 s="10">
        <v>1473213600</v>
      </c>
      <c r="J375">
        <v>1470062743</v>
      </c>
      <c r="K375" t="b">
        <v>0</v>
      </c>
      <c r="L375">
        <v>392</v>
      </c>
      <c r="M375" t="b">
        <v>1</v>
      </c>
      <c r="N375" s="12" t="s">
        <v>8276</v>
      </c>
      <c r="O375" t="s">
        <v>8277</v>
      </c>
      <c r="P375" s="6">
        <f t="shared" si="25"/>
        <v>109.68</v>
      </c>
      <c r="Q375">
        <f t="shared" si="26"/>
        <v>55.96</v>
      </c>
      <c r="R375" s="16">
        <f t="shared" si="27"/>
        <v>42583.615081018521</v>
      </c>
      <c r="S375" s="16">
        <f t="shared" si="28"/>
        <v>42461.747199074074</v>
      </c>
      <c r="T375">
        <f t="shared" si="29"/>
        <v>2016</v>
      </c>
    </row>
    <row r="376" spans="1:20" ht="135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 s="10">
        <v>1462125358</v>
      </c>
      <c r="J376">
        <v>1459533358</v>
      </c>
      <c r="K376" t="b">
        <v>0</v>
      </c>
      <c r="L376">
        <v>238</v>
      </c>
      <c r="M376" t="b">
        <v>1</v>
      </c>
      <c r="N376" s="12" t="s">
        <v>8283</v>
      </c>
      <c r="O376" t="s">
        <v>8286</v>
      </c>
      <c r="P376" s="6">
        <f t="shared" si="25"/>
        <v>109.53</v>
      </c>
      <c r="Q376">
        <f t="shared" si="26"/>
        <v>92.04</v>
      </c>
      <c r="R376" s="16">
        <f t="shared" si="27"/>
        <v>42461.747199074074</v>
      </c>
      <c r="S376" s="16">
        <f t="shared" si="28"/>
        <v>42135.60020833333</v>
      </c>
      <c r="T376">
        <f t="shared" si="29"/>
        <v>2016</v>
      </c>
    </row>
    <row r="377" spans="1:20" ht="120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 s="10">
        <v>1434074400</v>
      </c>
      <c r="J377">
        <v>1431354258</v>
      </c>
      <c r="K377" t="b">
        <v>0</v>
      </c>
      <c r="L377">
        <v>270</v>
      </c>
      <c r="M377" t="b">
        <v>1</v>
      </c>
      <c r="N377" s="12" t="s">
        <v>8283</v>
      </c>
      <c r="O377" t="s">
        <v>8286</v>
      </c>
      <c r="P377" s="6">
        <f t="shared" si="25"/>
        <v>104.3</v>
      </c>
      <c r="Q377">
        <f t="shared" si="26"/>
        <v>81.13</v>
      </c>
      <c r="R377" s="16">
        <f t="shared" si="27"/>
        <v>42135.60020833333</v>
      </c>
      <c r="S377" s="16">
        <f t="shared" si="28"/>
        <v>42745.600243055553</v>
      </c>
      <c r="T377">
        <f t="shared" si="29"/>
        <v>2015</v>
      </c>
    </row>
    <row r="378" spans="1:20" ht="45" hidden="1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 s="10">
        <v>1486702800</v>
      </c>
      <c r="J378">
        <v>1484058261</v>
      </c>
      <c r="K378" t="b">
        <v>0</v>
      </c>
      <c r="L378">
        <v>340</v>
      </c>
      <c r="M378" t="b">
        <v>1</v>
      </c>
      <c r="N378" s="12" t="s">
        <v>8287</v>
      </c>
      <c r="O378" t="s">
        <v>8291</v>
      </c>
      <c r="P378" s="6">
        <f t="shared" si="25"/>
        <v>121.58</v>
      </c>
      <c r="Q378">
        <f t="shared" si="26"/>
        <v>64.37</v>
      </c>
      <c r="R378" s="16">
        <f t="shared" si="27"/>
        <v>42745.600243055553</v>
      </c>
      <c r="S378" s="16">
        <f t="shared" si="28"/>
        <v>42115.74754629629</v>
      </c>
      <c r="T378">
        <f t="shared" si="29"/>
        <v>2017</v>
      </c>
    </row>
    <row r="379" spans="1:20" ht="60" hidden="1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 s="10">
        <v>1432230988</v>
      </c>
      <c r="J379">
        <v>1429638988</v>
      </c>
      <c r="K379" t="b">
        <v>1</v>
      </c>
      <c r="L379">
        <v>465</v>
      </c>
      <c r="M379" t="b">
        <v>1</v>
      </c>
      <c r="N379" s="12" t="s">
        <v>8268</v>
      </c>
      <c r="O379" t="s">
        <v>8275</v>
      </c>
      <c r="P379" s="6">
        <f t="shared" si="25"/>
        <v>145.88</v>
      </c>
      <c r="Q379">
        <f t="shared" si="26"/>
        <v>47.06</v>
      </c>
      <c r="R379" s="16">
        <f t="shared" si="27"/>
        <v>42115.74754629629</v>
      </c>
      <c r="S379" s="16">
        <f t="shared" si="28"/>
        <v>42409.776076388895</v>
      </c>
      <c r="T379">
        <f t="shared" si="29"/>
        <v>2015</v>
      </c>
    </row>
    <row r="380" spans="1:20" ht="60" hidden="1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 s="10">
        <v>1460223453</v>
      </c>
      <c r="J380">
        <v>1455043053</v>
      </c>
      <c r="K380" t="b">
        <v>0</v>
      </c>
      <c r="L380">
        <v>273</v>
      </c>
      <c r="M380" t="b">
        <v>1</v>
      </c>
      <c r="N380" s="12" t="s">
        <v>8273</v>
      </c>
      <c r="O380" t="s">
        <v>8274</v>
      </c>
      <c r="P380" s="6">
        <f t="shared" si="25"/>
        <v>103.96</v>
      </c>
      <c r="Q380">
        <f t="shared" si="26"/>
        <v>79.97</v>
      </c>
      <c r="R380" s="16">
        <f t="shared" si="27"/>
        <v>42409.776076388895</v>
      </c>
      <c r="S380" s="16">
        <f t="shared" si="28"/>
        <v>41610.794421296298</v>
      </c>
      <c r="T380">
        <f t="shared" si="29"/>
        <v>2016</v>
      </c>
    </row>
    <row r="381" spans="1:20" ht="45" hidden="1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 s="10">
        <v>1388303940</v>
      </c>
      <c r="J381">
        <v>1386011038</v>
      </c>
      <c r="K381" t="b">
        <v>0</v>
      </c>
      <c r="L381">
        <v>236</v>
      </c>
      <c r="M381" t="b">
        <v>1</v>
      </c>
      <c r="N381" s="12" t="s">
        <v>8283</v>
      </c>
      <c r="O381" t="s">
        <v>8284</v>
      </c>
      <c r="P381" s="6">
        <f t="shared" si="25"/>
        <v>108.71</v>
      </c>
      <c r="Q381">
        <f t="shared" si="26"/>
        <v>92.13</v>
      </c>
      <c r="R381" s="16">
        <f t="shared" si="27"/>
        <v>41610.794421296298</v>
      </c>
      <c r="S381" s="16">
        <f t="shared" si="28"/>
        <v>40555.322662037033</v>
      </c>
      <c r="T381">
        <f t="shared" si="29"/>
        <v>2013</v>
      </c>
    </row>
    <row r="382" spans="1:20" ht="60" hidden="1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 s="10">
        <v>1299009600</v>
      </c>
      <c r="J382">
        <v>1294818278</v>
      </c>
      <c r="K382" t="b">
        <v>0</v>
      </c>
      <c r="L382">
        <v>246</v>
      </c>
      <c r="M382" t="b">
        <v>1</v>
      </c>
      <c r="N382" s="12" t="s">
        <v>8287</v>
      </c>
      <c r="O382" t="s">
        <v>8288</v>
      </c>
      <c r="P382" s="6">
        <f t="shared" si="25"/>
        <v>120.47</v>
      </c>
      <c r="Q382">
        <f t="shared" si="26"/>
        <v>88.15</v>
      </c>
      <c r="R382" s="16">
        <f t="shared" si="27"/>
        <v>40555.322662037033</v>
      </c>
      <c r="S382" s="16">
        <f t="shared" si="28"/>
        <v>41193.032013888893</v>
      </c>
      <c r="T382">
        <f t="shared" si="29"/>
        <v>2011</v>
      </c>
    </row>
    <row r="383" spans="1:20" ht="45" hidden="1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 s="10">
        <v>1352511966</v>
      </c>
      <c r="J383">
        <v>1349916366</v>
      </c>
      <c r="K383" t="b">
        <v>1</v>
      </c>
      <c r="L383">
        <v>332</v>
      </c>
      <c r="M383" t="b">
        <v>1</v>
      </c>
      <c r="N383" s="12" t="s">
        <v>8281</v>
      </c>
      <c r="O383" t="s">
        <v>8282</v>
      </c>
      <c r="P383" s="6">
        <f t="shared" si="25"/>
        <v>108.4</v>
      </c>
      <c r="Q383">
        <f t="shared" si="26"/>
        <v>65.3</v>
      </c>
      <c r="R383" s="16">
        <f t="shared" si="27"/>
        <v>41193.032013888893</v>
      </c>
      <c r="S383" s="16">
        <f t="shared" si="28"/>
        <v>42751.533391203702</v>
      </c>
      <c r="T383">
        <f t="shared" si="29"/>
        <v>2012</v>
      </c>
    </row>
    <row r="384" spans="1:20" ht="60" hidden="1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 s="10">
        <v>1487113140</v>
      </c>
      <c r="J384">
        <v>1484570885</v>
      </c>
      <c r="K384" t="b">
        <v>1</v>
      </c>
      <c r="L384">
        <v>196</v>
      </c>
      <c r="M384" t="b">
        <v>1</v>
      </c>
      <c r="N384" s="12" t="s">
        <v>8273</v>
      </c>
      <c r="O384" t="s">
        <v>8274</v>
      </c>
      <c r="P384" s="6">
        <f t="shared" si="25"/>
        <v>123.64</v>
      </c>
      <c r="Q384">
        <f t="shared" si="26"/>
        <v>110.39</v>
      </c>
      <c r="R384" s="16">
        <f t="shared" si="27"/>
        <v>42751.533391203702</v>
      </c>
      <c r="S384" s="16">
        <f t="shared" si="28"/>
        <v>42552.315127314811</v>
      </c>
      <c r="T384">
        <f t="shared" si="29"/>
        <v>2017</v>
      </c>
    </row>
    <row r="385" spans="1:20" ht="45" hidden="1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 s="10">
        <v>1470506400</v>
      </c>
      <c r="J385">
        <v>1467358427</v>
      </c>
      <c r="K385" t="b">
        <v>1</v>
      </c>
      <c r="L385">
        <v>224</v>
      </c>
      <c r="M385" t="b">
        <v>1</v>
      </c>
      <c r="N385" s="12" t="s">
        <v>8273</v>
      </c>
      <c r="O385" t="s">
        <v>8274</v>
      </c>
      <c r="P385" s="6">
        <f t="shared" si="25"/>
        <v>179.9</v>
      </c>
      <c r="Q385">
        <f t="shared" si="26"/>
        <v>96.38</v>
      </c>
      <c r="R385" s="16">
        <f t="shared" si="27"/>
        <v>42552.315127314811</v>
      </c>
      <c r="S385" s="16">
        <f t="shared" si="28"/>
        <v>41933.291643518518</v>
      </c>
      <c r="T385">
        <f t="shared" si="29"/>
        <v>2016</v>
      </c>
    </row>
    <row r="386" spans="1:20" ht="120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 s="10">
        <v>1416470398</v>
      </c>
      <c r="J386">
        <v>1413874798</v>
      </c>
      <c r="K386" t="b">
        <v>1</v>
      </c>
      <c r="L386">
        <v>202</v>
      </c>
      <c r="M386" t="b">
        <v>1</v>
      </c>
      <c r="N386" s="12" t="s">
        <v>8283</v>
      </c>
      <c r="O386" t="s">
        <v>8286</v>
      </c>
      <c r="P386" s="6">
        <f t="shared" ref="P386:P449" si="30">ROUND(E386/D386*100,2)</f>
        <v>107.87</v>
      </c>
      <c r="Q386">
        <f t="shared" ref="Q386:Q449" si="31">ROUND(E386/L386,2)</f>
        <v>106.8</v>
      </c>
      <c r="R386" s="16">
        <f t="shared" si="27"/>
        <v>41933.291643518518</v>
      </c>
      <c r="S386" s="16">
        <f t="shared" si="28"/>
        <v>41017.885462962964</v>
      </c>
      <c r="T386">
        <f t="shared" si="29"/>
        <v>2014</v>
      </c>
    </row>
    <row r="387" spans="1:20" ht="45" hidden="1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 s="10">
        <v>1339080900</v>
      </c>
      <c r="J387">
        <v>1334783704</v>
      </c>
      <c r="K387" t="b">
        <v>1</v>
      </c>
      <c r="L387">
        <v>220</v>
      </c>
      <c r="M387" t="b">
        <v>1</v>
      </c>
      <c r="N387" s="12" t="s">
        <v>8281</v>
      </c>
      <c r="O387" t="s">
        <v>8282</v>
      </c>
      <c r="P387" s="6">
        <f t="shared" si="30"/>
        <v>107.4</v>
      </c>
      <c r="Q387">
        <f t="shared" si="31"/>
        <v>97.64</v>
      </c>
      <c r="R387" s="16">
        <f t="shared" ref="R387:R450" si="32">(((J387/60)/60)/24)+DATE(1970,1,1)</f>
        <v>41017.885462962964</v>
      </c>
      <c r="S387" s="16">
        <f t="shared" ref="S387:S450" si="33">(((J388/60)/60)/24)+DATE(1970,1,1)</f>
        <v>41134.751550925925</v>
      </c>
      <c r="T387">
        <f t="shared" ref="T387:T450" si="34">YEAR(R387)</f>
        <v>2012</v>
      </c>
    </row>
    <row r="388" spans="1:20" ht="60" hidden="1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 s="10">
        <v>1346695334</v>
      </c>
      <c r="J388">
        <v>1344880934</v>
      </c>
      <c r="K388" t="b">
        <v>1</v>
      </c>
      <c r="L388">
        <v>238</v>
      </c>
      <c r="M388" t="b">
        <v>1</v>
      </c>
      <c r="N388" s="12" t="s">
        <v>8281</v>
      </c>
      <c r="O388" t="s">
        <v>8282</v>
      </c>
      <c r="P388" s="6">
        <f t="shared" si="30"/>
        <v>118.94</v>
      </c>
      <c r="Q388">
        <f t="shared" si="31"/>
        <v>89.96</v>
      </c>
      <c r="R388" s="16">
        <f t="shared" si="32"/>
        <v>41134.751550925925</v>
      </c>
      <c r="S388" s="16">
        <f t="shared" si="33"/>
        <v>42514.671099537038</v>
      </c>
      <c r="T388">
        <f t="shared" si="34"/>
        <v>2012</v>
      </c>
    </row>
    <row r="389" spans="1:20" ht="45" hidden="1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 s="10">
        <v>1466697983</v>
      </c>
      <c r="J389">
        <v>1464105983</v>
      </c>
      <c r="K389" t="b">
        <v>0</v>
      </c>
      <c r="L389">
        <v>99</v>
      </c>
      <c r="M389" t="b">
        <v>0</v>
      </c>
      <c r="N389" s="12" t="s">
        <v>8268</v>
      </c>
      <c r="O389" t="s">
        <v>8278</v>
      </c>
      <c r="P389" s="6">
        <f t="shared" si="30"/>
        <v>42.76</v>
      </c>
      <c r="Q389">
        <f t="shared" si="31"/>
        <v>215.96</v>
      </c>
      <c r="R389" s="16">
        <f t="shared" si="32"/>
        <v>42514.671099537038</v>
      </c>
      <c r="S389" s="16">
        <f t="shared" si="33"/>
        <v>42687.875775462962</v>
      </c>
      <c r="T389">
        <f t="shared" si="34"/>
        <v>2016</v>
      </c>
    </row>
    <row r="390" spans="1:20" ht="60" hidden="1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 s="10">
        <v>1481716800</v>
      </c>
      <c r="J390">
        <v>1479070867</v>
      </c>
      <c r="K390" t="b">
        <v>0</v>
      </c>
      <c r="L390">
        <v>95</v>
      </c>
      <c r="M390" t="b">
        <v>1</v>
      </c>
      <c r="N390" s="12" t="s">
        <v>8281</v>
      </c>
      <c r="O390" t="s">
        <v>8282</v>
      </c>
      <c r="P390" s="6">
        <f t="shared" si="30"/>
        <v>106.81</v>
      </c>
      <c r="Q390">
        <f t="shared" si="31"/>
        <v>224.85</v>
      </c>
      <c r="R390" s="16">
        <f t="shared" si="32"/>
        <v>42687.875775462962</v>
      </c>
      <c r="S390" s="16">
        <f t="shared" si="33"/>
        <v>42207.746678240743</v>
      </c>
      <c r="T390">
        <f t="shared" si="34"/>
        <v>2016</v>
      </c>
    </row>
    <row r="391" spans="1:20" ht="45" hidden="1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 s="10">
        <v>1440179713</v>
      </c>
      <c r="J391">
        <v>1437587713</v>
      </c>
      <c r="K391" t="b">
        <v>0</v>
      </c>
      <c r="L391">
        <v>80</v>
      </c>
      <c r="M391" t="b">
        <v>1</v>
      </c>
      <c r="N391" s="12" t="s">
        <v>8268</v>
      </c>
      <c r="O391" t="s">
        <v>8300</v>
      </c>
      <c r="P391" s="6">
        <f t="shared" si="30"/>
        <v>106.8</v>
      </c>
      <c r="Q391">
        <f t="shared" si="31"/>
        <v>267</v>
      </c>
      <c r="R391" s="16">
        <f t="shared" si="32"/>
        <v>42207.746678240743</v>
      </c>
      <c r="S391" s="16">
        <f t="shared" si="33"/>
        <v>42331.551307870366</v>
      </c>
      <c r="T391">
        <f t="shared" si="34"/>
        <v>2015</v>
      </c>
    </row>
    <row r="392" spans="1:20" ht="60" hidden="1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 s="10">
        <v>1450825200</v>
      </c>
      <c r="J392">
        <v>1448284433</v>
      </c>
      <c r="K392" t="b">
        <v>1</v>
      </c>
      <c r="L392">
        <v>158</v>
      </c>
      <c r="M392" t="b">
        <v>1</v>
      </c>
      <c r="N392" s="12" t="s">
        <v>8281</v>
      </c>
      <c r="O392" t="s">
        <v>8282</v>
      </c>
      <c r="P392" s="6">
        <f t="shared" si="30"/>
        <v>106.58</v>
      </c>
      <c r="Q392">
        <f t="shared" si="31"/>
        <v>134.91</v>
      </c>
      <c r="R392" s="16">
        <f t="shared" si="32"/>
        <v>42331.551307870366</v>
      </c>
      <c r="S392" s="16">
        <f t="shared" si="33"/>
        <v>42009.973946759259</v>
      </c>
      <c r="T392">
        <f t="shared" si="34"/>
        <v>2015</v>
      </c>
    </row>
    <row r="393" spans="1:20" ht="45" hidden="1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 s="10">
        <v>1423092149</v>
      </c>
      <c r="J393">
        <v>1420500149</v>
      </c>
      <c r="K393" t="b">
        <v>0</v>
      </c>
      <c r="L393">
        <v>400</v>
      </c>
      <c r="M393" t="b">
        <v>0</v>
      </c>
      <c r="N393" s="12" t="s">
        <v>8268</v>
      </c>
      <c r="O393" t="s">
        <v>8270</v>
      </c>
      <c r="P393" s="6">
        <f t="shared" si="30"/>
        <v>47.33</v>
      </c>
      <c r="Q393">
        <f t="shared" si="31"/>
        <v>53.25</v>
      </c>
      <c r="R393" s="16">
        <f t="shared" si="32"/>
        <v>42009.973946759259</v>
      </c>
      <c r="S393" s="16">
        <f t="shared" si="33"/>
        <v>41891.976388888892</v>
      </c>
      <c r="T393">
        <f t="shared" si="34"/>
        <v>2015</v>
      </c>
    </row>
    <row r="394" spans="1:20" ht="45" hidden="1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 s="10">
        <v>1414193160</v>
      </c>
      <c r="J394">
        <v>1410305160</v>
      </c>
      <c r="K394" t="b">
        <v>1</v>
      </c>
      <c r="L394">
        <v>124</v>
      </c>
      <c r="M394" t="b">
        <v>0</v>
      </c>
      <c r="N394" s="12" t="s">
        <v>8273</v>
      </c>
      <c r="O394" t="s">
        <v>8274</v>
      </c>
      <c r="P394" s="6">
        <f t="shared" si="30"/>
        <v>65.099999999999994</v>
      </c>
      <c r="Q394">
        <f t="shared" si="31"/>
        <v>170.63</v>
      </c>
      <c r="R394" s="16">
        <f t="shared" si="32"/>
        <v>41891.976388888892</v>
      </c>
      <c r="S394" s="16">
        <f t="shared" si="33"/>
        <v>42694.98128472222</v>
      </c>
      <c r="T394">
        <f t="shared" si="34"/>
        <v>2014</v>
      </c>
    </row>
    <row r="395" spans="1:20" ht="30" hidden="1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 s="10">
        <v>1482479940</v>
      </c>
      <c r="J395">
        <v>1479684783</v>
      </c>
      <c r="K395" t="b">
        <v>0</v>
      </c>
      <c r="L395">
        <v>57</v>
      </c>
      <c r="M395" t="b">
        <v>0</v>
      </c>
      <c r="N395" s="12" t="s">
        <v>8276</v>
      </c>
      <c r="O395" t="s">
        <v>8294</v>
      </c>
      <c r="P395" s="6">
        <f t="shared" si="30"/>
        <v>28.19</v>
      </c>
      <c r="Q395">
        <f t="shared" si="31"/>
        <v>370.95</v>
      </c>
      <c r="R395" s="16">
        <f t="shared" si="32"/>
        <v>42694.98128472222</v>
      </c>
      <c r="S395" s="16">
        <f t="shared" si="33"/>
        <v>42222.622766203705</v>
      </c>
      <c r="T395">
        <f t="shared" si="34"/>
        <v>2016</v>
      </c>
    </row>
    <row r="396" spans="1:20" ht="60" hidden="1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 s="10">
        <v>1441378800</v>
      </c>
      <c r="J396">
        <v>1438873007</v>
      </c>
      <c r="K396" t="b">
        <v>0</v>
      </c>
      <c r="L396">
        <v>56</v>
      </c>
      <c r="M396" t="b">
        <v>1</v>
      </c>
      <c r="N396" s="12" t="s">
        <v>8268</v>
      </c>
      <c r="O396" t="s">
        <v>8300</v>
      </c>
      <c r="P396" s="6">
        <f t="shared" si="30"/>
        <v>104.6</v>
      </c>
      <c r="Q396">
        <f t="shared" si="31"/>
        <v>373.56</v>
      </c>
      <c r="R396" s="16">
        <f t="shared" si="32"/>
        <v>42222.622766203705</v>
      </c>
      <c r="S396" s="16">
        <f t="shared" si="33"/>
        <v>40998.051192129627</v>
      </c>
      <c r="T396">
        <f t="shared" si="34"/>
        <v>2015</v>
      </c>
    </row>
    <row r="397" spans="1:20" ht="45" hidden="1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 s="10">
        <v>1335662023</v>
      </c>
      <c r="J397">
        <v>1333070023</v>
      </c>
      <c r="K397" t="b">
        <v>1</v>
      </c>
      <c r="L397">
        <v>321</v>
      </c>
      <c r="M397" t="b">
        <v>1</v>
      </c>
      <c r="N397" s="12" t="s">
        <v>8268</v>
      </c>
      <c r="O397" t="s">
        <v>8275</v>
      </c>
      <c r="P397" s="6">
        <f t="shared" si="30"/>
        <v>104.22</v>
      </c>
      <c r="Q397">
        <f t="shared" si="31"/>
        <v>64.930000000000007</v>
      </c>
      <c r="R397" s="16">
        <f t="shared" si="32"/>
        <v>40998.051192129627</v>
      </c>
      <c r="S397" s="16">
        <f t="shared" si="33"/>
        <v>40868.219814814816</v>
      </c>
      <c r="T397">
        <f t="shared" si="34"/>
        <v>2012</v>
      </c>
    </row>
    <row r="398" spans="1:20" ht="45" hidden="1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 s="10">
        <v>1325404740</v>
      </c>
      <c r="J398">
        <v>1321852592</v>
      </c>
      <c r="K398" t="b">
        <v>1</v>
      </c>
      <c r="L398">
        <v>150</v>
      </c>
      <c r="M398" t="b">
        <v>1</v>
      </c>
      <c r="N398" s="12" t="s">
        <v>8281</v>
      </c>
      <c r="O398" t="s">
        <v>8282</v>
      </c>
      <c r="P398" s="6">
        <f t="shared" si="30"/>
        <v>104.1</v>
      </c>
      <c r="Q398">
        <f t="shared" si="31"/>
        <v>138.80000000000001</v>
      </c>
      <c r="R398" s="16">
        <f t="shared" si="32"/>
        <v>40868.219814814816</v>
      </c>
      <c r="S398" s="16">
        <f t="shared" si="33"/>
        <v>41943.791030092594</v>
      </c>
      <c r="T398">
        <f t="shared" si="34"/>
        <v>2011</v>
      </c>
    </row>
    <row r="399" spans="1:20" hidden="1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 s="10">
        <v>1417463945</v>
      </c>
      <c r="J399">
        <v>1414781945</v>
      </c>
      <c r="K399" t="b">
        <v>0</v>
      </c>
      <c r="L399">
        <v>78</v>
      </c>
      <c r="M399" t="b">
        <v>1</v>
      </c>
      <c r="N399" s="12" t="s">
        <v>8287</v>
      </c>
      <c r="O399" t="s">
        <v>8301</v>
      </c>
      <c r="P399" s="6">
        <f t="shared" si="30"/>
        <v>103.78</v>
      </c>
      <c r="Q399">
        <f t="shared" si="31"/>
        <v>266.08999999999997</v>
      </c>
      <c r="R399" s="16">
        <f t="shared" si="32"/>
        <v>41943.791030092594</v>
      </c>
      <c r="S399" s="16">
        <f t="shared" si="33"/>
        <v>41228.650196759263</v>
      </c>
      <c r="T399">
        <f t="shared" si="34"/>
        <v>2014</v>
      </c>
    </row>
    <row r="400" spans="1:20" ht="60" hidden="1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 s="10">
        <v>1355585777</v>
      </c>
      <c r="J400">
        <v>1352993777</v>
      </c>
      <c r="K400" t="b">
        <v>0</v>
      </c>
      <c r="L400">
        <v>209</v>
      </c>
      <c r="M400" t="b">
        <v>1</v>
      </c>
      <c r="N400" s="12" t="s">
        <v>8287</v>
      </c>
      <c r="O400" t="s">
        <v>8291</v>
      </c>
      <c r="P400" s="6">
        <f t="shared" si="30"/>
        <v>137.93</v>
      </c>
      <c r="Q400">
        <f t="shared" si="31"/>
        <v>98.99</v>
      </c>
      <c r="R400" s="16">
        <f t="shared" si="32"/>
        <v>41228.650196759263</v>
      </c>
      <c r="S400" s="16">
        <f t="shared" si="33"/>
        <v>42152.640833333338</v>
      </c>
      <c r="T400">
        <f t="shared" si="34"/>
        <v>2012</v>
      </c>
    </row>
    <row r="401" spans="1:20" ht="60" hidden="1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 s="10">
        <v>1435418568</v>
      </c>
      <c r="J401">
        <v>1432826568</v>
      </c>
      <c r="K401" t="b">
        <v>0</v>
      </c>
      <c r="L401">
        <v>100</v>
      </c>
      <c r="M401" t="b">
        <v>1</v>
      </c>
      <c r="N401" s="12" t="s">
        <v>8276</v>
      </c>
      <c r="O401" t="s">
        <v>8277</v>
      </c>
      <c r="P401" s="6">
        <f t="shared" si="30"/>
        <v>105.8</v>
      </c>
      <c r="Q401">
        <f t="shared" si="31"/>
        <v>206.31</v>
      </c>
      <c r="R401" s="16">
        <f t="shared" si="32"/>
        <v>42152.640833333338</v>
      </c>
      <c r="S401" s="16">
        <f t="shared" si="33"/>
        <v>40675.71</v>
      </c>
      <c r="T401">
        <f t="shared" si="34"/>
        <v>2015</v>
      </c>
    </row>
    <row r="402" spans="1:20" ht="30" hidden="1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 s="10">
        <v>1306904340</v>
      </c>
      <c r="J402">
        <v>1305219744</v>
      </c>
      <c r="K402" t="b">
        <v>1</v>
      </c>
      <c r="L402">
        <v>202</v>
      </c>
      <c r="M402" t="b">
        <v>1</v>
      </c>
      <c r="N402" s="12" t="s">
        <v>8281</v>
      </c>
      <c r="O402" t="s">
        <v>8282</v>
      </c>
      <c r="P402" s="6">
        <f t="shared" si="30"/>
        <v>114.27</v>
      </c>
      <c r="Q402">
        <f t="shared" si="31"/>
        <v>101.83</v>
      </c>
      <c r="R402" s="16">
        <f t="shared" si="32"/>
        <v>40675.71</v>
      </c>
      <c r="S402" s="16">
        <f t="shared" si="33"/>
        <v>42388.708645833336</v>
      </c>
      <c r="T402">
        <f t="shared" si="34"/>
        <v>2011</v>
      </c>
    </row>
    <row r="403" spans="1:20" ht="45" hidden="1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 s="10">
        <v>1455814827</v>
      </c>
      <c r="J403">
        <v>1453222827</v>
      </c>
      <c r="K403" t="b">
        <v>0</v>
      </c>
      <c r="L403">
        <v>95</v>
      </c>
      <c r="M403" t="b">
        <v>0</v>
      </c>
      <c r="N403" s="12" t="s">
        <v>8268</v>
      </c>
      <c r="O403" t="s">
        <v>8270</v>
      </c>
      <c r="P403" s="6">
        <f t="shared" si="30"/>
        <v>82.21</v>
      </c>
      <c r="Q403">
        <f t="shared" si="31"/>
        <v>216.34</v>
      </c>
      <c r="R403" s="16">
        <f t="shared" si="32"/>
        <v>42388.708645833336</v>
      </c>
      <c r="S403" s="16">
        <f t="shared" si="33"/>
        <v>41786.614363425928</v>
      </c>
      <c r="T403">
        <f t="shared" si="34"/>
        <v>2016</v>
      </c>
    </row>
    <row r="404" spans="1:20" ht="45" hidden="1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 s="10">
        <v>1403880281</v>
      </c>
      <c r="J404">
        <v>1401201881</v>
      </c>
      <c r="K404" t="b">
        <v>1</v>
      </c>
      <c r="L404">
        <v>211</v>
      </c>
      <c r="M404" t="b">
        <v>1</v>
      </c>
      <c r="N404" s="12" t="s">
        <v>8273</v>
      </c>
      <c r="O404" t="s">
        <v>8274</v>
      </c>
      <c r="P404" s="6">
        <f t="shared" si="30"/>
        <v>110.76</v>
      </c>
      <c r="Q404">
        <f t="shared" si="31"/>
        <v>97.11</v>
      </c>
      <c r="R404" s="16">
        <f t="shared" si="32"/>
        <v>41786.614363425928</v>
      </c>
      <c r="S404" s="16">
        <f t="shared" si="33"/>
        <v>41561.807349537034</v>
      </c>
      <c r="T404">
        <f t="shared" si="34"/>
        <v>2014</v>
      </c>
    </row>
    <row r="405" spans="1:20" ht="60" hidden="1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 s="10">
        <v>1384374155</v>
      </c>
      <c r="J405">
        <v>1381778555</v>
      </c>
      <c r="K405" t="b">
        <v>0</v>
      </c>
      <c r="L405">
        <v>301</v>
      </c>
      <c r="M405" t="b">
        <v>1</v>
      </c>
      <c r="N405" s="12" t="s">
        <v>8276</v>
      </c>
      <c r="O405" t="s">
        <v>8277</v>
      </c>
      <c r="P405" s="6">
        <f t="shared" si="30"/>
        <v>157.38</v>
      </c>
      <c r="Q405">
        <f t="shared" si="31"/>
        <v>67.97</v>
      </c>
      <c r="R405" s="16">
        <f t="shared" si="32"/>
        <v>41561.807349537034</v>
      </c>
      <c r="S405" s="16">
        <f t="shared" si="33"/>
        <v>42445.823055555549</v>
      </c>
      <c r="T405">
        <f t="shared" si="34"/>
        <v>2013</v>
      </c>
    </row>
    <row r="406" spans="1:20" ht="60" hidden="1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 s="10">
        <v>1460764800</v>
      </c>
      <c r="J406">
        <v>1458157512</v>
      </c>
      <c r="K406" t="b">
        <v>1</v>
      </c>
      <c r="L406">
        <v>206</v>
      </c>
      <c r="M406" t="b">
        <v>1</v>
      </c>
      <c r="N406" s="12" t="s">
        <v>8287</v>
      </c>
      <c r="O406" t="s">
        <v>8291</v>
      </c>
      <c r="P406" s="6">
        <f t="shared" si="30"/>
        <v>108.65</v>
      </c>
      <c r="Q406">
        <f t="shared" si="31"/>
        <v>99.16</v>
      </c>
      <c r="R406" s="16">
        <f t="shared" si="32"/>
        <v>42445.823055555549</v>
      </c>
      <c r="S406" s="16">
        <f t="shared" si="33"/>
        <v>42247.616400462968</v>
      </c>
      <c r="T406">
        <f t="shared" si="34"/>
        <v>2016</v>
      </c>
    </row>
    <row r="407" spans="1:20" ht="30" hidden="1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 s="10">
        <v>1443826980</v>
      </c>
      <c r="J407">
        <v>1441032457</v>
      </c>
      <c r="K407" t="b">
        <v>0</v>
      </c>
      <c r="L407">
        <v>222</v>
      </c>
      <c r="M407" t="b">
        <v>1</v>
      </c>
      <c r="N407" s="12" t="s">
        <v>8273</v>
      </c>
      <c r="O407" t="s">
        <v>8274</v>
      </c>
      <c r="P407" s="6">
        <f t="shared" si="30"/>
        <v>145.69999999999999</v>
      </c>
      <c r="Q407">
        <f t="shared" si="31"/>
        <v>91.88</v>
      </c>
      <c r="R407" s="16">
        <f t="shared" si="32"/>
        <v>42247.616400462968</v>
      </c>
      <c r="S407" s="16">
        <f t="shared" si="33"/>
        <v>42602.576712962968</v>
      </c>
      <c r="T407">
        <f t="shared" si="34"/>
        <v>2015</v>
      </c>
    </row>
    <row r="408" spans="1:20" ht="75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 s="10">
        <v>1473306300</v>
      </c>
      <c r="J408">
        <v>1471701028</v>
      </c>
      <c r="K408" t="b">
        <v>1</v>
      </c>
      <c r="L408">
        <v>115</v>
      </c>
      <c r="M408" t="b">
        <v>1</v>
      </c>
      <c r="N408" s="12" t="s">
        <v>8283</v>
      </c>
      <c r="O408" t="s">
        <v>8286</v>
      </c>
      <c r="P408" s="6">
        <f t="shared" si="30"/>
        <v>101.83</v>
      </c>
      <c r="Q408">
        <f t="shared" si="31"/>
        <v>177.09</v>
      </c>
      <c r="R408" s="16">
        <f t="shared" si="32"/>
        <v>42602.576712962968</v>
      </c>
      <c r="S408" s="16">
        <f t="shared" si="33"/>
        <v>41298.509965277779</v>
      </c>
      <c r="T408">
        <f t="shared" si="34"/>
        <v>2016</v>
      </c>
    </row>
    <row r="409" spans="1:20" ht="45" hidden="1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 s="10">
        <v>1361681940</v>
      </c>
      <c r="J409">
        <v>1359029661</v>
      </c>
      <c r="K409" t="b">
        <v>0</v>
      </c>
      <c r="L409">
        <v>185</v>
      </c>
      <c r="M409" t="b">
        <v>1</v>
      </c>
      <c r="N409" s="12" t="s">
        <v>8287</v>
      </c>
      <c r="O409" t="s">
        <v>8301</v>
      </c>
      <c r="P409" s="6">
        <f t="shared" si="30"/>
        <v>113.02</v>
      </c>
      <c r="Q409">
        <f t="shared" si="31"/>
        <v>109.96</v>
      </c>
      <c r="R409" s="16">
        <f t="shared" si="32"/>
        <v>41298.509965277779</v>
      </c>
      <c r="S409" s="16">
        <f t="shared" si="33"/>
        <v>42382.74009259259</v>
      </c>
      <c r="T409">
        <f t="shared" si="34"/>
        <v>2013</v>
      </c>
    </row>
    <row r="410" spans="1:20" ht="45" hidden="1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 s="10">
        <v>1455299144</v>
      </c>
      <c r="J410">
        <v>1452707144</v>
      </c>
      <c r="K410" t="b">
        <v>0</v>
      </c>
      <c r="L410">
        <v>120</v>
      </c>
      <c r="M410" t="b">
        <v>1</v>
      </c>
      <c r="N410" s="12" t="s">
        <v>8271</v>
      </c>
      <c r="O410" t="s">
        <v>8293</v>
      </c>
      <c r="P410" s="6">
        <f t="shared" si="30"/>
        <v>101.27</v>
      </c>
      <c r="Q410">
        <f t="shared" si="31"/>
        <v>168.78</v>
      </c>
      <c r="R410" s="16">
        <f t="shared" si="32"/>
        <v>42382.74009259259</v>
      </c>
      <c r="S410" s="16">
        <f t="shared" si="33"/>
        <v>41878.627187500002</v>
      </c>
      <c r="T410">
        <f t="shared" si="34"/>
        <v>2016</v>
      </c>
    </row>
    <row r="411" spans="1:20" ht="45" hidden="1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 s="10">
        <v>1411743789</v>
      </c>
      <c r="J411">
        <v>1409151789</v>
      </c>
      <c r="K411" t="b">
        <v>0</v>
      </c>
      <c r="L411">
        <v>101</v>
      </c>
      <c r="M411" t="b">
        <v>1</v>
      </c>
      <c r="N411" s="12" t="s">
        <v>8281</v>
      </c>
      <c r="O411" t="s">
        <v>8292</v>
      </c>
      <c r="P411" s="6">
        <f t="shared" si="30"/>
        <v>109.14</v>
      </c>
      <c r="Q411">
        <f t="shared" si="31"/>
        <v>199.9</v>
      </c>
      <c r="R411" s="16">
        <f t="shared" si="32"/>
        <v>41878.627187500002</v>
      </c>
      <c r="S411" s="16">
        <f t="shared" si="33"/>
        <v>42089.72802083334</v>
      </c>
      <c r="T411">
        <f t="shared" si="34"/>
        <v>2014</v>
      </c>
    </row>
    <row r="412" spans="1:20" ht="60" hidden="1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 s="10">
        <v>1430452740</v>
      </c>
      <c r="J412">
        <v>1427390901</v>
      </c>
      <c r="K412" t="b">
        <v>1</v>
      </c>
      <c r="L412">
        <v>142</v>
      </c>
      <c r="M412" t="b">
        <v>1</v>
      </c>
      <c r="N412" s="12" t="s">
        <v>8281</v>
      </c>
      <c r="O412" t="s">
        <v>8282</v>
      </c>
      <c r="P412" s="6">
        <f t="shared" si="30"/>
        <v>100.64</v>
      </c>
      <c r="Q412">
        <f t="shared" si="31"/>
        <v>141.75</v>
      </c>
      <c r="R412" s="16">
        <f t="shared" si="32"/>
        <v>42089.72802083334</v>
      </c>
      <c r="S412" s="16">
        <f t="shared" si="33"/>
        <v>40865.042256944449</v>
      </c>
      <c r="T412">
        <f t="shared" si="34"/>
        <v>2015</v>
      </c>
    </row>
    <row r="413" spans="1:20" ht="45" hidden="1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 s="10">
        <v>1324169940</v>
      </c>
      <c r="J413">
        <v>1321578051</v>
      </c>
      <c r="K413" t="b">
        <v>0</v>
      </c>
      <c r="L413">
        <v>193</v>
      </c>
      <c r="M413" t="b">
        <v>1</v>
      </c>
      <c r="N413" s="12" t="s">
        <v>8281</v>
      </c>
      <c r="O413" t="s">
        <v>8282</v>
      </c>
      <c r="P413" s="6">
        <f t="shared" si="30"/>
        <v>100.61</v>
      </c>
      <c r="Q413">
        <f t="shared" si="31"/>
        <v>104.26</v>
      </c>
      <c r="R413" s="16">
        <f t="shared" si="32"/>
        <v>40865.042256944449</v>
      </c>
      <c r="S413" s="16">
        <f t="shared" si="33"/>
        <v>42702.917048611111</v>
      </c>
      <c r="T413">
        <f t="shared" si="34"/>
        <v>2011</v>
      </c>
    </row>
    <row r="414" spans="1:20" ht="150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 s="10">
        <v>1482962433</v>
      </c>
      <c r="J414">
        <v>1480370433</v>
      </c>
      <c r="K414" t="b">
        <v>0</v>
      </c>
      <c r="L414">
        <v>110</v>
      </c>
      <c r="M414" t="b">
        <v>1</v>
      </c>
      <c r="N414" s="12" t="s">
        <v>8283</v>
      </c>
      <c r="O414" t="s">
        <v>8286</v>
      </c>
      <c r="P414" s="6">
        <f t="shared" si="30"/>
        <v>100.6</v>
      </c>
      <c r="Q414">
        <f t="shared" si="31"/>
        <v>182.91</v>
      </c>
      <c r="R414" s="16">
        <f t="shared" si="32"/>
        <v>42702.917048611111</v>
      </c>
      <c r="S414" s="16">
        <f t="shared" si="33"/>
        <v>42321.626296296294</v>
      </c>
      <c r="T414">
        <f t="shared" si="34"/>
        <v>2016</v>
      </c>
    </row>
    <row r="415" spans="1:20" ht="45" hidden="1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 s="10">
        <v>1450018912</v>
      </c>
      <c r="J415">
        <v>1447426912</v>
      </c>
      <c r="K415" t="b">
        <v>0</v>
      </c>
      <c r="L415">
        <v>140</v>
      </c>
      <c r="M415" t="b">
        <v>1</v>
      </c>
      <c r="N415" s="12" t="s">
        <v>8271</v>
      </c>
      <c r="O415" t="s">
        <v>8293</v>
      </c>
      <c r="P415" s="6">
        <f t="shared" si="30"/>
        <v>100.35</v>
      </c>
      <c r="Q415">
        <f t="shared" si="31"/>
        <v>143.36000000000001</v>
      </c>
      <c r="R415" s="16">
        <f t="shared" si="32"/>
        <v>42321.626296296294</v>
      </c>
      <c r="S415" s="16">
        <f t="shared" si="33"/>
        <v>41736.899652777778</v>
      </c>
      <c r="T415">
        <f t="shared" si="34"/>
        <v>2015</v>
      </c>
    </row>
    <row r="416" spans="1:20" ht="60" hidden="1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 s="10">
        <v>1399672800</v>
      </c>
      <c r="J416">
        <v>1396906530</v>
      </c>
      <c r="K416" t="b">
        <v>0</v>
      </c>
      <c r="L416">
        <v>48</v>
      </c>
      <c r="M416" t="b">
        <v>1</v>
      </c>
      <c r="N416" s="12" t="s">
        <v>8287</v>
      </c>
      <c r="O416" t="s">
        <v>8291</v>
      </c>
      <c r="P416" s="6">
        <f t="shared" si="30"/>
        <v>100.16</v>
      </c>
      <c r="Q416">
        <f t="shared" si="31"/>
        <v>417.33</v>
      </c>
      <c r="R416" s="16">
        <f t="shared" si="32"/>
        <v>41736.899652777778</v>
      </c>
      <c r="S416" s="16">
        <f t="shared" si="33"/>
        <v>42230.23583333334</v>
      </c>
      <c r="T416">
        <f t="shared" si="34"/>
        <v>2014</v>
      </c>
    </row>
    <row r="417" spans="1:20" ht="60" hidden="1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 s="10">
        <v>1442264400</v>
      </c>
      <c r="J417">
        <v>1439530776</v>
      </c>
      <c r="K417" t="b">
        <v>0</v>
      </c>
      <c r="L417">
        <v>33</v>
      </c>
      <c r="M417" t="b">
        <v>1</v>
      </c>
      <c r="N417" s="12" t="s">
        <v>8281</v>
      </c>
      <c r="O417" t="s">
        <v>8292</v>
      </c>
      <c r="P417" s="6">
        <f t="shared" si="30"/>
        <v>100.13</v>
      </c>
      <c r="Q417">
        <f t="shared" si="31"/>
        <v>606.82000000000005</v>
      </c>
      <c r="R417" s="16">
        <f t="shared" si="32"/>
        <v>42230.23583333334</v>
      </c>
      <c r="S417" s="16">
        <f t="shared" si="33"/>
        <v>42050.983182870375</v>
      </c>
      <c r="T417">
        <f t="shared" si="34"/>
        <v>2015</v>
      </c>
    </row>
    <row r="418" spans="1:20" ht="90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 s="10">
        <v>1427063747</v>
      </c>
      <c r="J418">
        <v>1424043347</v>
      </c>
      <c r="K418" t="b">
        <v>1</v>
      </c>
      <c r="L418">
        <v>119</v>
      </c>
      <c r="M418" t="b">
        <v>1</v>
      </c>
      <c r="N418" s="12" t="s">
        <v>8283</v>
      </c>
      <c r="O418" t="s">
        <v>8286</v>
      </c>
      <c r="P418" s="6">
        <f t="shared" si="30"/>
        <v>100.11</v>
      </c>
      <c r="Q418">
        <f t="shared" si="31"/>
        <v>168.25</v>
      </c>
      <c r="R418" s="16">
        <f t="shared" si="32"/>
        <v>42050.983182870375</v>
      </c>
      <c r="S418" s="16">
        <f t="shared" si="33"/>
        <v>42062.022118055553</v>
      </c>
      <c r="T418">
        <f t="shared" si="34"/>
        <v>2015</v>
      </c>
    </row>
    <row r="419" spans="1:20" ht="45" hidden="1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 s="10">
        <v>1427585511</v>
      </c>
      <c r="J419">
        <v>1424997111</v>
      </c>
      <c r="K419" t="b">
        <v>0</v>
      </c>
      <c r="L419">
        <v>147</v>
      </c>
      <c r="M419" t="b">
        <v>1</v>
      </c>
      <c r="N419" s="12" t="s">
        <v>8276</v>
      </c>
      <c r="O419" t="s">
        <v>8277</v>
      </c>
      <c r="P419" s="6">
        <f t="shared" si="30"/>
        <v>153.32</v>
      </c>
      <c r="Q419">
        <f t="shared" si="31"/>
        <v>135.59</v>
      </c>
      <c r="R419" s="16">
        <f t="shared" si="32"/>
        <v>42062.022118055553</v>
      </c>
      <c r="S419" s="16">
        <f t="shared" si="33"/>
        <v>41971.639189814814</v>
      </c>
      <c r="T419">
        <f t="shared" si="34"/>
        <v>2015</v>
      </c>
    </row>
    <row r="420" spans="1:20" ht="60" hidden="1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 s="10">
        <v>1419780026</v>
      </c>
      <c r="J420">
        <v>1417188026</v>
      </c>
      <c r="K420" t="b">
        <v>0</v>
      </c>
      <c r="L420">
        <v>169</v>
      </c>
      <c r="M420" t="b">
        <v>1</v>
      </c>
      <c r="N420" s="12" t="s">
        <v>8281</v>
      </c>
      <c r="O420" t="s">
        <v>8292</v>
      </c>
      <c r="P420" s="6">
        <f t="shared" si="30"/>
        <v>141.86000000000001</v>
      </c>
      <c r="Q420">
        <f t="shared" si="31"/>
        <v>117.51</v>
      </c>
      <c r="R420" s="16">
        <f t="shared" si="32"/>
        <v>41971.639189814814</v>
      </c>
      <c r="S420" s="16">
        <f t="shared" si="33"/>
        <v>42749.059722222228</v>
      </c>
      <c r="T420">
        <f t="shared" si="34"/>
        <v>2014</v>
      </c>
    </row>
    <row r="421" spans="1:20" ht="45" hidden="1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 s="10">
        <v>1489537560</v>
      </c>
      <c r="J421">
        <v>1484357160</v>
      </c>
      <c r="K421" t="b">
        <v>0</v>
      </c>
      <c r="L421">
        <v>6</v>
      </c>
      <c r="M421" t="b">
        <v>0</v>
      </c>
      <c r="N421" s="12" t="s">
        <v>8268</v>
      </c>
      <c r="O421" t="s">
        <v>8270</v>
      </c>
      <c r="P421" s="6">
        <f t="shared" si="30"/>
        <v>2.2200000000000002</v>
      </c>
      <c r="Q421">
        <f t="shared" si="31"/>
        <v>3304</v>
      </c>
      <c r="R421" s="16">
        <f t="shared" si="32"/>
        <v>42749.059722222228</v>
      </c>
      <c r="S421" s="16">
        <f t="shared" si="33"/>
        <v>41264.853865740741</v>
      </c>
      <c r="T421">
        <f t="shared" si="34"/>
        <v>2017</v>
      </c>
    </row>
    <row r="422" spans="1:20" ht="60" hidden="1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 s="10">
        <v>1360009774</v>
      </c>
      <c r="J422">
        <v>1356121774</v>
      </c>
      <c r="K422" t="b">
        <v>0</v>
      </c>
      <c r="L422">
        <v>311</v>
      </c>
      <c r="M422" t="b">
        <v>0</v>
      </c>
      <c r="N422" s="12" t="s">
        <v>8276</v>
      </c>
      <c r="O422" t="s">
        <v>8294</v>
      </c>
      <c r="P422" s="6">
        <f t="shared" si="30"/>
        <v>6.59</v>
      </c>
      <c r="Q422">
        <f t="shared" si="31"/>
        <v>63.57</v>
      </c>
      <c r="R422" s="16">
        <f t="shared" si="32"/>
        <v>41264.853865740741</v>
      </c>
      <c r="S422" s="16">
        <f t="shared" si="33"/>
        <v>42662.613564814819</v>
      </c>
      <c r="T422">
        <f t="shared" si="34"/>
        <v>2012</v>
      </c>
    </row>
    <row r="423" spans="1:20" ht="30" hidden="1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 s="10">
        <v>1479483812</v>
      </c>
      <c r="J423">
        <v>1476888212</v>
      </c>
      <c r="K423" t="b">
        <v>0</v>
      </c>
      <c r="L423">
        <v>196</v>
      </c>
      <c r="M423" t="b">
        <v>0</v>
      </c>
      <c r="N423" s="12" t="s">
        <v>8268</v>
      </c>
      <c r="O423" t="s">
        <v>8270</v>
      </c>
      <c r="P423" s="6">
        <f t="shared" si="30"/>
        <v>39.94</v>
      </c>
      <c r="Q423">
        <f t="shared" si="31"/>
        <v>99.86</v>
      </c>
      <c r="R423" s="16">
        <f t="shared" si="32"/>
        <v>42662.613564814819</v>
      </c>
      <c r="S423" s="16">
        <f t="shared" si="33"/>
        <v>42741.684479166666</v>
      </c>
      <c r="T423">
        <f t="shared" si="34"/>
        <v>2016</v>
      </c>
    </row>
    <row r="424" spans="1:20" ht="60" hidden="1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 s="10">
        <v>1486311939</v>
      </c>
      <c r="J424">
        <v>1483719939</v>
      </c>
      <c r="K424" t="b">
        <v>1</v>
      </c>
      <c r="L424">
        <v>335</v>
      </c>
      <c r="M424" t="b">
        <v>1</v>
      </c>
      <c r="N424" s="12" t="s">
        <v>8273</v>
      </c>
      <c r="O424" t="s">
        <v>8274</v>
      </c>
      <c r="P424" s="6">
        <f t="shared" si="30"/>
        <v>558.77</v>
      </c>
      <c r="Q424">
        <f t="shared" si="31"/>
        <v>58.38</v>
      </c>
      <c r="R424" s="16">
        <f t="shared" si="32"/>
        <v>42741.684479166666</v>
      </c>
      <c r="S424" s="16">
        <f t="shared" si="33"/>
        <v>42381.79886574074</v>
      </c>
      <c r="T424">
        <f t="shared" si="34"/>
        <v>2017</v>
      </c>
    </row>
    <row r="425" spans="1:20" ht="60" hidden="1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 s="10">
        <v>1455253140</v>
      </c>
      <c r="J425">
        <v>1452625822</v>
      </c>
      <c r="K425" t="b">
        <v>0</v>
      </c>
      <c r="L425">
        <v>321</v>
      </c>
      <c r="M425" t="b">
        <v>1</v>
      </c>
      <c r="N425" s="12" t="s">
        <v>8276</v>
      </c>
      <c r="O425" t="s">
        <v>8277</v>
      </c>
      <c r="P425" s="6">
        <f t="shared" si="30"/>
        <v>108.46</v>
      </c>
      <c r="Q425">
        <f t="shared" si="31"/>
        <v>60.82</v>
      </c>
      <c r="R425" s="16">
        <f t="shared" si="32"/>
        <v>42381.79886574074</v>
      </c>
      <c r="S425" s="16">
        <f t="shared" si="33"/>
        <v>41864.501516203702</v>
      </c>
      <c r="T425">
        <f t="shared" si="34"/>
        <v>2016</v>
      </c>
    </row>
    <row r="426" spans="1:20" ht="60" hidden="1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 s="10">
        <v>1410955331</v>
      </c>
      <c r="J426">
        <v>1407931331</v>
      </c>
      <c r="K426" t="b">
        <v>0</v>
      </c>
      <c r="L426">
        <v>129</v>
      </c>
      <c r="M426" t="b">
        <v>0</v>
      </c>
      <c r="N426" s="12" t="s">
        <v>8268</v>
      </c>
      <c r="O426" t="s">
        <v>8270</v>
      </c>
      <c r="P426" s="6">
        <f t="shared" si="30"/>
        <v>25.91</v>
      </c>
      <c r="Q426">
        <f t="shared" si="31"/>
        <v>150.65</v>
      </c>
      <c r="R426" s="16">
        <f t="shared" si="32"/>
        <v>41864.501516203702</v>
      </c>
      <c r="S426" s="16">
        <f t="shared" si="33"/>
        <v>41993.174363425926</v>
      </c>
      <c r="T426">
        <f t="shared" si="34"/>
        <v>2014</v>
      </c>
    </row>
    <row r="427" spans="1:20" ht="60" hidden="1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 s="10">
        <v>1421640665</v>
      </c>
      <c r="J427">
        <v>1419048665</v>
      </c>
      <c r="K427" t="b">
        <v>0</v>
      </c>
      <c r="L427">
        <v>171</v>
      </c>
      <c r="M427" t="b">
        <v>0</v>
      </c>
      <c r="N427" s="12" t="s">
        <v>8268</v>
      </c>
      <c r="O427" t="s">
        <v>8270</v>
      </c>
      <c r="P427" s="6">
        <f t="shared" si="30"/>
        <v>38.86</v>
      </c>
      <c r="Q427">
        <f t="shared" si="31"/>
        <v>113.63</v>
      </c>
      <c r="R427" s="16">
        <f t="shared" si="32"/>
        <v>41993.174363425926</v>
      </c>
      <c r="S427" s="16">
        <f t="shared" si="33"/>
        <v>42200.666261574079</v>
      </c>
      <c r="T427">
        <f t="shared" si="34"/>
        <v>2014</v>
      </c>
    </row>
    <row r="428" spans="1:20" ht="45" hidden="1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 s="10">
        <v>1438185565</v>
      </c>
      <c r="J428">
        <v>1436975965</v>
      </c>
      <c r="K428" t="b">
        <v>0</v>
      </c>
      <c r="L428">
        <v>380</v>
      </c>
      <c r="M428" t="b">
        <v>1</v>
      </c>
      <c r="N428" s="12" t="s">
        <v>8276</v>
      </c>
      <c r="O428" t="s">
        <v>8277</v>
      </c>
      <c r="P428" s="6">
        <f t="shared" si="30"/>
        <v>104.45</v>
      </c>
      <c r="Q428">
        <f t="shared" si="31"/>
        <v>50.85</v>
      </c>
      <c r="R428" s="16">
        <f t="shared" si="32"/>
        <v>42200.666261574079</v>
      </c>
      <c r="S428" s="16">
        <f t="shared" si="33"/>
        <v>41742.780509259261</v>
      </c>
      <c r="T428">
        <f t="shared" si="34"/>
        <v>2015</v>
      </c>
    </row>
    <row r="429" spans="1:20" ht="60" hidden="1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 s="10">
        <v>1400006636</v>
      </c>
      <c r="J429">
        <v>1397414636</v>
      </c>
      <c r="K429" t="b">
        <v>1</v>
      </c>
      <c r="L429">
        <v>306</v>
      </c>
      <c r="M429" t="b">
        <v>1</v>
      </c>
      <c r="N429" s="12" t="s">
        <v>8268</v>
      </c>
      <c r="O429" t="s">
        <v>8269</v>
      </c>
      <c r="P429" s="6">
        <f t="shared" si="30"/>
        <v>192.93</v>
      </c>
      <c r="Q429">
        <f t="shared" si="31"/>
        <v>63.05</v>
      </c>
      <c r="R429" s="16">
        <f t="shared" si="32"/>
        <v>41742.780509259261</v>
      </c>
      <c r="S429" s="16">
        <f t="shared" si="33"/>
        <v>42480.653611111105</v>
      </c>
      <c r="T429">
        <f t="shared" si="34"/>
        <v>2014</v>
      </c>
    </row>
    <row r="430" spans="1:20" hidden="1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 s="10">
        <v>1465054872</v>
      </c>
      <c r="J430">
        <v>1461166872</v>
      </c>
      <c r="K430" t="b">
        <v>0</v>
      </c>
      <c r="L430">
        <v>121</v>
      </c>
      <c r="M430" t="b">
        <v>0</v>
      </c>
      <c r="N430" s="12" t="s">
        <v>8268</v>
      </c>
      <c r="O430" t="s">
        <v>8270</v>
      </c>
      <c r="P430" s="6">
        <f t="shared" si="30"/>
        <v>38.39</v>
      </c>
      <c r="Q430">
        <f t="shared" si="31"/>
        <v>158.63999999999999</v>
      </c>
      <c r="R430" s="16">
        <f t="shared" si="32"/>
        <v>42480.653611111105</v>
      </c>
      <c r="S430" s="16">
        <f t="shared" si="33"/>
        <v>42052.628703703704</v>
      </c>
      <c r="T430">
        <f t="shared" si="34"/>
        <v>2016</v>
      </c>
    </row>
    <row r="431" spans="1:20" ht="45" hidden="1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 s="10">
        <v>1426773920</v>
      </c>
      <c r="J431">
        <v>1424185520</v>
      </c>
      <c r="K431" t="b">
        <v>1</v>
      </c>
      <c r="L431">
        <v>141</v>
      </c>
      <c r="M431" t="b">
        <v>1</v>
      </c>
      <c r="N431" s="12" t="s">
        <v>8273</v>
      </c>
      <c r="O431" t="s">
        <v>8274</v>
      </c>
      <c r="P431" s="6">
        <f t="shared" si="30"/>
        <v>100.68</v>
      </c>
      <c r="Q431">
        <f t="shared" si="31"/>
        <v>135.66999999999999</v>
      </c>
      <c r="R431" s="16">
        <f t="shared" si="32"/>
        <v>42052.628703703704</v>
      </c>
      <c r="S431" s="16">
        <f t="shared" si="33"/>
        <v>41529.063252314816</v>
      </c>
      <c r="T431">
        <f t="shared" si="34"/>
        <v>2015</v>
      </c>
    </row>
    <row r="432" spans="1:20" ht="60" hidden="1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 s="10">
        <v>1381541465</v>
      </c>
      <c r="J432">
        <v>1378949465</v>
      </c>
      <c r="K432" t="b">
        <v>0</v>
      </c>
      <c r="L432">
        <v>208</v>
      </c>
      <c r="M432" t="b">
        <v>1</v>
      </c>
      <c r="N432" s="12" t="s">
        <v>8281</v>
      </c>
      <c r="O432" t="s">
        <v>8282</v>
      </c>
      <c r="P432" s="6">
        <f t="shared" si="30"/>
        <v>102.85</v>
      </c>
      <c r="Q432">
        <f t="shared" si="31"/>
        <v>91.48</v>
      </c>
      <c r="R432" s="16">
        <f t="shared" si="32"/>
        <v>41529.063252314816</v>
      </c>
      <c r="S432" s="16">
        <f t="shared" si="33"/>
        <v>42331.84574074074</v>
      </c>
      <c r="T432">
        <f t="shared" si="34"/>
        <v>2013</v>
      </c>
    </row>
    <row r="433" spans="1:20" ht="60" hidden="1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 s="10">
        <v>1450901872</v>
      </c>
      <c r="J433">
        <v>1448309872</v>
      </c>
      <c r="K433" t="b">
        <v>0</v>
      </c>
      <c r="L433">
        <v>99</v>
      </c>
      <c r="M433" t="b">
        <v>1</v>
      </c>
      <c r="N433" s="12" t="s">
        <v>8268</v>
      </c>
      <c r="O433" t="s">
        <v>8270</v>
      </c>
      <c r="P433" s="6">
        <f t="shared" si="30"/>
        <v>125.7</v>
      </c>
      <c r="Q433">
        <f t="shared" si="31"/>
        <v>190.45</v>
      </c>
      <c r="R433" s="16">
        <f t="shared" si="32"/>
        <v>42331.84574074074</v>
      </c>
      <c r="S433" s="16">
        <f t="shared" si="33"/>
        <v>42647.818819444445</v>
      </c>
      <c r="T433">
        <f t="shared" si="34"/>
        <v>2015</v>
      </c>
    </row>
    <row r="434" spans="1:20" ht="45" hidden="1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 s="10">
        <v>1476649800</v>
      </c>
      <c r="J434">
        <v>1475609946</v>
      </c>
      <c r="K434" t="b">
        <v>0</v>
      </c>
      <c r="L434">
        <v>290</v>
      </c>
      <c r="M434" t="b">
        <v>1</v>
      </c>
      <c r="N434" s="12" t="s">
        <v>8276</v>
      </c>
      <c r="O434" t="s">
        <v>8277</v>
      </c>
      <c r="P434" s="6">
        <f t="shared" si="30"/>
        <v>377.02</v>
      </c>
      <c r="Q434">
        <f t="shared" si="31"/>
        <v>65</v>
      </c>
      <c r="R434" s="16">
        <f t="shared" si="32"/>
        <v>42647.818819444445</v>
      </c>
      <c r="S434" s="16">
        <f t="shared" si="33"/>
        <v>42702.804814814815</v>
      </c>
      <c r="T434">
        <f t="shared" si="34"/>
        <v>2016</v>
      </c>
    </row>
    <row r="435" spans="1:20" ht="60" hidden="1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 s="10">
        <v>1481224736</v>
      </c>
      <c r="J435">
        <v>1480360736</v>
      </c>
      <c r="K435" t="b">
        <v>0</v>
      </c>
      <c r="L435">
        <v>206</v>
      </c>
      <c r="M435" t="b">
        <v>1</v>
      </c>
      <c r="N435" s="12" t="s">
        <v>8276</v>
      </c>
      <c r="O435" t="s">
        <v>8277</v>
      </c>
      <c r="P435" s="6">
        <f t="shared" si="30"/>
        <v>1867.1</v>
      </c>
      <c r="Q435">
        <f t="shared" si="31"/>
        <v>90.64</v>
      </c>
      <c r="R435" s="16">
        <f t="shared" si="32"/>
        <v>42702.804814814815</v>
      </c>
      <c r="S435" s="16">
        <f t="shared" si="33"/>
        <v>40763.717256944445</v>
      </c>
      <c r="T435">
        <f t="shared" si="34"/>
        <v>2016</v>
      </c>
    </row>
    <row r="436" spans="1:20" ht="60" hidden="1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 s="10">
        <v>1315450800</v>
      </c>
      <c r="J436">
        <v>1312823571</v>
      </c>
      <c r="K436" t="b">
        <v>0</v>
      </c>
      <c r="L436">
        <v>206</v>
      </c>
      <c r="M436" t="b">
        <v>1</v>
      </c>
      <c r="N436" s="12" t="s">
        <v>8281</v>
      </c>
      <c r="O436" t="s">
        <v>8282</v>
      </c>
      <c r="P436" s="6">
        <f t="shared" si="30"/>
        <v>100.9</v>
      </c>
      <c r="Q436">
        <f t="shared" si="31"/>
        <v>90.62</v>
      </c>
      <c r="R436" s="16">
        <f t="shared" si="32"/>
        <v>40763.717256944445</v>
      </c>
      <c r="S436" s="16">
        <f t="shared" si="33"/>
        <v>42465.596585648149</v>
      </c>
      <c r="T436">
        <f t="shared" si="34"/>
        <v>2011</v>
      </c>
    </row>
    <row r="437" spans="1:20" ht="60" hidden="1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 s="10">
        <v>1462316400</v>
      </c>
      <c r="J437">
        <v>1459865945</v>
      </c>
      <c r="K437" t="b">
        <v>1</v>
      </c>
      <c r="L437">
        <v>148</v>
      </c>
      <c r="M437" t="b">
        <v>1</v>
      </c>
      <c r="N437" s="12" t="s">
        <v>8283</v>
      </c>
      <c r="O437" t="s">
        <v>8284</v>
      </c>
      <c r="P437" s="6">
        <f t="shared" si="30"/>
        <v>103.58</v>
      </c>
      <c r="Q437">
        <f t="shared" si="31"/>
        <v>125.98</v>
      </c>
      <c r="R437" s="16">
        <f t="shared" si="32"/>
        <v>42465.596585648149</v>
      </c>
      <c r="S437" s="16">
        <f t="shared" si="33"/>
        <v>41955.857789351852</v>
      </c>
      <c r="T437">
        <f t="shared" si="34"/>
        <v>2016</v>
      </c>
    </row>
    <row r="438" spans="1:20" ht="45" hidden="1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 s="10">
        <v>1418961600</v>
      </c>
      <c r="J438">
        <v>1415824513</v>
      </c>
      <c r="K438" t="b">
        <v>1</v>
      </c>
      <c r="L438">
        <v>167</v>
      </c>
      <c r="M438" t="b">
        <v>1</v>
      </c>
      <c r="N438" s="12" t="s">
        <v>8273</v>
      </c>
      <c r="O438" t="s">
        <v>8274</v>
      </c>
      <c r="P438" s="6">
        <f t="shared" si="30"/>
        <v>103.47</v>
      </c>
      <c r="Q438">
        <f t="shared" si="31"/>
        <v>111.53</v>
      </c>
      <c r="R438" s="16">
        <f t="shared" si="32"/>
        <v>41955.857789351852</v>
      </c>
      <c r="S438" s="16">
        <f t="shared" si="33"/>
        <v>41586.475173611114</v>
      </c>
      <c r="T438">
        <f t="shared" si="34"/>
        <v>2014</v>
      </c>
    </row>
    <row r="439" spans="1:20" ht="60" hidden="1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 s="10">
        <v>1386565140</v>
      </c>
      <c r="J439">
        <v>1383909855</v>
      </c>
      <c r="K439" t="b">
        <v>1</v>
      </c>
      <c r="L439">
        <v>274</v>
      </c>
      <c r="M439" t="b">
        <v>1</v>
      </c>
      <c r="N439" s="12" t="s">
        <v>8287</v>
      </c>
      <c r="O439" t="s">
        <v>8291</v>
      </c>
      <c r="P439" s="6">
        <f t="shared" si="30"/>
        <v>123.61</v>
      </c>
      <c r="Q439">
        <f t="shared" si="31"/>
        <v>67.67</v>
      </c>
      <c r="R439" s="16">
        <f t="shared" si="32"/>
        <v>41586.475173611114</v>
      </c>
      <c r="S439" s="16">
        <f t="shared" si="33"/>
        <v>42619.466342592597</v>
      </c>
      <c r="T439">
        <f t="shared" si="34"/>
        <v>2013</v>
      </c>
    </row>
    <row r="440" spans="1:20" ht="45" hidden="1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 s="10">
        <v>1475762400</v>
      </c>
      <c r="J440">
        <v>1473160292</v>
      </c>
      <c r="K440" t="b">
        <v>1</v>
      </c>
      <c r="L440">
        <v>116</v>
      </c>
      <c r="M440" t="b">
        <v>1</v>
      </c>
      <c r="N440" s="12" t="s">
        <v>8273</v>
      </c>
      <c r="O440" t="s">
        <v>8274</v>
      </c>
      <c r="P440" s="6">
        <f t="shared" si="30"/>
        <v>108.66</v>
      </c>
      <c r="Q440">
        <f t="shared" si="31"/>
        <v>159.24</v>
      </c>
      <c r="R440" s="16">
        <f t="shared" si="32"/>
        <v>42619.466342592597</v>
      </c>
      <c r="S440" s="16">
        <f t="shared" si="33"/>
        <v>41834.695277777777</v>
      </c>
      <c r="T440">
        <f t="shared" si="34"/>
        <v>2016</v>
      </c>
    </row>
    <row r="441" spans="1:20" ht="60" hidden="1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 s="10">
        <v>1407520800</v>
      </c>
      <c r="J441">
        <v>1405356072</v>
      </c>
      <c r="K441" t="b">
        <v>1</v>
      </c>
      <c r="L441">
        <v>167</v>
      </c>
      <c r="M441" t="b">
        <v>1</v>
      </c>
      <c r="N441" s="12" t="s">
        <v>8287</v>
      </c>
      <c r="O441" t="s">
        <v>8288</v>
      </c>
      <c r="P441" s="6">
        <f t="shared" si="30"/>
        <v>101.23</v>
      </c>
      <c r="Q441">
        <f t="shared" si="31"/>
        <v>109.11</v>
      </c>
      <c r="R441" s="16">
        <f t="shared" si="32"/>
        <v>41834.695277777777</v>
      </c>
      <c r="S441" s="16">
        <f t="shared" si="33"/>
        <v>41758.833564814813</v>
      </c>
      <c r="T441">
        <f t="shared" si="34"/>
        <v>2014</v>
      </c>
    </row>
    <row r="442" spans="1:20" ht="60" hidden="1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 s="10">
        <v>1401159600</v>
      </c>
      <c r="J442">
        <v>1398801620</v>
      </c>
      <c r="K442" t="b">
        <v>0</v>
      </c>
      <c r="L442">
        <v>226</v>
      </c>
      <c r="M442" t="b">
        <v>1</v>
      </c>
      <c r="N442" s="12" t="s">
        <v>8283</v>
      </c>
      <c r="O442" t="s">
        <v>8284</v>
      </c>
      <c r="P442" s="6">
        <f t="shared" si="30"/>
        <v>121.23</v>
      </c>
      <c r="Q442">
        <f t="shared" si="31"/>
        <v>80.459999999999994</v>
      </c>
      <c r="R442" s="16">
        <f t="shared" si="32"/>
        <v>41758.833564814813</v>
      </c>
      <c r="S442" s="16">
        <f t="shared" si="33"/>
        <v>42313.02542824074</v>
      </c>
      <c r="T442">
        <f t="shared" si="34"/>
        <v>2014</v>
      </c>
    </row>
    <row r="443" spans="1:20" ht="60" hidden="1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 s="10">
        <v>1449644340</v>
      </c>
      <c r="J443">
        <v>1446683797</v>
      </c>
      <c r="K443" t="b">
        <v>0</v>
      </c>
      <c r="L443">
        <v>104</v>
      </c>
      <c r="M443" t="b">
        <v>1</v>
      </c>
      <c r="N443" s="12" t="s">
        <v>8268</v>
      </c>
      <c r="O443" t="s">
        <v>8300</v>
      </c>
      <c r="P443" s="6">
        <f t="shared" si="30"/>
        <v>103.43</v>
      </c>
      <c r="Q443">
        <f t="shared" si="31"/>
        <v>174.04</v>
      </c>
      <c r="R443" s="16">
        <f t="shared" si="32"/>
        <v>42313.02542824074</v>
      </c>
      <c r="S443" s="16">
        <f t="shared" si="33"/>
        <v>41319.769293981481</v>
      </c>
      <c r="T443">
        <f t="shared" si="34"/>
        <v>2015</v>
      </c>
    </row>
    <row r="444" spans="1:20" ht="60" hidden="1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 s="10">
        <v>1363458467</v>
      </c>
      <c r="J444">
        <v>1360866467</v>
      </c>
      <c r="K444" t="b">
        <v>1</v>
      </c>
      <c r="L444">
        <v>275</v>
      </c>
      <c r="M444" t="b">
        <v>1</v>
      </c>
      <c r="N444" s="12" t="s">
        <v>8281</v>
      </c>
      <c r="O444" t="s">
        <v>8282</v>
      </c>
      <c r="P444" s="6">
        <f t="shared" si="30"/>
        <v>139.1</v>
      </c>
      <c r="Q444">
        <f t="shared" si="31"/>
        <v>65.760000000000005</v>
      </c>
      <c r="R444" s="16">
        <f t="shared" si="32"/>
        <v>41319.769293981481</v>
      </c>
      <c r="S444" s="16">
        <f t="shared" si="33"/>
        <v>41772.657685185186</v>
      </c>
      <c r="T444">
        <f t="shared" si="34"/>
        <v>2013</v>
      </c>
    </row>
    <row r="445" spans="1:20" ht="45" hidden="1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 s="10">
        <v>1402389180</v>
      </c>
      <c r="J445">
        <v>1399996024</v>
      </c>
      <c r="K445" t="b">
        <v>1</v>
      </c>
      <c r="L445">
        <v>269</v>
      </c>
      <c r="M445" t="b">
        <v>1</v>
      </c>
      <c r="N445" s="12" t="s">
        <v>8273</v>
      </c>
      <c r="O445" t="s">
        <v>8274</v>
      </c>
      <c r="P445" s="6">
        <f t="shared" si="30"/>
        <v>277.94</v>
      </c>
      <c r="Q445">
        <f t="shared" si="31"/>
        <v>67.16</v>
      </c>
      <c r="R445" s="16">
        <f t="shared" si="32"/>
        <v>41772.657685185186</v>
      </c>
      <c r="S445" s="16">
        <f t="shared" si="33"/>
        <v>42767.801712962959</v>
      </c>
      <c r="T445">
        <f t="shared" si="34"/>
        <v>2014</v>
      </c>
    </row>
    <row r="446" spans="1:20" ht="45" hidden="1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 s="10">
        <v>1489536000</v>
      </c>
      <c r="J446">
        <v>1485976468</v>
      </c>
      <c r="K446" t="b">
        <v>1</v>
      </c>
      <c r="L446">
        <v>304</v>
      </c>
      <c r="M446" t="b">
        <v>1</v>
      </c>
      <c r="N446" s="12" t="s">
        <v>8268</v>
      </c>
      <c r="O446" t="s">
        <v>8275</v>
      </c>
      <c r="P446" s="6">
        <f t="shared" si="30"/>
        <v>223.93</v>
      </c>
      <c r="Q446">
        <f t="shared" si="31"/>
        <v>58.93</v>
      </c>
      <c r="R446" s="16">
        <f t="shared" si="32"/>
        <v>42767.801712962959</v>
      </c>
      <c r="S446" s="16">
        <f t="shared" si="33"/>
        <v>40469.225231481483</v>
      </c>
      <c r="T446">
        <f t="shared" si="34"/>
        <v>2017</v>
      </c>
    </row>
    <row r="447" spans="1:20" ht="60" hidden="1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 s="10">
        <v>1289975060</v>
      </c>
      <c r="J447">
        <v>1287379460</v>
      </c>
      <c r="K447" t="b">
        <v>1</v>
      </c>
      <c r="L447">
        <v>244</v>
      </c>
      <c r="M447" t="b">
        <v>1</v>
      </c>
      <c r="N447" s="12" t="s">
        <v>8281</v>
      </c>
      <c r="O447" t="s">
        <v>8282</v>
      </c>
      <c r="P447" s="6">
        <f t="shared" si="30"/>
        <v>178.95</v>
      </c>
      <c r="Q447">
        <f t="shared" si="31"/>
        <v>73.34</v>
      </c>
      <c r="R447" s="16">
        <f t="shared" si="32"/>
        <v>40469.225231481483</v>
      </c>
      <c r="S447" s="16">
        <f t="shared" si="33"/>
        <v>42114.944328703699</v>
      </c>
      <c r="T447">
        <f t="shared" si="34"/>
        <v>2010</v>
      </c>
    </row>
    <row r="448" spans="1:20" ht="45" hidden="1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 s="10">
        <v>1432161590</v>
      </c>
      <c r="J448">
        <v>1429569590</v>
      </c>
      <c r="K448" t="b">
        <v>1</v>
      </c>
      <c r="L448">
        <v>179</v>
      </c>
      <c r="M448" t="b">
        <v>1</v>
      </c>
      <c r="N448" s="12" t="s">
        <v>8281</v>
      </c>
      <c r="O448" t="s">
        <v>8282</v>
      </c>
      <c r="P448" s="6">
        <f t="shared" si="30"/>
        <v>123.28</v>
      </c>
      <c r="Q448">
        <f t="shared" si="31"/>
        <v>99.86</v>
      </c>
      <c r="R448" s="16">
        <f t="shared" si="32"/>
        <v>42114.944328703699</v>
      </c>
      <c r="S448" s="16">
        <f t="shared" si="33"/>
        <v>40357.227939814817</v>
      </c>
      <c r="T448">
        <f t="shared" si="34"/>
        <v>2015</v>
      </c>
    </row>
    <row r="449" spans="1:20" ht="60" hidden="1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 s="10">
        <v>1281542340</v>
      </c>
      <c r="J449">
        <v>1277702894</v>
      </c>
      <c r="K449" t="b">
        <v>1</v>
      </c>
      <c r="L449">
        <v>222</v>
      </c>
      <c r="M449" t="b">
        <v>1</v>
      </c>
      <c r="N449" s="12" t="s">
        <v>8281</v>
      </c>
      <c r="O449" t="s">
        <v>8282</v>
      </c>
      <c r="P449" s="6">
        <f t="shared" si="30"/>
        <v>104.74</v>
      </c>
      <c r="Q449">
        <f t="shared" si="31"/>
        <v>80.2</v>
      </c>
      <c r="R449" s="16">
        <f t="shared" si="32"/>
        <v>40357.227939814817</v>
      </c>
      <c r="S449" s="16">
        <f t="shared" si="33"/>
        <v>41667.823287037041</v>
      </c>
      <c r="T449">
        <f t="shared" si="34"/>
        <v>2010</v>
      </c>
    </row>
    <row r="450" spans="1:20" ht="60" hidden="1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 s="10">
        <v>1393542000</v>
      </c>
      <c r="J450">
        <v>1390938332</v>
      </c>
      <c r="K450" t="b">
        <v>0</v>
      </c>
      <c r="L450">
        <v>199</v>
      </c>
      <c r="M450" t="b">
        <v>1</v>
      </c>
      <c r="N450" s="12" t="s">
        <v>8268</v>
      </c>
      <c r="O450" t="s">
        <v>8275</v>
      </c>
      <c r="P450" s="6">
        <f t="shared" ref="P450:P513" si="35">ROUND(E450/D450*100,2)</f>
        <v>354.62</v>
      </c>
      <c r="Q450">
        <f t="shared" ref="Q450:Q513" si="36">ROUND(E450/L450,2)</f>
        <v>89.1</v>
      </c>
      <c r="R450" s="16">
        <f t="shared" si="32"/>
        <v>41667.823287037041</v>
      </c>
      <c r="S450" s="16">
        <f t="shared" si="33"/>
        <v>41939.00712962963</v>
      </c>
      <c r="T450">
        <f t="shared" si="34"/>
        <v>2014</v>
      </c>
    </row>
    <row r="451" spans="1:20" ht="60" hidden="1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 s="10">
        <v>1416964500</v>
      </c>
      <c r="J451">
        <v>1414368616</v>
      </c>
      <c r="K451" t="b">
        <v>1</v>
      </c>
      <c r="L451">
        <v>98</v>
      </c>
      <c r="M451" t="b">
        <v>1</v>
      </c>
      <c r="N451" s="12" t="s">
        <v>8273</v>
      </c>
      <c r="O451" t="s">
        <v>8274</v>
      </c>
      <c r="P451" s="6">
        <f t="shared" si="35"/>
        <v>117.87</v>
      </c>
      <c r="Q451">
        <f t="shared" si="36"/>
        <v>180.41</v>
      </c>
      <c r="R451" s="16">
        <f t="shared" ref="R451:R514" si="37">(((J451/60)/60)/24)+DATE(1970,1,1)</f>
        <v>41939.00712962963</v>
      </c>
      <c r="S451" s="16">
        <f t="shared" ref="S451:S514" si="38">(((J452/60)/60)/24)+DATE(1970,1,1)</f>
        <v>42612.624039351853</v>
      </c>
      <c r="T451">
        <f t="shared" ref="T451:T514" si="39">YEAR(R451)</f>
        <v>2014</v>
      </c>
    </row>
    <row r="452" spans="1:20" ht="60" hidden="1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 s="10">
        <v>1475333917</v>
      </c>
      <c r="J452">
        <v>1472569117</v>
      </c>
      <c r="K452" t="b">
        <v>0</v>
      </c>
      <c r="L452">
        <v>46</v>
      </c>
      <c r="M452" t="b">
        <v>0</v>
      </c>
      <c r="N452" s="12" t="s">
        <v>8268</v>
      </c>
      <c r="O452" t="s">
        <v>8270</v>
      </c>
      <c r="P452" s="6">
        <f t="shared" si="35"/>
        <v>70.36</v>
      </c>
      <c r="Q452">
        <f t="shared" si="36"/>
        <v>382.39</v>
      </c>
      <c r="R452" s="16">
        <f t="shared" si="37"/>
        <v>42612.624039351853</v>
      </c>
      <c r="S452" s="16">
        <f t="shared" si="38"/>
        <v>42652.964907407411</v>
      </c>
      <c r="T452">
        <f t="shared" si="39"/>
        <v>2016</v>
      </c>
    </row>
    <row r="453" spans="1:20" ht="45" hidden="1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 s="10">
        <v>1478926800</v>
      </c>
      <c r="J453">
        <v>1476054568</v>
      </c>
      <c r="K453" t="b">
        <v>0</v>
      </c>
      <c r="L453">
        <v>196</v>
      </c>
      <c r="M453" t="b">
        <v>0</v>
      </c>
      <c r="N453" s="12" t="s">
        <v>8268</v>
      </c>
      <c r="O453" t="s">
        <v>8270</v>
      </c>
      <c r="P453" s="6">
        <f t="shared" si="35"/>
        <v>25.09</v>
      </c>
      <c r="Q453">
        <f t="shared" si="36"/>
        <v>89.6</v>
      </c>
      <c r="R453" s="16">
        <f t="shared" si="37"/>
        <v>42652.964907407411</v>
      </c>
      <c r="S453" s="16">
        <f t="shared" si="38"/>
        <v>42081.77143518519</v>
      </c>
      <c r="T453">
        <f t="shared" si="39"/>
        <v>2016</v>
      </c>
    </row>
    <row r="454" spans="1:20" ht="60" hidden="1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 s="10">
        <v>1429920000</v>
      </c>
      <c r="J454">
        <v>1426703452</v>
      </c>
      <c r="K454" t="b">
        <v>0</v>
      </c>
      <c r="L454">
        <v>131</v>
      </c>
      <c r="M454" t="b">
        <v>1</v>
      </c>
      <c r="N454" s="12" t="s">
        <v>8287</v>
      </c>
      <c r="O454" t="s">
        <v>8291</v>
      </c>
      <c r="P454" s="6">
        <f t="shared" si="35"/>
        <v>116.97</v>
      </c>
      <c r="Q454">
        <f t="shared" si="36"/>
        <v>133.93</v>
      </c>
      <c r="R454" s="16">
        <f t="shared" si="37"/>
        <v>42081.77143518519</v>
      </c>
      <c r="S454" s="16">
        <f t="shared" si="38"/>
        <v>42093.922048611115</v>
      </c>
      <c r="T454">
        <f t="shared" si="39"/>
        <v>2015</v>
      </c>
    </row>
    <row r="455" spans="1:20" ht="45" hidden="1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 s="10">
        <v>1430712060</v>
      </c>
      <c r="J455">
        <v>1427753265</v>
      </c>
      <c r="K455" t="b">
        <v>0</v>
      </c>
      <c r="L455">
        <v>78</v>
      </c>
      <c r="M455" t="b">
        <v>1</v>
      </c>
      <c r="N455" s="12" t="s">
        <v>8287</v>
      </c>
      <c r="O455" t="s">
        <v>8291</v>
      </c>
      <c r="P455" s="6">
        <f t="shared" si="35"/>
        <v>100</v>
      </c>
      <c r="Q455">
        <f t="shared" si="36"/>
        <v>224.13</v>
      </c>
      <c r="R455" s="16">
        <f t="shared" si="37"/>
        <v>42093.922048611115</v>
      </c>
      <c r="S455" s="16">
        <f t="shared" si="38"/>
        <v>41835.666354166664</v>
      </c>
      <c r="T455">
        <f t="shared" si="39"/>
        <v>2015</v>
      </c>
    </row>
    <row r="456" spans="1:20" ht="150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 s="10">
        <v>1407167973</v>
      </c>
      <c r="J456">
        <v>1405439973</v>
      </c>
      <c r="K456" t="b">
        <v>1</v>
      </c>
      <c r="L456">
        <v>244</v>
      </c>
      <c r="M456" t="b">
        <v>1</v>
      </c>
      <c r="N456" s="12" t="s">
        <v>8283</v>
      </c>
      <c r="O456" t="s">
        <v>8286</v>
      </c>
      <c r="P456" s="6">
        <f t="shared" si="35"/>
        <v>116.29</v>
      </c>
      <c r="Q456">
        <f t="shared" si="36"/>
        <v>71.489999999999995</v>
      </c>
      <c r="R456" s="16">
        <f t="shared" si="37"/>
        <v>41835.666354166664</v>
      </c>
      <c r="S456" s="16">
        <f t="shared" si="38"/>
        <v>40987.688333333332</v>
      </c>
      <c r="T456">
        <f t="shared" si="39"/>
        <v>2014</v>
      </c>
    </row>
    <row r="457" spans="1:20" ht="60" hidden="1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 s="10">
        <v>1336062672</v>
      </c>
      <c r="J457">
        <v>1332174672</v>
      </c>
      <c r="K457" t="b">
        <v>0</v>
      </c>
      <c r="L457">
        <v>149</v>
      </c>
      <c r="M457" t="b">
        <v>1</v>
      </c>
      <c r="N457" s="12" t="s">
        <v>8281</v>
      </c>
      <c r="O457" t="s">
        <v>8282</v>
      </c>
      <c r="P457" s="6">
        <f t="shared" si="35"/>
        <v>116.08</v>
      </c>
      <c r="Q457">
        <f t="shared" si="36"/>
        <v>116.86</v>
      </c>
      <c r="R457" s="16">
        <f t="shared" si="37"/>
        <v>40987.688333333332</v>
      </c>
      <c r="S457" s="16">
        <f t="shared" si="38"/>
        <v>42430.430243055554</v>
      </c>
      <c r="T457">
        <f t="shared" si="39"/>
        <v>2012</v>
      </c>
    </row>
    <row r="458" spans="1:20" ht="30" hidden="1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 s="10">
        <v>1459418400</v>
      </c>
      <c r="J458">
        <v>1456827573</v>
      </c>
      <c r="K458" t="b">
        <v>0</v>
      </c>
      <c r="L458">
        <v>141</v>
      </c>
      <c r="M458" t="b">
        <v>1</v>
      </c>
      <c r="N458" s="12" t="s">
        <v>8273</v>
      </c>
      <c r="O458" t="s">
        <v>8274</v>
      </c>
      <c r="P458" s="6">
        <f t="shared" si="35"/>
        <v>104.17</v>
      </c>
      <c r="Q458">
        <f t="shared" si="36"/>
        <v>123.38</v>
      </c>
      <c r="R458" s="16">
        <f t="shared" si="37"/>
        <v>42430.430243055554</v>
      </c>
      <c r="S458" s="16">
        <f t="shared" si="38"/>
        <v>41426.259618055556</v>
      </c>
      <c r="T458">
        <f t="shared" si="39"/>
        <v>2016</v>
      </c>
    </row>
    <row r="459" spans="1:20" ht="60" hidden="1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 s="10">
        <v>1372741200</v>
      </c>
      <c r="J459">
        <v>1370067231</v>
      </c>
      <c r="K459" t="b">
        <v>0</v>
      </c>
      <c r="L459">
        <v>114</v>
      </c>
      <c r="M459" t="b">
        <v>1</v>
      </c>
      <c r="N459" s="12" t="s">
        <v>8287</v>
      </c>
      <c r="O459" t="s">
        <v>8288</v>
      </c>
      <c r="P459" s="6">
        <f t="shared" si="35"/>
        <v>115.93</v>
      </c>
      <c r="Q459">
        <f t="shared" si="36"/>
        <v>152.54</v>
      </c>
      <c r="R459" s="16">
        <f t="shared" si="37"/>
        <v>41426.259618055556</v>
      </c>
      <c r="S459" s="16">
        <f t="shared" si="38"/>
        <v>41228.786203703705</v>
      </c>
      <c r="T459">
        <f t="shared" si="39"/>
        <v>2013</v>
      </c>
    </row>
    <row r="460" spans="1:20" ht="45" hidden="1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 s="10">
        <v>1355597528</v>
      </c>
      <c r="J460">
        <v>1353005528</v>
      </c>
      <c r="K460" t="b">
        <v>0</v>
      </c>
      <c r="L460">
        <v>246</v>
      </c>
      <c r="M460" t="b">
        <v>1</v>
      </c>
      <c r="N460" s="12" t="s">
        <v>8287</v>
      </c>
      <c r="O460" t="s">
        <v>8288</v>
      </c>
      <c r="P460" s="6">
        <f t="shared" si="35"/>
        <v>144.58000000000001</v>
      </c>
      <c r="Q460">
        <f t="shared" si="36"/>
        <v>70.53</v>
      </c>
      <c r="R460" s="16">
        <f t="shared" si="37"/>
        <v>41228.786203703705</v>
      </c>
      <c r="S460" s="16">
        <f t="shared" si="38"/>
        <v>42654.525775462964</v>
      </c>
      <c r="T460">
        <f t="shared" si="39"/>
        <v>2012</v>
      </c>
    </row>
    <row r="461" spans="1:20" ht="60" hidden="1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 s="10">
        <v>1478785027</v>
      </c>
      <c r="J461">
        <v>1476189427</v>
      </c>
      <c r="K461" t="b">
        <v>0</v>
      </c>
      <c r="L461">
        <v>120</v>
      </c>
      <c r="M461" t="b">
        <v>1</v>
      </c>
      <c r="N461" s="12" t="s">
        <v>8268</v>
      </c>
      <c r="O461" t="s">
        <v>8269</v>
      </c>
      <c r="P461" s="6">
        <f t="shared" si="35"/>
        <v>181.86</v>
      </c>
      <c r="Q461">
        <f t="shared" si="36"/>
        <v>143.97999999999999</v>
      </c>
      <c r="R461" s="16">
        <f t="shared" si="37"/>
        <v>42654.525775462964</v>
      </c>
      <c r="S461" s="16">
        <f t="shared" si="38"/>
        <v>42340.172060185185</v>
      </c>
      <c r="T461">
        <f t="shared" si="39"/>
        <v>2016</v>
      </c>
    </row>
    <row r="462" spans="1:20" ht="60" hidden="1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 s="10">
        <v>1452574800</v>
      </c>
      <c r="J462">
        <v>1449029266</v>
      </c>
      <c r="K462" t="b">
        <v>1</v>
      </c>
      <c r="L462">
        <v>248</v>
      </c>
      <c r="M462" t="b">
        <v>1</v>
      </c>
      <c r="N462" s="12" t="s">
        <v>8271</v>
      </c>
      <c r="O462" t="s">
        <v>8272</v>
      </c>
      <c r="P462" s="6">
        <f t="shared" si="35"/>
        <v>107.88</v>
      </c>
      <c r="Q462">
        <f t="shared" si="36"/>
        <v>69.599999999999994</v>
      </c>
      <c r="R462" s="16">
        <f t="shared" si="37"/>
        <v>42340.172060185185</v>
      </c>
      <c r="S462" s="16">
        <f t="shared" si="38"/>
        <v>41982.143171296295</v>
      </c>
      <c r="T462">
        <f t="shared" si="39"/>
        <v>2015</v>
      </c>
    </row>
    <row r="463" spans="1:20" ht="45" hidden="1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 s="10">
        <v>1420773970</v>
      </c>
      <c r="J463">
        <v>1418095570</v>
      </c>
      <c r="K463" t="b">
        <v>1</v>
      </c>
      <c r="L463">
        <v>294</v>
      </c>
      <c r="M463" t="b">
        <v>1</v>
      </c>
      <c r="N463" s="12" t="s">
        <v>8268</v>
      </c>
      <c r="O463" t="s">
        <v>8275</v>
      </c>
      <c r="P463" s="6">
        <f t="shared" si="35"/>
        <v>171.76</v>
      </c>
      <c r="Q463">
        <f t="shared" si="36"/>
        <v>58.42</v>
      </c>
      <c r="R463" s="16">
        <f t="shared" si="37"/>
        <v>41982.143171296295</v>
      </c>
      <c r="S463" s="16">
        <f t="shared" si="38"/>
        <v>41135.175694444442</v>
      </c>
      <c r="T463">
        <f t="shared" si="39"/>
        <v>2014</v>
      </c>
    </row>
    <row r="464" spans="1:20" ht="60" hidden="1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 s="10">
        <v>1347249300</v>
      </c>
      <c r="J464">
        <v>1344917580</v>
      </c>
      <c r="K464" t="b">
        <v>0</v>
      </c>
      <c r="L464">
        <v>191</v>
      </c>
      <c r="M464" t="b">
        <v>1</v>
      </c>
      <c r="N464" s="12" t="s">
        <v>8287</v>
      </c>
      <c r="O464" t="s">
        <v>8288</v>
      </c>
      <c r="P464" s="6">
        <f t="shared" si="35"/>
        <v>107.31</v>
      </c>
      <c r="Q464">
        <f t="shared" si="36"/>
        <v>89.9</v>
      </c>
      <c r="R464" s="16">
        <f t="shared" si="37"/>
        <v>41135.175694444442</v>
      </c>
      <c r="S464" s="16">
        <f t="shared" si="38"/>
        <v>42767.688518518517</v>
      </c>
      <c r="T464">
        <f t="shared" si="39"/>
        <v>2012</v>
      </c>
    </row>
    <row r="465" spans="1:20" ht="30" hidden="1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 s="10">
        <v>1489345200</v>
      </c>
      <c r="J465">
        <v>1485966688</v>
      </c>
      <c r="K465" t="b">
        <v>0</v>
      </c>
      <c r="L465">
        <v>152</v>
      </c>
      <c r="M465" t="b">
        <v>0</v>
      </c>
      <c r="N465" s="12" t="s">
        <v>8268</v>
      </c>
      <c r="O465" t="s">
        <v>8275</v>
      </c>
      <c r="P465" s="6">
        <f t="shared" si="35"/>
        <v>11.44</v>
      </c>
      <c r="Q465">
        <f t="shared" si="36"/>
        <v>112.86</v>
      </c>
      <c r="R465" s="16">
        <f t="shared" si="37"/>
        <v>42767.688518518517</v>
      </c>
      <c r="S465" s="16">
        <f t="shared" si="38"/>
        <v>41950.923576388886</v>
      </c>
      <c r="T465">
        <f t="shared" si="39"/>
        <v>2017</v>
      </c>
    </row>
    <row r="466" spans="1:20" ht="45" hidden="1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 s="10">
        <v>1418273940</v>
      </c>
      <c r="J466">
        <v>1415398197</v>
      </c>
      <c r="K466" t="b">
        <v>1</v>
      </c>
      <c r="L466">
        <v>158</v>
      </c>
      <c r="M466" t="b">
        <v>1</v>
      </c>
      <c r="N466" s="12" t="s">
        <v>8281</v>
      </c>
      <c r="O466" t="s">
        <v>8282</v>
      </c>
      <c r="P466" s="6">
        <f t="shared" si="35"/>
        <v>113.77</v>
      </c>
      <c r="Q466">
        <f t="shared" si="36"/>
        <v>108.01</v>
      </c>
      <c r="R466" s="16">
        <f t="shared" si="37"/>
        <v>41950.923576388886</v>
      </c>
      <c r="S466" s="16">
        <f t="shared" si="38"/>
        <v>42261.500243055561</v>
      </c>
      <c r="T466">
        <f t="shared" si="39"/>
        <v>2014</v>
      </c>
    </row>
    <row r="467" spans="1:20" ht="60" hidden="1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 s="10">
        <v>1444824021</v>
      </c>
      <c r="J467">
        <v>1442232021</v>
      </c>
      <c r="K467" t="b">
        <v>1</v>
      </c>
      <c r="L467">
        <v>188</v>
      </c>
      <c r="M467" t="b">
        <v>1</v>
      </c>
      <c r="N467" s="12" t="s">
        <v>8281</v>
      </c>
      <c r="O467" t="s">
        <v>8282</v>
      </c>
      <c r="P467" s="6">
        <f t="shared" si="35"/>
        <v>170.29</v>
      </c>
      <c r="Q467">
        <f t="shared" si="36"/>
        <v>90.58</v>
      </c>
      <c r="R467" s="16">
        <f t="shared" si="37"/>
        <v>42261.500243055561</v>
      </c>
      <c r="S467" s="16">
        <f t="shared" si="38"/>
        <v>42586.295138888891</v>
      </c>
      <c r="T467">
        <f t="shared" si="39"/>
        <v>2015</v>
      </c>
    </row>
    <row r="468" spans="1:20" ht="45" hidden="1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 s="10">
        <v>1473750300</v>
      </c>
      <c r="J468">
        <v>1470294300</v>
      </c>
      <c r="K468" t="b">
        <v>0</v>
      </c>
      <c r="L468">
        <v>93</v>
      </c>
      <c r="M468" t="b">
        <v>0</v>
      </c>
      <c r="N468" s="12" t="s">
        <v>8268</v>
      </c>
      <c r="O468" t="s">
        <v>8270</v>
      </c>
      <c r="P468" s="6">
        <f t="shared" si="35"/>
        <v>5.66</v>
      </c>
      <c r="Q468">
        <f t="shared" si="36"/>
        <v>182.62</v>
      </c>
      <c r="R468" s="16">
        <f t="shared" si="37"/>
        <v>42586.295138888891</v>
      </c>
      <c r="S468" s="16">
        <f t="shared" si="38"/>
        <v>41201.012083333335</v>
      </c>
      <c r="T468">
        <f t="shared" si="39"/>
        <v>2016</v>
      </c>
    </row>
    <row r="469" spans="1:20" ht="60" hidden="1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 s="10">
        <v>1353201444</v>
      </c>
      <c r="J469">
        <v>1350605844</v>
      </c>
      <c r="K469" t="b">
        <v>1</v>
      </c>
      <c r="L469">
        <v>238</v>
      </c>
      <c r="M469" t="b">
        <v>1</v>
      </c>
      <c r="N469" s="12" t="s">
        <v>8268</v>
      </c>
      <c r="O469" t="s">
        <v>8269</v>
      </c>
      <c r="P469" s="6">
        <f t="shared" si="35"/>
        <v>674.48</v>
      </c>
      <c r="Q469">
        <f t="shared" si="36"/>
        <v>70.849999999999994</v>
      </c>
      <c r="R469" s="16">
        <f t="shared" si="37"/>
        <v>41201.012083333335</v>
      </c>
      <c r="S469" s="16">
        <f t="shared" si="38"/>
        <v>41944.83898148148</v>
      </c>
      <c r="T469">
        <f t="shared" si="39"/>
        <v>2012</v>
      </c>
    </row>
    <row r="470" spans="1:20" ht="60" hidden="1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 s="10">
        <v>1420060088</v>
      </c>
      <c r="J470">
        <v>1414872488</v>
      </c>
      <c r="K470" t="b">
        <v>0</v>
      </c>
      <c r="L470">
        <v>176</v>
      </c>
      <c r="M470" t="b">
        <v>1</v>
      </c>
      <c r="N470" s="12" t="s">
        <v>8268</v>
      </c>
      <c r="O470" t="s">
        <v>8269</v>
      </c>
      <c r="P470" s="6">
        <f t="shared" si="35"/>
        <v>140.05000000000001</v>
      </c>
      <c r="Q470">
        <f t="shared" si="36"/>
        <v>95.49</v>
      </c>
      <c r="R470" s="16">
        <f t="shared" si="37"/>
        <v>41944.83898148148</v>
      </c>
      <c r="S470" s="16">
        <f t="shared" si="38"/>
        <v>42125.614895833336</v>
      </c>
      <c r="T470">
        <f t="shared" si="39"/>
        <v>2014</v>
      </c>
    </row>
    <row r="471" spans="1:20" ht="45" hidden="1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 s="10">
        <v>1433083527</v>
      </c>
      <c r="J471">
        <v>1430491527</v>
      </c>
      <c r="K471" t="b">
        <v>0</v>
      </c>
      <c r="L471">
        <v>101</v>
      </c>
      <c r="M471" t="b">
        <v>1</v>
      </c>
      <c r="N471" s="12" t="s">
        <v>8273</v>
      </c>
      <c r="O471" t="s">
        <v>8274</v>
      </c>
      <c r="P471" s="6">
        <f t="shared" si="35"/>
        <v>102.45</v>
      </c>
      <c r="Q471">
        <f t="shared" si="36"/>
        <v>165.35</v>
      </c>
      <c r="R471" s="16">
        <f t="shared" si="37"/>
        <v>42125.614895833336</v>
      </c>
      <c r="S471" s="16">
        <f t="shared" si="38"/>
        <v>40513.757569444446</v>
      </c>
      <c r="T471">
        <f t="shared" si="39"/>
        <v>2015</v>
      </c>
    </row>
    <row r="472" spans="1:20" ht="45" hidden="1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 s="10">
        <v>1299003054</v>
      </c>
      <c r="J472">
        <v>1291227054</v>
      </c>
      <c r="K472" t="b">
        <v>1</v>
      </c>
      <c r="L472">
        <v>130</v>
      </c>
      <c r="M472" t="b">
        <v>1</v>
      </c>
      <c r="N472" s="12" t="s">
        <v>8287</v>
      </c>
      <c r="O472" t="s">
        <v>8291</v>
      </c>
      <c r="P472" s="6">
        <f t="shared" si="35"/>
        <v>110.91</v>
      </c>
      <c r="Q472">
        <f t="shared" si="36"/>
        <v>127.98</v>
      </c>
      <c r="R472" s="16">
        <f t="shared" si="37"/>
        <v>40513.757569444446</v>
      </c>
      <c r="S472" s="16">
        <f t="shared" si="38"/>
        <v>42414.44332175926</v>
      </c>
      <c r="T472">
        <f t="shared" si="39"/>
        <v>2010</v>
      </c>
    </row>
    <row r="473" spans="1:20" ht="60" hidden="1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 s="10">
        <v>1458676860</v>
      </c>
      <c r="J473">
        <v>1455446303</v>
      </c>
      <c r="K473" t="b">
        <v>1</v>
      </c>
      <c r="L473">
        <v>345</v>
      </c>
      <c r="M473" t="b">
        <v>1</v>
      </c>
      <c r="N473" s="12" t="s">
        <v>8273</v>
      </c>
      <c r="O473" t="s">
        <v>8274</v>
      </c>
      <c r="P473" s="6">
        <f t="shared" si="35"/>
        <v>103.58</v>
      </c>
      <c r="Q473">
        <f t="shared" si="36"/>
        <v>48.04</v>
      </c>
      <c r="R473" s="16">
        <f t="shared" si="37"/>
        <v>42414.44332175926</v>
      </c>
      <c r="S473" s="16">
        <f t="shared" si="38"/>
        <v>42559.755671296298</v>
      </c>
      <c r="T473">
        <f t="shared" si="39"/>
        <v>2016</v>
      </c>
    </row>
    <row r="474" spans="1:20" ht="60" hidden="1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 s="10">
        <v>1472864400</v>
      </c>
      <c r="J474">
        <v>1468001290</v>
      </c>
      <c r="K474" t="b">
        <v>1</v>
      </c>
      <c r="L474">
        <v>236</v>
      </c>
      <c r="M474" t="b">
        <v>1</v>
      </c>
      <c r="N474" s="12" t="s">
        <v>8281</v>
      </c>
      <c r="O474" t="s">
        <v>8282</v>
      </c>
      <c r="P474" s="6">
        <f t="shared" si="35"/>
        <v>110.13</v>
      </c>
      <c r="Q474">
        <f t="shared" si="36"/>
        <v>70</v>
      </c>
      <c r="R474" s="16">
        <f t="shared" si="37"/>
        <v>42559.755671296298</v>
      </c>
      <c r="S474" s="16">
        <f t="shared" si="38"/>
        <v>42083.070590277777</v>
      </c>
      <c r="T474">
        <f t="shared" si="39"/>
        <v>2016</v>
      </c>
    </row>
    <row r="475" spans="1:20" ht="45" hidden="1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 s="10">
        <v>1429152600</v>
      </c>
      <c r="J475">
        <v>1426815699</v>
      </c>
      <c r="K475" t="b">
        <v>0</v>
      </c>
      <c r="L475">
        <v>128</v>
      </c>
      <c r="M475" t="b">
        <v>1</v>
      </c>
      <c r="N475" s="12" t="s">
        <v>8283</v>
      </c>
      <c r="O475" t="s">
        <v>8284</v>
      </c>
      <c r="P475" s="6">
        <f t="shared" si="35"/>
        <v>110.01</v>
      </c>
      <c r="Q475">
        <f t="shared" si="36"/>
        <v>128.91</v>
      </c>
      <c r="R475" s="16">
        <f t="shared" si="37"/>
        <v>42083.070590277777</v>
      </c>
      <c r="S475" s="16">
        <f t="shared" si="38"/>
        <v>42290.61855324074</v>
      </c>
      <c r="T475">
        <f t="shared" si="39"/>
        <v>2015</v>
      </c>
    </row>
    <row r="476" spans="1:20" ht="135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 s="10">
        <v>1447295460</v>
      </c>
      <c r="J476">
        <v>1444747843</v>
      </c>
      <c r="K476" t="b">
        <v>0</v>
      </c>
      <c r="L476">
        <v>165</v>
      </c>
      <c r="M476" t="b">
        <v>1</v>
      </c>
      <c r="N476" s="12" t="s">
        <v>8283</v>
      </c>
      <c r="O476" t="s">
        <v>8286</v>
      </c>
      <c r="P476" s="6">
        <f t="shared" si="35"/>
        <v>109.77</v>
      </c>
      <c r="Q476">
        <f t="shared" si="36"/>
        <v>99.79</v>
      </c>
      <c r="R476" s="16">
        <f t="shared" si="37"/>
        <v>42290.61855324074</v>
      </c>
      <c r="S476" s="16">
        <f t="shared" si="38"/>
        <v>41313.816249999996</v>
      </c>
      <c r="T476">
        <f t="shared" si="39"/>
        <v>2015</v>
      </c>
    </row>
    <row r="477" spans="1:20" ht="60" hidden="1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 s="10">
        <v>1364236524</v>
      </c>
      <c r="J477">
        <v>1360352124</v>
      </c>
      <c r="K477" t="b">
        <v>1</v>
      </c>
      <c r="L477">
        <v>135</v>
      </c>
      <c r="M477" t="b">
        <v>1</v>
      </c>
      <c r="N477" s="12" t="s">
        <v>8281</v>
      </c>
      <c r="O477" t="s">
        <v>8282</v>
      </c>
      <c r="P477" s="6">
        <f t="shared" si="35"/>
        <v>109.15</v>
      </c>
      <c r="Q477">
        <f t="shared" si="36"/>
        <v>121.28</v>
      </c>
      <c r="R477" s="16">
        <f t="shared" si="37"/>
        <v>41313.816249999996</v>
      </c>
      <c r="S477" s="16">
        <f t="shared" si="38"/>
        <v>42780.825706018513</v>
      </c>
      <c r="T477">
        <f t="shared" si="39"/>
        <v>2013</v>
      </c>
    </row>
    <row r="478" spans="1:20" ht="60" hidden="1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 s="10">
        <v>1489690141</v>
      </c>
      <c r="J478">
        <v>1487101741</v>
      </c>
      <c r="K478" t="b">
        <v>0</v>
      </c>
      <c r="L478">
        <v>117</v>
      </c>
      <c r="M478" t="b">
        <v>0</v>
      </c>
      <c r="N478" s="12" t="s">
        <v>8283</v>
      </c>
      <c r="O478" t="s">
        <v>8286</v>
      </c>
      <c r="P478" s="6">
        <f t="shared" si="35"/>
        <v>108.61</v>
      </c>
      <c r="Q478">
        <f t="shared" si="36"/>
        <v>139.24</v>
      </c>
      <c r="R478" s="16">
        <f t="shared" si="37"/>
        <v>42780.825706018513</v>
      </c>
      <c r="S478" s="16">
        <f t="shared" si="38"/>
        <v>42138.684189814812</v>
      </c>
      <c r="T478">
        <f t="shared" si="39"/>
        <v>2017</v>
      </c>
    </row>
    <row r="479" spans="1:20" ht="60" hidden="1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 s="10">
        <v>1434212714</v>
      </c>
      <c r="J479">
        <v>1431620714</v>
      </c>
      <c r="K479" t="b">
        <v>0</v>
      </c>
      <c r="L479">
        <v>180</v>
      </c>
      <c r="M479" t="b">
        <v>1</v>
      </c>
      <c r="N479" s="12" t="s">
        <v>8268</v>
      </c>
      <c r="O479" t="s">
        <v>8269</v>
      </c>
      <c r="P479" s="6">
        <f t="shared" si="35"/>
        <v>108.21</v>
      </c>
      <c r="Q479">
        <f t="shared" si="36"/>
        <v>90.18</v>
      </c>
      <c r="R479" s="16">
        <f t="shared" si="37"/>
        <v>42138.684189814812</v>
      </c>
      <c r="S479" s="16">
        <f t="shared" si="38"/>
        <v>40587.085532407407</v>
      </c>
      <c r="T479">
        <f t="shared" si="39"/>
        <v>2015</v>
      </c>
    </row>
    <row r="480" spans="1:20" ht="60" hidden="1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 s="10">
        <v>1301792590</v>
      </c>
      <c r="J480">
        <v>1297562590</v>
      </c>
      <c r="K480" t="b">
        <v>1</v>
      </c>
      <c r="L480">
        <v>176</v>
      </c>
      <c r="M480" t="b">
        <v>1</v>
      </c>
      <c r="N480" s="12" t="s">
        <v>8287</v>
      </c>
      <c r="O480" t="s">
        <v>8291</v>
      </c>
      <c r="P480" s="6">
        <f t="shared" si="35"/>
        <v>294.73</v>
      </c>
      <c r="Q480">
        <f t="shared" si="36"/>
        <v>92.1</v>
      </c>
      <c r="R480" s="16">
        <f t="shared" si="37"/>
        <v>40587.085532407407</v>
      </c>
      <c r="S480" s="16">
        <f t="shared" si="38"/>
        <v>42420.74962962963</v>
      </c>
      <c r="T480">
        <f t="shared" si="39"/>
        <v>2011</v>
      </c>
    </row>
    <row r="481" spans="1:20" ht="45" hidden="1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 s="10">
        <v>1458579568</v>
      </c>
      <c r="J481">
        <v>1455991168</v>
      </c>
      <c r="K481" t="b">
        <v>0</v>
      </c>
      <c r="L481">
        <v>35</v>
      </c>
      <c r="M481" t="b">
        <v>1</v>
      </c>
      <c r="N481" s="12" t="s">
        <v>8273</v>
      </c>
      <c r="O481" t="s">
        <v>8274</v>
      </c>
      <c r="P481" s="6">
        <f t="shared" si="35"/>
        <v>108</v>
      </c>
      <c r="Q481">
        <f t="shared" si="36"/>
        <v>462.86</v>
      </c>
      <c r="R481" s="16">
        <f t="shared" si="37"/>
        <v>42420.74962962963</v>
      </c>
      <c r="S481" s="16">
        <f t="shared" si="38"/>
        <v>41809.385162037033</v>
      </c>
      <c r="T481">
        <f t="shared" si="39"/>
        <v>2016</v>
      </c>
    </row>
    <row r="482" spans="1:20" ht="60" hidden="1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 s="10">
        <v>1405761278</v>
      </c>
      <c r="J482">
        <v>1403169278</v>
      </c>
      <c r="K482" t="b">
        <v>1</v>
      </c>
      <c r="L482">
        <v>405</v>
      </c>
      <c r="M482" t="b">
        <v>1</v>
      </c>
      <c r="N482" s="12" t="s">
        <v>8273</v>
      </c>
      <c r="O482" t="s">
        <v>8274</v>
      </c>
      <c r="P482" s="6">
        <f t="shared" si="35"/>
        <v>101.04</v>
      </c>
      <c r="Q482">
        <f t="shared" si="36"/>
        <v>39.92</v>
      </c>
      <c r="R482" s="16">
        <f t="shared" si="37"/>
        <v>41809.385162037033</v>
      </c>
      <c r="S482" s="16">
        <f t="shared" si="38"/>
        <v>41354.708460648151</v>
      </c>
      <c r="T482">
        <f t="shared" si="39"/>
        <v>2014</v>
      </c>
    </row>
    <row r="483" spans="1:20" ht="60" hidden="1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 s="10">
        <v>1367773211</v>
      </c>
      <c r="J483">
        <v>1363885211</v>
      </c>
      <c r="K483" t="b">
        <v>1</v>
      </c>
      <c r="L483">
        <v>137</v>
      </c>
      <c r="M483" t="b">
        <v>1</v>
      </c>
      <c r="N483" s="12" t="s">
        <v>8281</v>
      </c>
      <c r="O483" t="s">
        <v>8282</v>
      </c>
      <c r="P483" s="6">
        <f t="shared" si="35"/>
        <v>107.63</v>
      </c>
      <c r="Q483">
        <f t="shared" si="36"/>
        <v>117.85</v>
      </c>
      <c r="R483" s="16">
        <f t="shared" si="37"/>
        <v>41354.708460648151</v>
      </c>
      <c r="S483" s="16">
        <f t="shared" si="38"/>
        <v>41082.564884259256</v>
      </c>
      <c r="T483">
        <f t="shared" si="39"/>
        <v>2013</v>
      </c>
    </row>
    <row r="484" spans="1:20" ht="45" hidden="1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 s="10">
        <v>1341668006</v>
      </c>
      <c r="J484">
        <v>1340372006</v>
      </c>
      <c r="K484" t="b">
        <v>0</v>
      </c>
      <c r="L484">
        <v>196</v>
      </c>
      <c r="M484" t="b">
        <v>1</v>
      </c>
      <c r="N484" s="12" t="s">
        <v>8281</v>
      </c>
      <c r="O484" t="s">
        <v>8282</v>
      </c>
      <c r="P484" s="6">
        <f t="shared" si="35"/>
        <v>106.67</v>
      </c>
      <c r="Q484">
        <f t="shared" si="36"/>
        <v>81.63</v>
      </c>
      <c r="R484" s="16">
        <f t="shared" si="37"/>
        <v>41082.564884259256</v>
      </c>
      <c r="S484" s="16">
        <f t="shared" si="38"/>
        <v>42675.487291666665</v>
      </c>
      <c r="T484">
        <f t="shared" si="39"/>
        <v>2012</v>
      </c>
    </row>
    <row r="485" spans="1:20" ht="30" hidden="1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 s="10">
        <v>1480662000</v>
      </c>
      <c r="J485">
        <v>1478000502</v>
      </c>
      <c r="K485" t="b">
        <v>0</v>
      </c>
      <c r="L485">
        <v>234</v>
      </c>
      <c r="M485" t="b">
        <v>1</v>
      </c>
      <c r="N485" s="12" t="s">
        <v>8276</v>
      </c>
      <c r="O485" t="s">
        <v>8277</v>
      </c>
      <c r="P485" s="6">
        <f t="shared" si="35"/>
        <v>113.84</v>
      </c>
      <c r="Q485">
        <f t="shared" si="36"/>
        <v>68.11</v>
      </c>
      <c r="R485" s="16">
        <f t="shared" si="37"/>
        <v>42675.487291666665</v>
      </c>
      <c r="S485" s="16">
        <f t="shared" si="38"/>
        <v>42235.764340277776</v>
      </c>
      <c r="T485">
        <f t="shared" si="39"/>
        <v>2016</v>
      </c>
    </row>
    <row r="486" spans="1:20" ht="60" hidden="1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 s="10">
        <v>1443214800</v>
      </c>
      <c r="J486">
        <v>1440008439</v>
      </c>
      <c r="K486" t="b">
        <v>0</v>
      </c>
      <c r="L486">
        <v>206</v>
      </c>
      <c r="M486" t="b">
        <v>1</v>
      </c>
      <c r="N486" s="12" t="s">
        <v>8268</v>
      </c>
      <c r="O486" t="s">
        <v>8300</v>
      </c>
      <c r="P486" s="6">
        <f t="shared" si="35"/>
        <v>159.30000000000001</v>
      </c>
      <c r="Q486">
        <f t="shared" si="36"/>
        <v>77.33</v>
      </c>
      <c r="R486" s="16">
        <f t="shared" si="37"/>
        <v>42235.764340277776</v>
      </c>
      <c r="S486" s="16">
        <f t="shared" si="38"/>
        <v>41121.561886574076</v>
      </c>
      <c r="T486">
        <f t="shared" si="39"/>
        <v>2015</v>
      </c>
    </row>
    <row r="487" spans="1:20" ht="60" hidden="1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 s="10">
        <v>1346765347</v>
      </c>
      <c r="J487">
        <v>1343741347</v>
      </c>
      <c r="K487" t="b">
        <v>1</v>
      </c>
      <c r="L487">
        <v>413</v>
      </c>
      <c r="M487" t="b">
        <v>1</v>
      </c>
      <c r="N487" s="12" t="s">
        <v>8287</v>
      </c>
      <c r="O487" t="s">
        <v>8291</v>
      </c>
      <c r="P487" s="6">
        <f t="shared" si="35"/>
        <v>106.12</v>
      </c>
      <c r="Q487">
        <f t="shared" si="36"/>
        <v>38.54</v>
      </c>
      <c r="R487" s="16">
        <f t="shared" si="37"/>
        <v>41121.561886574076</v>
      </c>
      <c r="S487" s="16">
        <f t="shared" si="38"/>
        <v>42505.936678240745</v>
      </c>
      <c r="T487">
        <f t="shared" si="39"/>
        <v>2012</v>
      </c>
    </row>
    <row r="488" spans="1:20" ht="60" hidden="1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 s="10">
        <v>1466377200</v>
      </c>
      <c r="J488">
        <v>1463351329</v>
      </c>
      <c r="K488" t="b">
        <v>0</v>
      </c>
      <c r="L488">
        <v>169</v>
      </c>
      <c r="M488" t="b">
        <v>1</v>
      </c>
      <c r="N488" s="12" t="s">
        <v>8276</v>
      </c>
      <c r="O488" t="s">
        <v>8277</v>
      </c>
      <c r="P488" s="6">
        <f t="shared" si="35"/>
        <v>636.14</v>
      </c>
      <c r="Q488">
        <f t="shared" si="36"/>
        <v>94.1</v>
      </c>
      <c r="R488" s="16">
        <f t="shared" si="37"/>
        <v>42505.936678240745</v>
      </c>
      <c r="S488" s="16">
        <f t="shared" si="38"/>
        <v>42747.194502314815</v>
      </c>
      <c r="T488">
        <f t="shared" si="39"/>
        <v>2016</v>
      </c>
    </row>
    <row r="489" spans="1:20" ht="45" hidden="1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 s="10">
        <v>1489376405</v>
      </c>
      <c r="J489">
        <v>1484196005</v>
      </c>
      <c r="K489" t="b">
        <v>0</v>
      </c>
      <c r="L489">
        <v>104</v>
      </c>
      <c r="M489" t="b">
        <v>0</v>
      </c>
      <c r="N489" s="12" t="s">
        <v>8268</v>
      </c>
      <c r="O489" t="s">
        <v>8270</v>
      </c>
      <c r="P489" s="6">
        <f t="shared" si="35"/>
        <v>39.630000000000003</v>
      </c>
      <c r="Q489">
        <f t="shared" si="36"/>
        <v>152.41</v>
      </c>
      <c r="R489" s="16">
        <f t="shared" si="37"/>
        <v>42747.194502314815</v>
      </c>
      <c r="S489" s="16">
        <f t="shared" si="38"/>
        <v>42279.792372685188</v>
      </c>
      <c r="T489">
        <f t="shared" si="39"/>
        <v>2017</v>
      </c>
    </row>
    <row r="490" spans="1:20" ht="30" hidden="1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 s="10">
        <v>1449000061</v>
      </c>
      <c r="J490">
        <v>1443812461</v>
      </c>
      <c r="K490" t="b">
        <v>1</v>
      </c>
      <c r="L490">
        <v>77</v>
      </c>
      <c r="M490" t="b">
        <v>1</v>
      </c>
      <c r="N490" s="12" t="s">
        <v>8268</v>
      </c>
      <c r="O490" t="s">
        <v>8275</v>
      </c>
      <c r="P490" s="6">
        <f t="shared" si="35"/>
        <v>105.39</v>
      </c>
      <c r="Q490">
        <f t="shared" si="36"/>
        <v>205.3</v>
      </c>
      <c r="R490" s="16">
        <f t="shared" si="37"/>
        <v>42279.792372685188</v>
      </c>
      <c r="S490" s="16">
        <f t="shared" si="38"/>
        <v>42724.665173611109</v>
      </c>
      <c r="T490">
        <f t="shared" si="39"/>
        <v>2015</v>
      </c>
    </row>
    <row r="491" spans="1:20" ht="60" hidden="1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 s="10">
        <v>1484841471</v>
      </c>
      <c r="J491">
        <v>1482249471</v>
      </c>
      <c r="K491" t="b">
        <v>0</v>
      </c>
      <c r="L491">
        <v>249</v>
      </c>
      <c r="M491" t="b">
        <v>1</v>
      </c>
      <c r="N491" s="12" t="s">
        <v>8283</v>
      </c>
      <c r="O491" t="s">
        <v>8284</v>
      </c>
      <c r="P491" s="6">
        <f t="shared" si="35"/>
        <v>104.96</v>
      </c>
      <c r="Q491">
        <f t="shared" si="36"/>
        <v>63.23</v>
      </c>
      <c r="R491" s="16">
        <f t="shared" si="37"/>
        <v>42724.665173611109</v>
      </c>
      <c r="S491" s="16">
        <f t="shared" si="38"/>
        <v>41879.900752314818</v>
      </c>
      <c r="T491">
        <f t="shared" si="39"/>
        <v>2016</v>
      </c>
    </row>
    <row r="492" spans="1:20" ht="45" hidden="1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 s="10">
        <v>1412285825</v>
      </c>
      <c r="J492">
        <v>1409261825</v>
      </c>
      <c r="K492" t="b">
        <v>0</v>
      </c>
      <c r="L492">
        <v>356</v>
      </c>
      <c r="M492" t="b">
        <v>1</v>
      </c>
      <c r="N492" s="12" t="s">
        <v>8276</v>
      </c>
      <c r="O492" t="s">
        <v>8277</v>
      </c>
      <c r="P492" s="6">
        <f t="shared" si="35"/>
        <v>524.16999999999996</v>
      </c>
      <c r="Q492">
        <f t="shared" si="36"/>
        <v>44.17</v>
      </c>
      <c r="R492" s="16">
        <f t="shared" si="37"/>
        <v>41879.900752314818</v>
      </c>
      <c r="S492" s="16">
        <f t="shared" si="38"/>
        <v>41550.456412037034</v>
      </c>
      <c r="T492">
        <f t="shared" si="39"/>
        <v>2014</v>
      </c>
    </row>
    <row r="493" spans="1:20" ht="60" hidden="1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 s="10">
        <v>1383389834</v>
      </c>
      <c r="J493">
        <v>1380797834</v>
      </c>
      <c r="K493" t="b">
        <v>1</v>
      </c>
      <c r="L493">
        <v>232</v>
      </c>
      <c r="M493" t="b">
        <v>1</v>
      </c>
      <c r="N493" s="12" t="s">
        <v>8281</v>
      </c>
      <c r="O493" t="s">
        <v>8282</v>
      </c>
      <c r="P493" s="6">
        <f t="shared" si="35"/>
        <v>104.82</v>
      </c>
      <c r="Q493">
        <f t="shared" si="36"/>
        <v>67.77</v>
      </c>
      <c r="R493" s="16">
        <f t="shared" si="37"/>
        <v>41550.456412037034</v>
      </c>
      <c r="S493" s="16">
        <f t="shared" si="38"/>
        <v>42400.704537037032</v>
      </c>
      <c r="T493">
        <f t="shared" si="39"/>
        <v>2013</v>
      </c>
    </row>
    <row r="494" spans="1:20" ht="165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 s="10">
        <v>1458075600</v>
      </c>
      <c r="J494">
        <v>1454259272</v>
      </c>
      <c r="K494" t="b">
        <v>1</v>
      </c>
      <c r="L494">
        <v>286</v>
      </c>
      <c r="M494" t="b">
        <v>1</v>
      </c>
      <c r="N494" s="12" t="s">
        <v>8283</v>
      </c>
      <c r="O494" t="s">
        <v>8286</v>
      </c>
      <c r="P494" s="6">
        <f t="shared" si="35"/>
        <v>101.32</v>
      </c>
      <c r="Q494">
        <f t="shared" si="36"/>
        <v>54.91</v>
      </c>
      <c r="R494" s="16">
        <f t="shared" si="37"/>
        <v>42400.704537037032</v>
      </c>
      <c r="S494" s="16">
        <f t="shared" si="38"/>
        <v>42270.810995370368</v>
      </c>
      <c r="T494">
        <f t="shared" si="39"/>
        <v>2016</v>
      </c>
    </row>
    <row r="495" spans="1:20" ht="135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 s="10">
        <v>1446418800</v>
      </c>
      <c r="J495">
        <v>1443036470</v>
      </c>
      <c r="K495" t="b">
        <v>0</v>
      </c>
      <c r="L495">
        <v>48</v>
      </c>
      <c r="M495" t="b">
        <v>1</v>
      </c>
      <c r="N495" s="12" t="s">
        <v>8283</v>
      </c>
      <c r="O495" t="s">
        <v>8286</v>
      </c>
      <c r="P495" s="6">
        <f t="shared" si="35"/>
        <v>104.67</v>
      </c>
      <c r="Q495">
        <f t="shared" si="36"/>
        <v>327.08</v>
      </c>
      <c r="R495" s="16">
        <f t="shared" si="37"/>
        <v>42270.810995370368</v>
      </c>
      <c r="S495" s="16">
        <f t="shared" si="38"/>
        <v>42146.836215277777</v>
      </c>
      <c r="T495">
        <f t="shared" si="39"/>
        <v>2015</v>
      </c>
    </row>
    <row r="496" spans="1:20" ht="45" hidden="1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 s="10">
        <v>1434917049</v>
      </c>
      <c r="J496">
        <v>1432325049</v>
      </c>
      <c r="K496" t="b">
        <v>0</v>
      </c>
      <c r="L496">
        <v>107</v>
      </c>
      <c r="M496" t="b">
        <v>1</v>
      </c>
      <c r="N496" s="12" t="s">
        <v>8283</v>
      </c>
      <c r="O496" t="s">
        <v>8284</v>
      </c>
      <c r="P496" s="6">
        <f t="shared" si="35"/>
        <v>156.96</v>
      </c>
      <c r="Q496">
        <f t="shared" si="36"/>
        <v>146.69</v>
      </c>
      <c r="R496" s="16">
        <f t="shared" si="37"/>
        <v>42146.836215277777</v>
      </c>
      <c r="S496" s="16">
        <f t="shared" si="38"/>
        <v>42696.624444444446</v>
      </c>
      <c r="T496">
        <f t="shared" si="39"/>
        <v>2015</v>
      </c>
    </row>
    <row r="497" spans="1:20" ht="135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 s="10">
        <v>1482418752</v>
      </c>
      <c r="J497">
        <v>1479826752</v>
      </c>
      <c r="K497" t="b">
        <v>0</v>
      </c>
      <c r="L497">
        <v>175</v>
      </c>
      <c r="M497" t="b">
        <v>1</v>
      </c>
      <c r="N497" s="12" t="s">
        <v>8283</v>
      </c>
      <c r="O497" t="s">
        <v>8286</v>
      </c>
      <c r="P497" s="6">
        <f t="shared" si="35"/>
        <v>104.52</v>
      </c>
      <c r="Q497">
        <f t="shared" si="36"/>
        <v>89.59</v>
      </c>
      <c r="R497" s="16">
        <f t="shared" si="37"/>
        <v>42696.624444444446</v>
      </c>
      <c r="S497" s="16">
        <f t="shared" si="38"/>
        <v>41871.845601851855</v>
      </c>
      <c r="T497">
        <f t="shared" si="39"/>
        <v>2016</v>
      </c>
    </row>
    <row r="498" spans="1:20" ht="60" hidden="1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 s="10">
        <v>1412121600</v>
      </c>
      <c r="J498">
        <v>1408565860</v>
      </c>
      <c r="K498" t="b">
        <v>1</v>
      </c>
      <c r="L498">
        <v>424</v>
      </c>
      <c r="M498" t="b">
        <v>1</v>
      </c>
      <c r="N498" s="12" t="s">
        <v>8268</v>
      </c>
      <c r="O498" t="s">
        <v>8269</v>
      </c>
      <c r="P498" s="6">
        <f t="shared" si="35"/>
        <v>156.72999999999999</v>
      </c>
      <c r="Q498">
        <f t="shared" si="36"/>
        <v>36.97</v>
      </c>
      <c r="R498" s="16">
        <f t="shared" si="37"/>
        <v>41871.845601851855</v>
      </c>
      <c r="S498" s="16">
        <f t="shared" si="38"/>
        <v>42296.583379629628</v>
      </c>
      <c r="T498">
        <f t="shared" si="39"/>
        <v>2014</v>
      </c>
    </row>
    <row r="499" spans="1:20" ht="60" hidden="1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 s="10">
        <v>1447858804</v>
      </c>
      <c r="J499">
        <v>1445263204</v>
      </c>
      <c r="K499" t="b">
        <v>1</v>
      </c>
      <c r="L499">
        <v>206</v>
      </c>
      <c r="M499" t="b">
        <v>1</v>
      </c>
      <c r="N499" s="12" t="s">
        <v>8273</v>
      </c>
      <c r="O499" t="s">
        <v>8274</v>
      </c>
      <c r="P499" s="6">
        <f t="shared" si="35"/>
        <v>111.79</v>
      </c>
      <c r="Q499">
        <f t="shared" si="36"/>
        <v>75.98</v>
      </c>
      <c r="R499" s="16">
        <f t="shared" si="37"/>
        <v>42296.583379629628</v>
      </c>
      <c r="S499" s="16">
        <f t="shared" si="38"/>
        <v>40963.613032407404</v>
      </c>
      <c r="T499">
        <f t="shared" si="39"/>
        <v>2015</v>
      </c>
    </row>
    <row r="500" spans="1:20" ht="60" hidden="1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 s="10">
        <v>1333774740</v>
      </c>
      <c r="J500">
        <v>1330094566</v>
      </c>
      <c r="K500" t="b">
        <v>0</v>
      </c>
      <c r="L500">
        <v>184</v>
      </c>
      <c r="M500" t="b">
        <v>1</v>
      </c>
      <c r="N500" s="12" t="s">
        <v>8287</v>
      </c>
      <c r="O500" t="s">
        <v>8291</v>
      </c>
      <c r="P500" s="6">
        <f t="shared" si="35"/>
        <v>111.79</v>
      </c>
      <c r="Q500">
        <f t="shared" si="36"/>
        <v>85.05</v>
      </c>
      <c r="R500" s="16">
        <f t="shared" si="37"/>
        <v>40963.613032407404</v>
      </c>
      <c r="S500" s="16">
        <f t="shared" si="38"/>
        <v>40079.725115740745</v>
      </c>
      <c r="T500">
        <f t="shared" si="39"/>
        <v>2012</v>
      </c>
    </row>
    <row r="501" spans="1:20" ht="60" hidden="1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 s="10">
        <v>1260383040</v>
      </c>
      <c r="J501">
        <v>1253726650</v>
      </c>
      <c r="K501" t="b">
        <v>1</v>
      </c>
      <c r="L501">
        <v>200</v>
      </c>
      <c r="M501" t="b">
        <v>1</v>
      </c>
      <c r="N501" s="12" t="s">
        <v>8287</v>
      </c>
      <c r="O501" t="s">
        <v>8288</v>
      </c>
      <c r="P501" s="6">
        <f t="shared" si="35"/>
        <v>104.04</v>
      </c>
      <c r="Q501">
        <f t="shared" si="36"/>
        <v>78.03</v>
      </c>
      <c r="R501" s="16">
        <f t="shared" si="37"/>
        <v>40079.725115740745</v>
      </c>
      <c r="S501" s="16">
        <f t="shared" si="38"/>
        <v>42425.735416666663</v>
      </c>
      <c r="T501">
        <f t="shared" si="39"/>
        <v>2009</v>
      </c>
    </row>
    <row r="502" spans="1:20" ht="30" hidden="1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 s="10">
        <v>1459010340</v>
      </c>
      <c r="J502">
        <v>1456421940</v>
      </c>
      <c r="K502" t="b">
        <v>0</v>
      </c>
      <c r="L502">
        <v>115</v>
      </c>
      <c r="M502" t="b">
        <v>1</v>
      </c>
      <c r="N502" s="12" t="s">
        <v>8283</v>
      </c>
      <c r="O502" t="s">
        <v>8295</v>
      </c>
      <c r="P502" s="6">
        <f t="shared" si="35"/>
        <v>103.98</v>
      </c>
      <c r="Q502">
        <f t="shared" si="36"/>
        <v>135.63</v>
      </c>
      <c r="R502" s="16">
        <f t="shared" si="37"/>
        <v>42425.735416666663</v>
      </c>
      <c r="S502" s="16">
        <f t="shared" si="38"/>
        <v>41668.606469907405</v>
      </c>
      <c r="T502">
        <f t="shared" si="39"/>
        <v>2016</v>
      </c>
    </row>
    <row r="503" spans="1:20" ht="45" hidden="1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 s="10">
        <v>1393597999</v>
      </c>
      <c r="J503">
        <v>1391005999</v>
      </c>
      <c r="K503" t="b">
        <v>0</v>
      </c>
      <c r="L503">
        <v>65</v>
      </c>
      <c r="M503" t="b">
        <v>1</v>
      </c>
      <c r="N503" s="12" t="s">
        <v>8281</v>
      </c>
      <c r="O503" t="s">
        <v>8282</v>
      </c>
      <c r="P503" s="6">
        <f t="shared" si="35"/>
        <v>103.97</v>
      </c>
      <c r="Q503">
        <f t="shared" si="36"/>
        <v>239.94</v>
      </c>
      <c r="R503" s="16">
        <f t="shared" si="37"/>
        <v>41668.606469907405</v>
      </c>
      <c r="S503" s="16">
        <f t="shared" si="38"/>
        <v>41164.859502314815</v>
      </c>
      <c r="T503">
        <f t="shared" si="39"/>
        <v>2014</v>
      </c>
    </row>
    <row r="504" spans="1:20" ht="60" hidden="1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 s="10">
        <v>1350074261</v>
      </c>
      <c r="J504">
        <v>1347482261</v>
      </c>
      <c r="K504" t="b">
        <v>0</v>
      </c>
      <c r="L504">
        <v>133</v>
      </c>
      <c r="M504" t="b">
        <v>1</v>
      </c>
      <c r="N504" s="12" t="s">
        <v>8287</v>
      </c>
      <c r="O504" t="s">
        <v>8291</v>
      </c>
      <c r="P504" s="6">
        <f t="shared" si="35"/>
        <v>155.91</v>
      </c>
      <c r="Q504">
        <f t="shared" si="36"/>
        <v>117.23</v>
      </c>
      <c r="R504" s="16">
        <f t="shared" si="37"/>
        <v>41164.859502314815</v>
      </c>
      <c r="S504" s="16">
        <f t="shared" si="38"/>
        <v>42211.628611111111</v>
      </c>
      <c r="T504">
        <f t="shared" si="39"/>
        <v>2012</v>
      </c>
    </row>
    <row r="505" spans="1:20" ht="45" hidden="1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 s="10">
        <v>1440515112</v>
      </c>
      <c r="J505">
        <v>1437923112</v>
      </c>
      <c r="K505" t="b">
        <v>0</v>
      </c>
      <c r="L505">
        <v>140</v>
      </c>
      <c r="M505" t="b">
        <v>1</v>
      </c>
      <c r="N505" s="12" t="s">
        <v>8273</v>
      </c>
      <c r="O505" t="s">
        <v>8274</v>
      </c>
      <c r="P505" s="6">
        <f t="shared" si="35"/>
        <v>103.77</v>
      </c>
      <c r="Q505">
        <f t="shared" si="36"/>
        <v>111.18</v>
      </c>
      <c r="R505" s="16">
        <f t="shared" si="37"/>
        <v>42211.628611111111</v>
      </c>
      <c r="S505" s="16">
        <f t="shared" si="38"/>
        <v>42265.022824074069</v>
      </c>
      <c r="T505">
        <f t="shared" si="39"/>
        <v>2015</v>
      </c>
    </row>
    <row r="506" spans="1:20" ht="135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 s="10">
        <v>1444264372</v>
      </c>
      <c r="J506">
        <v>1442536372</v>
      </c>
      <c r="K506" t="b">
        <v>0</v>
      </c>
      <c r="L506">
        <v>78</v>
      </c>
      <c r="M506" t="b">
        <v>1</v>
      </c>
      <c r="N506" s="12" t="s">
        <v>8283</v>
      </c>
      <c r="O506" t="s">
        <v>8286</v>
      </c>
      <c r="P506" s="6">
        <f t="shared" si="35"/>
        <v>103.57</v>
      </c>
      <c r="Q506">
        <f t="shared" si="36"/>
        <v>199.17</v>
      </c>
      <c r="R506" s="16">
        <f t="shared" si="37"/>
        <v>42265.022824074069</v>
      </c>
      <c r="S506" s="16">
        <f t="shared" si="38"/>
        <v>42423.709074074075</v>
      </c>
      <c r="T506">
        <f t="shared" si="39"/>
        <v>2015</v>
      </c>
    </row>
    <row r="507" spans="1:20" ht="60" hidden="1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 s="10">
        <v>1458835264</v>
      </c>
      <c r="J507">
        <v>1456246864</v>
      </c>
      <c r="K507" t="b">
        <v>0</v>
      </c>
      <c r="L507">
        <v>75</v>
      </c>
      <c r="M507" t="b">
        <v>1</v>
      </c>
      <c r="N507" s="12" t="s">
        <v>8273</v>
      </c>
      <c r="O507" t="s">
        <v>8274</v>
      </c>
      <c r="P507" s="6">
        <f t="shared" si="35"/>
        <v>155.30000000000001</v>
      </c>
      <c r="Q507">
        <f t="shared" si="36"/>
        <v>207.07</v>
      </c>
      <c r="R507" s="16">
        <f t="shared" si="37"/>
        <v>42423.709074074075</v>
      </c>
      <c r="S507" s="16">
        <f t="shared" si="38"/>
        <v>42278.662037037036</v>
      </c>
      <c r="T507">
        <f t="shared" si="39"/>
        <v>2016</v>
      </c>
    </row>
    <row r="508" spans="1:20" ht="60" hidden="1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 s="10">
        <v>1446346800</v>
      </c>
      <c r="J508">
        <v>1443714800</v>
      </c>
      <c r="K508" t="b">
        <v>0</v>
      </c>
      <c r="L508">
        <v>89</v>
      </c>
      <c r="M508" t="b">
        <v>1</v>
      </c>
      <c r="N508" s="12" t="s">
        <v>8273</v>
      </c>
      <c r="O508" t="s">
        <v>8274</v>
      </c>
      <c r="P508" s="6">
        <f t="shared" si="35"/>
        <v>172.28</v>
      </c>
      <c r="Q508">
        <f t="shared" si="36"/>
        <v>174.21</v>
      </c>
      <c r="R508" s="16">
        <f t="shared" si="37"/>
        <v>42278.662037037036</v>
      </c>
      <c r="S508" s="16">
        <f t="shared" si="38"/>
        <v>42522.347812499997</v>
      </c>
      <c r="T508">
        <f t="shared" si="39"/>
        <v>2015</v>
      </c>
    </row>
    <row r="509" spans="1:20" ht="165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 s="10">
        <v>1467361251</v>
      </c>
      <c r="J509">
        <v>1464769251</v>
      </c>
      <c r="K509" t="b">
        <v>1</v>
      </c>
      <c r="L509">
        <v>181</v>
      </c>
      <c r="M509" t="b">
        <v>1</v>
      </c>
      <c r="N509" s="12" t="s">
        <v>8283</v>
      </c>
      <c r="O509" t="s">
        <v>8286</v>
      </c>
      <c r="P509" s="6">
        <f t="shared" si="35"/>
        <v>103.21</v>
      </c>
      <c r="Q509">
        <f t="shared" si="36"/>
        <v>85.53</v>
      </c>
      <c r="R509" s="16">
        <f t="shared" si="37"/>
        <v>42522.347812499997</v>
      </c>
      <c r="S509" s="16">
        <f t="shared" si="38"/>
        <v>42284.500104166669</v>
      </c>
      <c r="T509">
        <f t="shared" si="39"/>
        <v>2016</v>
      </c>
    </row>
    <row r="510" spans="1:20" ht="120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 s="10">
        <v>1446814809</v>
      </c>
      <c r="J510">
        <v>1444219209</v>
      </c>
      <c r="K510" t="b">
        <v>1</v>
      </c>
      <c r="L510">
        <v>145</v>
      </c>
      <c r="M510" t="b">
        <v>1</v>
      </c>
      <c r="N510" s="12" t="s">
        <v>8283</v>
      </c>
      <c r="O510" t="s">
        <v>8286</v>
      </c>
      <c r="P510" s="6">
        <f t="shared" si="35"/>
        <v>154.43</v>
      </c>
      <c r="Q510">
        <f t="shared" si="36"/>
        <v>106.5</v>
      </c>
      <c r="R510" s="16">
        <f t="shared" si="37"/>
        <v>42284.500104166669</v>
      </c>
      <c r="S510" s="16">
        <f t="shared" si="38"/>
        <v>41312.737673611111</v>
      </c>
      <c r="T510">
        <f t="shared" si="39"/>
        <v>2015</v>
      </c>
    </row>
    <row r="511" spans="1:20" ht="45" hidden="1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 s="10">
        <v>1363711335</v>
      </c>
      <c r="J511">
        <v>1360258935</v>
      </c>
      <c r="K511" t="b">
        <v>1</v>
      </c>
      <c r="L511">
        <v>251</v>
      </c>
      <c r="M511" t="b">
        <v>1</v>
      </c>
      <c r="N511" s="12" t="s">
        <v>8281</v>
      </c>
      <c r="O511" t="s">
        <v>8282</v>
      </c>
      <c r="P511" s="6">
        <f t="shared" si="35"/>
        <v>118.74</v>
      </c>
      <c r="Q511">
        <f t="shared" si="36"/>
        <v>61.5</v>
      </c>
      <c r="R511" s="16">
        <f t="shared" si="37"/>
        <v>41312.737673611111</v>
      </c>
      <c r="S511" s="16">
        <f t="shared" si="38"/>
        <v>41866.931076388886</v>
      </c>
      <c r="T511">
        <f t="shared" si="39"/>
        <v>2013</v>
      </c>
    </row>
    <row r="512" spans="1:20" ht="60" hidden="1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 s="10">
        <v>1411005600</v>
      </c>
      <c r="J512">
        <v>1408141245</v>
      </c>
      <c r="K512" t="b">
        <v>0</v>
      </c>
      <c r="L512">
        <v>29</v>
      </c>
      <c r="M512" t="b">
        <v>0</v>
      </c>
      <c r="N512" s="12" t="s">
        <v>8268</v>
      </c>
      <c r="O512" t="s">
        <v>8270</v>
      </c>
      <c r="P512" s="6">
        <f t="shared" si="35"/>
        <v>15.39</v>
      </c>
      <c r="Q512">
        <f t="shared" si="36"/>
        <v>530.69000000000005</v>
      </c>
      <c r="R512" s="16">
        <f t="shared" si="37"/>
        <v>41866.931076388886</v>
      </c>
      <c r="S512" s="16">
        <f t="shared" si="38"/>
        <v>42292.701053240744</v>
      </c>
      <c r="T512">
        <f t="shared" si="39"/>
        <v>2014</v>
      </c>
    </row>
    <row r="513" spans="1:20" ht="150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 s="10">
        <v>1447523371</v>
      </c>
      <c r="J513">
        <v>1444927771</v>
      </c>
      <c r="K513" t="b">
        <v>0</v>
      </c>
      <c r="L513">
        <v>120</v>
      </c>
      <c r="M513" t="b">
        <v>1</v>
      </c>
      <c r="N513" s="12" t="s">
        <v>8283</v>
      </c>
      <c r="O513" t="s">
        <v>8286</v>
      </c>
      <c r="P513" s="6">
        <f t="shared" si="35"/>
        <v>102.23</v>
      </c>
      <c r="Q513">
        <f t="shared" si="36"/>
        <v>127.79</v>
      </c>
      <c r="R513" s="16">
        <f t="shared" si="37"/>
        <v>42292.701053240744</v>
      </c>
      <c r="S513" s="16">
        <f t="shared" si="38"/>
        <v>42769.574999999997</v>
      </c>
      <c r="T513">
        <f t="shared" si="39"/>
        <v>2015</v>
      </c>
    </row>
    <row r="514" spans="1:20" ht="105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 s="10">
        <v>1487944080</v>
      </c>
      <c r="J514">
        <v>1486129680</v>
      </c>
      <c r="K514" t="b">
        <v>0</v>
      </c>
      <c r="L514">
        <v>112</v>
      </c>
      <c r="M514" t="b">
        <v>1</v>
      </c>
      <c r="N514" s="12" t="s">
        <v>8283</v>
      </c>
      <c r="O514" t="s">
        <v>8286</v>
      </c>
      <c r="P514" s="6">
        <f t="shared" ref="P514:P577" si="40">ROUND(E514/D514*100,2)</f>
        <v>102.18</v>
      </c>
      <c r="Q514">
        <f t="shared" ref="Q514:Q577" si="41">ROUND(E514/L514,2)</f>
        <v>136.85</v>
      </c>
      <c r="R514" s="16">
        <f t="shared" si="37"/>
        <v>42769.574999999997</v>
      </c>
      <c r="S514" s="16">
        <f t="shared" si="38"/>
        <v>41388.021261574075</v>
      </c>
      <c r="T514">
        <f t="shared" si="39"/>
        <v>2017</v>
      </c>
    </row>
    <row r="515" spans="1:20" ht="45" hidden="1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 s="10">
        <v>1369355437</v>
      </c>
      <c r="J515">
        <v>1366763437</v>
      </c>
      <c r="K515" t="b">
        <v>0</v>
      </c>
      <c r="L515">
        <v>174</v>
      </c>
      <c r="M515" t="b">
        <v>1</v>
      </c>
      <c r="N515" s="12" t="s">
        <v>8287</v>
      </c>
      <c r="O515" t="s">
        <v>8291</v>
      </c>
      <c r="P515" s="6">
        <f t="shared" si="40"/>
        <v>102.12</v>
      </c>
      <c r="Q515">
        <f t="shared" si="41"/>
        <v>88.04</v>
      </c>
      <c r="R515" s="16">
        <f t="shared" ref="R515:R578" si="42">(((J515/60)/60)/24)+DATE(1970,1,1)</f>
        <v>41388.021261574075</v>
      </c>
      <c r="S515" s="16">
        <f t="shared" ref="S515:S578" si="43">(((J516/60)/60)/24)+DATE(1970,1,1)</f>
        <v>42172.757638888885</v>
      </c>
      <c r="T515">
        <f t="shared" ref="T515:T578" si="44">YEAR(R515)</f>
        <v>2013</v>
      </c>
    </row>
    <row r="516" spans="1:20" ht="150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 s="10">
        <v>1437156660</v>
      </c>
      <c r="J516">
        <v>1434564660</v>
      </c>
      <c r="K516" t="b">
        <v>1</v>
      </c>
      <c r="L516">
        <v>288</v>
      </c>
      <c r="M516" t="b">
        <v>1</v>
      </c>
      <c r="N516" s="12" t="s">
        <v>8283</v>
      </c>
      <c r="O516" t="s">
        <v>8286</v>
      </c>
      <c r="P516" s="6">
        <f t="shared" si="40"/>
        <v>102.1</v>
      </c>
      <c r="Q516">
        <f t="shared" si="41"/>
        <v>53.18</v>
      </c>
      <c r="R516" s="16">
        <f t="shared" si="42"/>
        <v>42172.757638888885</v>
      </c>
      <c r="S516" s="16">
        <f t="shared" si="43"/>
        <v>42089.83289351852</v>
      </c>
      <c r="T516">
        <f t="shared" si="44"/>
        <v>2015</v>
      </c>
    </row>
    <row r="517" spans="1:20" ht="60" hidden="1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 s="10">
        <v>1429991962</v>
      </c>
      <c r="J517">
        <v>1427399962</v>
      </c>
      <c r="K517" t="b">
        <v>0</v>
      </c>
      <c r="L517">
        <v>69</v>
      </c>
      <c r="M517" t="b">
        <v>1</v>
      </c>
      <c r="N517" s="12" t="s">
        <v>8281</v>
      </c>
      <c r="O517" t="s">
        <v>8292</v>
      </c>
      <c r="P517" s="6">
        <f t="shared" si="40"/>
        <v>101.9</v>
      </c>
      <c r="Q517">
        <f t="shared" si="41"/>
        <v>221.52</v>
      </c>
      <c r="R517" s="16">
        <f t="shared" si="42"/>
        <v>42089.83289351852</v>
      </c>
      <c r="S517" s="16">
        <f t="shared" si="43"/>
        <v>42189.031041666662</v>
      </c>
      <c r="T517">
        <f t="shared" si="44"/>
        <v>2015</v>
      </c>
    </row>
    <row r="518" spans="1:20" ht="45" hidden="1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 s="10">
        <v>1439189940</v>
      </c>
      <c r="J518">
        <v>1435970682</v>
      </c>
      <c r="K518" t="b">
        <v>1</v>
      </c>
      <c r="L518">
        <v>139</v>
      </c>
      <c r="M518" t="b">
        <v>0</v>
      </c>
      <c r="N518" s="12" t="s">
        <v>8273</v>
      </c>
      <c r="O518" t="s">
        <v>8274</v>
      </c>
      <c r="P518" s="6">
        <f t="shared" si="40"/>
        <v>61.12</v>
      </c>
      <c r="Q518">
        <f t="shared" si="41"/>
        <v>109.94</v>
      </c>
      <c r="R518" s="16">
        <f t="shared" si="42"/>
        <v>42189.031041666662</v>
      </c>
      <c r="S518" s="16">
        <f t="shared" si="43"/>
        <v>40480.363483796296</v>
      </c>
      <c r="T518">
        <f t="shared" si="44"/>
        <v>2015</v>
      </c>
    </row>
    <row r="519" spans="1:20" ht="45" hidden="1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 s="10">
        <v>1292665405</v>
      </c>
      <c r="J519">
        <v>1288341805</v>
      </c>
      <c r="K519" t="b">
        <v>1</v>
      </c>
      <c r="L519">
        <v>223</v>
      </c>
      <c r="M519" t="b">
        <v>1</v>
      </c>
      <c r="N519" s="12" t="s">
        <v>8281</v>
      </c>
      <c r="O519" t="s">
        <v>8282</v>
      </c>
      <c r="P519" s="6">
        <f t="shared" si="40"/>
        <v>305.45999999999998</v>
      </c>
      <c r="Q519">
        <f t="shared" si="41"/>
        <v>68.489999999999995</v>
      </c>
      <c r="R519" s="16">
        <f t="shared" si="42"/>
        <v>40480.363483796296</v>
      </c>
      <c r="S519" s="16">
        <f t="shared" si="43"/>
        <v>42567.840069444443</v>
      </c>
      <c r="T519">
        <f t="shared" si="44"/>
        <v>2010</v>
      </c>
    </row>
    <row r="520" spans="1:20" ht="135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 s="10">
        <v>1471291782</v>
      </c>
      <c r="J520">
        <v>1468699782</v>
      </c>
      <c r="K520" t="b">
        <v>0</v>
      </c>
      <c r="L520">
        <v>122</v>
      </c>
      <c r="M520" t="b">
        <v>1</v>
      </c>
      <c r="N520" s="12" t="s">
        <v>8283</v>
      </c>
      <c r="O520" t="s">
        <v>8286</v>
      </c>
      <c r="P520" s="6">
        <f t="shared" si="40"/>
        <v>101.77</v>
      </c>
      <c r="Q520">
        <f t="shared" si="41"/>
        <v>125.12</v>
      </c>
      <c r="R520" s="16">
        <f t="shared" si="42"/>
        <v>42567.840069444443</v>
      </c>
      <c r="S520" s="16">
        <f t="shared" si="43"/>
        <v>41902.07240740741</v>
      </c>
      <c r="T520">
        <f t="shared" si="44"/>
        <v>2016</v>
      </c>
    </row>
    <row r="521" spans="1:20" ht="60" hidden="1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 s="10">
        <v>1414465860</v>
      </c>
      <c r="J521">
        <v>1411177456</v>
      </c>
      <c r="K521" t="b">
        <v>0</v>
      </c>
      <c r="L521">
        <v>102</v>
      </c>
      <c r="M521" t="b">
        <v>1</v>
      </c>
      <c r="N521" s="12" t="s">
        <v>8279</v>
      </c>
      <c r="O521" t="s">
        <v>8280</v>
      </c>
      <c r="P521" s="6">
        <f t="shared" si="40"/>
        <v>101.53</v>
      </c>
      <c r="Q521">
        <f t="shared" si="41"/>
        <v>149.31</v>
      </c>
      <c r="R521" s="16">
        <f t="shared" si="42"/>
        <v>41902.07240740741</v>
      </c>
      <c r="S521" s="16">
        <f t="shared" si="43"/>
        <v>41664.684108796297</v>
      </c>
      <c r="T521">
        <f t="shared" si="44"/>
        <v>2014</v>
      </c>
    </row>
    <row r="522" spans="1:20" ht="45" hidden="1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 s="10">
        <v>1393259107</v>
      </c>
      <c r="J522">
        <v>1390667107</v>
      </c>
      <c r="K522" t="b">
        <v>0</v>
      </c>
      <c r="L522">
        <v>226</v>
      </c>
      <c r="M522" t="b">
        <v>1</v>
      </c>
      <c r="N522" s="12" t="s">
        <v>8287</v>
      </c>
      <c r="O522" t="s">
        <v>8291</v>
      </c>
      <c r="P522" s="6">
        <f t="shared" si="40"/>
        <v>101.53</v>
      </c>
      <c r="Q522">
        <f t="shared" si="41"/>
        <v>67.39</v>
      </c>
      <c r="R522" s="16">
        <f t="shared" si="42"/>
        <v>41664.684108796297</v>
      </c>
      <c r="S522" s="16">
        <f t="shared" si="43"/>
        <v>41899.645300925928</v>
      </c>
      <c r="T522">
        <f t="shared" si="44"/>
        <v>2014</v>
      </c>
    </row>
    <row r="523" spans="1:20" ht="30" hidden="1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 s="10">
        <v>1413849600</v>
      </c>
      <c r="J523">
        <v>1410967754</v>
      </c>
      <c r="K523" t="b">
        <v>1</v>
      </c>
      <c r="L523">
        <v>340</v>
      </c>
      <c r="M523" t="b">
        <v>1</v>
      </c>
      <c r="N523" s="12" t="s">
        <v>8271</v>
      </c>
      <c r="O523" t="s">
        <v>8272</v>
      </c>
      <c r="P523" s="6">
        <f t="shared" si="40"/>
        <v>101.24</v>
      </c>
      <c r="Q523">
        <f t="shared" si="41"/>
        <v>44.67</v>
      </c>
      <c r="R523" s="16">
        <f t="shared" si="42"/>
        <v>41899.645300925928</v>
      </c>
      <c r="S523" s="16">
        <f t="shared" si="43"/>
        <v>41789.896805555552</v>
      </c>
      <c r="T523">
        <f t="shared" si="44"/>
        <v>2014</v>
      </c>
    </row>
    <row r="524" spans="1:20" ht="45" hidden="1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 s="10">
        <v>1404077484</v>
      </c>
      <c r="J524">
        <v>1401485484</v>
      </c>
      <c r="K524" t="b">
        <v>1</v>
      </c>
      <c r="L524">
        <v>123</v>
      </c>
      <c r="M524" t="b">
        <v>1</v>
      </c>
      <c r="N524" s="12" t="s">
        <v>8279</v>
      </c>
      <c r="O524" t="s">
        <v>8280</v>
      </c>
      <c r="P524" s="6">
        <f t="shared" si="40"/>
        <v>101.14</v>
      </c>
      <c r="Q524">
        <f t="shared" si="41"/>
        <v>123.35</v>
      </c>
      <c r="R524" s="16">
        <f t="shared" si="42"/>
        <v>41789.896805555552</v>
      </c>
      <c r="S524" s="16">
        <f t="shared" si="43"/>
        <v>42772.833379629628</v>
      </c>
      <c r="T524">
        <f t="shared" si="44"/>
        <v>2014</v>
      </c>
    </row>
    <row r="525" spans="1:20" ht="75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 s="10">
        <v>1489352400</v>
      </c>
      <c r="J525">
        <v>1486411204</v>
      </c>
      <c r="K525" t="b">
        <v>1</v>
      </c>
      <c r="L525">
        <v>59</v>
      </c>
      <c r="M525" t="b">
        <v>1</v>
      </c>
      <c r="N525" s="12" t="s">
        <v>8283</v>
      </c>
      <c r="O525" t="s">
        <v>8286</v>
      </c>
      <c r="P525" s="6">
        <f t="shared" si="40"/>
        <v>100.84</v>
      </c>
      <c r="Q525">
        <f t="shared" si="41"/>
        <v>256.37</v>
      </c>
      <c r="R525" s="16">
        <f t="shared" si="42"/>
        <v>42772.833379629628</v>
      </c>
      <c r="S525" s="16">
        <f t="shared" si="43"/>
        <v>42473.794710648144</v>
      </c>
      <c r="T525">
        <f t="shared" si="44"/>
        <v>2017</v>
      </c>
    </row>
    <row r="526" spans="1:20" ht="135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 s="10">
        <v>1463166263</v>
      </c>
      <c r="J526">
        <v>1460574263</v>
      </c>
      <c r="K526" t="b">
        <v>0</v>
      </c>
      <c r="L526">
        <v>60</v>
      </c>
      <c r="M526" t="b">
        <v>1</v>
      </c>
      <c r="N526" s="12" t="s">
        <v>8283</v>
      </c>
      <c r="O526" t="s">
        <v>8286</v>
      </c>
      <c r="P526" s="6">
        <f t="shared" si="40"/>
        <v>302.42</v>
      </c>
      <c r="Q526">
        <f t="shared" si="41"/>
        <v>252.02</v>
      </c>
      <c r="R526" s="16">
        <f t="shared" si="42"/>
        <v>42473.794710648144</v>
      </c>
      <c r="S526" s="16">
        <f t="shared" si="43"/>
        <v>40869.675173611111</v>
      </c>
      <c r="T526">
        <f t="shared" si="44"/>
        <v>2016</v>
      </c>
    </row>
    <row r="527" spans="1:20" ht="60" hidden="1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 s="10">
        <v>1327133580</v>
      </c>
      <c r="J527">
        <v>1321978335</v>
      </c>
      <c r="K527" t="b">
        <v>0</v>
      </c>
      <c r="L527">
        <v>154</v>
      </c>
      <c r="M527" t="b">
        <v>1</v>
      </c>
      <c r="N527" s="12" t="s">
        <v>8287</v>
      </c>
      <c r="O527" t="s">
        <v>8291</v>
      </c>
      <c r="P527" s="6">
        <f t="shared" si="40"/>
        <v>100.61</v>
      </c>
      <c r="Q527">
        <f t="shared" si="41"/>
        <v>97.99</v>
      </c>
      <c r="R527" s="16">
        <f t="shared" si="42"/>
        <v>40869.675173611111</v>
      </c>
      <c r="S527" s="16">
        <f t="shared" si="43"/>
        <v>41862.803078703706</v>
      </c>
      <c r="T527">
        <f t="shared" si="44"/>
        <v>2011</v>
      </c>
    </row>
    <row r="528" spans="1:20" ht="60" hidden="1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 s="10">
        <v>1410324720</v>
      </c>
      <c r="J528">
        <v>1407784586</v>
      </c>
      <c r="K528" t="b">
        <v>0</v>
      </c>
      <c r="L528">
        <v>58</v>
      </c>
      <c r="M528" t="b">
        <v>1</v>
      </c>
      <c r="N528" s="12" t="s">
        <v>8283</v>
      </c>
      <c r="O528" t="s">
        <v>8284</v>
      </c>
      <c r="P528" s="6">
        <f t="shared" si="40"/>
        <v>190.85</v>
      </c>
      <c r="Q528">
        <f t="shared" si="41"/>
        <v>259.95</v>
      </c>
      <c r="R528" s="16">
        <f t="shared" si="42"/>
        <v>41862.803078703706</v>
      </c>
      <c r="S528" s="16">
        <f t="shared" si="43"/>
        <v>42371.617164351846</v>
      </c>
      <c r="T528">
        <f t="shared" si="44"/>
        <v>2014</v>
      </c>
    </row>
    <row r="529" spans="1:20" ht="45" hidden="1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 s="10">
        <v>1454338123</v>
      </c>
      <c r="J529">
        <v>1451746123</v>
      </c>
      <c r="K529" t="b">
        <v>0</v>
      </c>
      <c r="L529">
        <v>680</v>
      </c>
      <c r="M529" t="b">
        <v>1</v>
      </c>
      <c r="N529" s="12" t="s">
        <v>8276</v>
      </c>
      <c r="O529" t="s">
        <v>8277</v>
      </c>
      <c r="P529" s="6">
        <f t="shared" si="40"/>
        <v>537.11</v>
      </c>
      <c r="Q529">
        <f t="shared" si="41"/>
        <v>22.12</v>
      </c>
      <c r="R529" s="16">
        <f t="shared" si="42"/>
        <v>42371.617164351846</v>
      </c>
      <c r="S529" s="16">
        <f t="shared" si="43"/>
        <v>40862.492939814816</v>
      </c>
      <c r="T529">
        <f t="shared" si="44"/>
        <v>2016</v>
      </c>
    </row>
    <row r="530" spans="1:20" ht="45" hidden="1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 s="10">
        <v>1324381790</v>
      </c>
      <c r="J530">
        <v>1321357790</v>
      </c>
      <c r="K530" t="b">
        <v>1</v>
      </c>
      <c r="L530">
        <v>202</v>
      </c>
      <c r="M530" t="b">
        <v>1</v>
      </c>
      <c r="N530" s="12" t="s">
        <v>8281</v>
      </c>
      <c r="O530" t="s">
        <v>8282</v>
      </c>
      <c r="P530" s="6">
        <f t="shared" si="40"/>
        <v>113.46</v>
      </c>
      <c r="Q530">
        <f t="shared" si="41"/>
        <v>73.02</v>
      </c>
      <c r="R530" s="16">
        <f t="shared" si="42"/>
        <v>40862.492939814816</v>
      </c>
      <c r="S530" s="16">
        <f t="shared" si="43"/>
        <v>42766.600497685184</v>
      </c>
      <c r="T530">
        <f t="shared" si="44"/>
        <v>2011</v>
      </c>
    </row>
    <row r="531" spans="1:20" ht="30" hidden="1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 s="10">
        <v>1488464683</v>
      </c>
      <c r="J531">
        <v>1485872683</v>
      </c>
      <c r="K531" t="b">
        <v>0</v>
      </c>
      <c r="L531">
        <v>79</v>
      </c>
      <c r="M531" t="b">
        <v>1</v>
      </c>
      <c r="N531" s="12" t="s">
        <v>8281</v>
      </c>
      <c r="O531" t="s">
        <v>8292</v>
      </c>
      <c r="P531" s="6">
        <f t="shared" si="40"/>
        <v>142.61000000000001</v>
      </c>
      <c r="Q531">
        <f t="shared" si="41"/>
        <v>185.48</v>
      </c>
      <c r="R531" s="16">
        <f t="shared" si="42"/>
        <v>42766.600497685184</v>
      </c>
      <c r="S531" s="16">
        <f t="shared" si="43"/>
        <v>42262.104780092588</v>
      </c>
      <c r="T531">
        <f t="shared" si="44"/>
        <v>2017</v>
      </c>
    </row>
    <row r="532" spans="1:20" ht="60" hidden="1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 s="10">
        <v>1444876253</v>
      </c>
      <c r="J532">
        <v>1442284253</v>
      </c>
      <c r="K532" t="b">
        <v>0</v>
      </c>
      <c r="L532">
        <v>36</v>
      </c>
      <c r="M532" t="b">
        <v>0</v>
      </c>
      <c r="N532" s="12" t="s">
        <v>8268</v>
      </c>
      <c r="O532" t="s">
        <v>8270</v>
      </c>
      <c r="P532" s="6">
        <f t="shared" si="40"/>
        <v>72.989999999999995</v>
      </c>
      <c r="Q532">
        <f t="shared" si="41"/>
        <v>405.5</v>
      </c>
      <c r="R532" s="16">
        <f t="shared" si="42"/>
        <v>42262.104780092588</v>
      </c>
      <c r="S532" s="16">
        <f t="shared" si="43"/>
        <v>41053.80846064815</v>
      </c>
      <c r="T532">
        <f t="shared" si="44"/>
        <v>2015</v>
      </c>
    </row>
    <row r="533" spans="1:20" ht="45" hidden="1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 s="10">
        <v>1339701851</v>
      </c>
      <c r="J533">
        <v>1337887451</v>
      </c>
      <c r="K533" t="b">
        <v>0</v>
      </c>
      <c r="L533">
        <v>205</v>
      </c>
      <c r="M533" t="b">
        <v>1</v>
      </c>
      <c r="N533" s="12" t="s">
        <v>8287</v>
      </c>
      <c r="O533" t="s">
        <v>8291</v>
      </c>
      <c r="P533" s="6">
        <f t="shared" si="40"/>
        <v>145.11000000000001</v>
      </c>
      <c r="Q533">
        <f t="shared" si="41"/>
        <v>70.790000000000006</v>
      </c>
      <c r="R533" s="16">
        <f t="shared" si="42"/>
        <v>41053.80846064815</v>
      </c>
      <c r="S533" s="16">
        <f t="shared" si="43"/>
        <v>41775.753761574073</v>
      </c>
      <c r="T533">
        <f t="shared" si="44"/>
        <v>2012</v>
      </c>
    </row>
    <row r="534" spans="1:20" ht="120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 s="10">
        <v>1402855525</v>
      </c>
      <c r="J534">
        <v>1400263525</v>
      </c>
      <c r="K534" t="b">
        <v>1</v>
      </c>
      <c r="L534">
        <v>72</v>
      </c>
      <c r="M534" t="b">
        <v>1</v>
      </c>
      <c r="N534" s="12" t="s">
        <v>8283</v>
      </c>
      <c r="O534" t="s">
        <v>8286</v>
      </c>
      <c r="P534" s="6">
        <f t="shared" si="40"/>
        <v>111.15</v>
      </c>
      <c r="Q534">
        <f t="shared" si="41"/>
        <v>200.69</v>
      </c>
      <c r="R534" s="16">
        <f t="shared" si="42"/>
        <v>41775.753761574073</v>
      </c>
      <c r="S534" s="16">
        <f t="shared" si="43"/>
        <v>41276.047905092593</v>
      </c>
      <c r="T534">
        <f t="shared" si="44"/>
        <v>2014</v>
      </c>
    </row>
    <row r="535" spans="1:20" ht="60" hidden="1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 s="10">
        <v>1359680939</v>
      </c>
      <c r="J535">
        <v>1357088939</v>
      </c>
      <c r="K535" t="b">
        <v>0</v>
      </c>
      <c r="L535">
        <v>156</v>
      </c>
      <c r="M535" t="b">
        <v>1</v>
      </c>
      <c r="N535" s="12" t="s">
        <v>8287</v>
      </c>
      <c r="O535" t="s">
        <v>8291</v>
      </c>
      <c r="P535" s="6">
        <f t="shared" si="40"/>
        <v>144.37</v>
      </c>
      <c r="Q535">
        <f t="shared" si="41"/>
        <v>92.55</v>
      </c>
      <c r="R535" s="16">
        <f t="shared" si="42"/>
        <v>41276.047905092593</v>
      </c>
      <c r="S535" s="16">
        <f t="shared" si="43"/>
        <v>42410.774155092593</v>
      </c>
      <c r="T535">
        <f t="shared" si="44"/>
        <v>2013</v>
      </c>
    </row>
    <row r="536" spans="1:20" ht="45" hidden="1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 s="10">
        <v>1457721287</v>
      </c>
      <c r="J536">
        <v>1455129287</v>
      </c>
      <c r="K536" t="b">
        <v>0</v>
      </c>
      <c r="L536">
        <v>276</v>
      </c>
      <c r="M536" t="b">
        <v>0</v>
      </c>
      <c r="N536" s="12" t="s">
        <v>8268</v>
      </c>
      <c r="O536" t="s">
        <v>8270</v>
      </c>
      <c r="P536" s="6">
        <f t="shared" si="40"/>
        <v>10.75</v>
      </c>
      <c r="Q536">
        <f t="shared" si="41"/>
        <v>51.82</v>
      </c>
      <c r="R536" s="16">
        <f t="shared" si="42"/>
        <v>42410.774155092593</v>
      </c>
      <c r="S536" s="16">
        <f t="shared" si="43"/>
        <v>41948.771168981482</v>
      </c>
      <c r="T536">
        <f t="shared" si="44"/>
        <v>2016</v>
      </c>
    </row>
    <row r="537" spans="1:20" ht="45" hidden="1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 s="10">
        <v>1417804229</v>
      </c>
      <c r="J537">
        <v>1415212229</v>
      </c>
      <c r="K537" t="b">
        <v>0</v>
      </c>
      <c r="L537">
        <v>534</v>
      </c>
      <c r="M537" t="b">
        <v>0</v>
      </c>
      <c r="N537" s="12" t="s">
        <v>8276</v>
      </c>
      <c r="O537" t="s">
        <v>8294</v>
      </c>
      <c r="P537" s="6">
        <f t="shared" si="40"/>
        <v>28.41</v>
      </c>
      <c r="Q537">
        <f t="shared" si="41"/>
        <v>26.6</v>
      </c>
      <c r="R537" s="16">
        <f t="shared" si="42"/>
        <v>41948.771168981482</v>
      </c>
      <c r="S537" s="16">
        <f t="shared" si="43"/>
        <v>41389.808194444442</v>
      </c>
      <c r="T537">
        <f t="shared" si="44"/>
        <v>2014</v>
      </c>
    </row>
    <row r="538" spans="1:20" ht="60" hidden="1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 s="10">
        <v>1369699200</v>
      </c>
      <c r="J538">
        <v>1366917828</v>
      </c>
      <c r="K538" t="b">
        <v>0</v>
      </c>
      <c r="L538">
        <v>146</v>
      </c>
      <c r="M538" t="b">
        <v>1</v>
      </c>
      <c r="N538" s="12" t="s">
        <v>8268</v>
      </c>
      <c r="O538" t="s">
        <v>8269</v>
      </c>
      <c r="P538" s="6">
        <f t="shared" si="40"/>
        <v>118.25</v>
      </c>
      <c r="Q538">
        <f t="shared" si="41"/>
        <v>97.19</v>
      </c>
      <c r="R538" s="16">
        <f t="shared" si="42"/>
        <v>41389.808194444442</v>
      </c>
      <c r="S538" s="16">
        <f t="shared" si="43"/>
        <v>41330.038784722223</v>
      </c>
      <c r="T538">
        <f t="shared" si="44"/>
        <v>2013</v>
      </c>
    </row>
    <row r="539" spans="1:20" ht="45" hidden="1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 s="10">
        <v>1364342151</v>
      </c>
      <c r="J539">
        <v>1361753751</v>
      </c>
      <c r="K539" t="b">
        <v>1</v>
      </c>
      <c r="L539">
        <v>284</v>
      </c>
      <c r="M539" t="b">
        <v>1</v>
      </c>
      <c r="N539" s="12" t="s">
        <v>8281</v>
      </c>
      <c r="O539" t="s">
        <v>8282</v>
      </c>
      <c r="P539" s="6">
        <f t="shared" si="40"/>
        <v>283.32</v>
      </c>
      <c r="Q539">
        <f t="shared" si="41"/>
        <v>49.88</v>
      </c>
      <c r="R539" s="16">
        <f t="shared" si="42"/>
        <v>41330.038784722223</v>
      </c>
      <c r="S539" s="16">
        <f t="shared" si="43"/>
        <v>42196.928668981483</v>
      </c>
      <c r="T539">
        <f t="shared" si="44"/>
        <v>2013</v>
      </c>
    </row>
    <row r="540" spans="1:20" ht="60" hidden="1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 s="10">
        <v>1439245037</v>
      </c>
      <c r="J540">
        <v>1436653037</v>
      </c>
      <c r="K540" t="b">
        <v>0</v>
      </c>
      <c r="L540">
        <v>119</v>
      </c>
      <c r="M540" t="b">
        <v>1</v>
      </c>
      <c r="N540" s="12" t="s">
        <v>8281</v>
      </c>
      <c r="O540" t="s">
        <v>8292</v>
      </c>
      <c r="P540" s="6">
        <f t="shared" si="40"/>
        <v>128.02000000000001</v>
      </c>
      <c r="Q540">
        <f t="shared" si="41"/>
        <v>118.34</v>
      </c>
      <c r="R540" s="16">
        <f t="shared" si="42"/>
        <v>42196.928668981483</v>
      </c>
      <c r="S540" s="16">
        <f t="shared" si="43"/>
        <v>41861.070567129631</v>
      </c>
      <c r="T540">
        <f t="shared" si="44"/>
        <v>2015</v>
      </c>
    </row>
    <row r="541" spans="1:20" ht="60" hidden="1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 s="10">
        <v>1411522897</v>
      </c>
      <c r="J541">
        <v>1407634897</v>
      </c>
      <c r="K541" t="b">
        <v>1</v>
      </c>
      <c r="L541">
        <v>95</v>
      </c>
      <c r="M541" t="b">
        <v>1</v>
      </c>
      <c r="N541" s="12" t="s">
        <v>8268</v>
      </c>
      <c r="O541" t="s">
        <v>8269</v>
      </c>
      <c r="P541" s="6">
        <f t="shared" si="40"/>
        <v>281.10000000000002</v>
      </c>
      <c r="Q541">
        <f t="shared" si="41"/>
        <v>147.94999999999999</v>
      </c>
      <c r="R541" s="16">
        <f t="shared" si="42"/>
        <v>41861.070567129631</v>
      </c>
      <c r="S541" s="16">
        <f t="shared" si="43"/>
        <v>42742.30332175926</v>
      </c>
      <c r="T541">
        <f t="shared" si="44"/>
        <v>2014</v>
      </c>
    </row>
    <row r="542" spans="1:20" ht="30" hidden="1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 s="10">
        <v>1486624607</v>
      </c>
      <c r="J542">
        <v>1483773407</v>
      </c>
      <c r="K542" t="b">
        <v>0</v>
      </c>
      <c r="L542">
        <v>11</v>
      </c>
      <c r="M542" t="b">
        <v>0</v>
      </c>
      <c r="N542" s="12" t="s">
        <v>8268</v>
      </c>
      <c r="O542" t="s">
        <v>8270</v>
      </c>
      <c r="P542" s="6">
        <f t="shared" si="40"/>
        <v>46.67</v>
      </c>
      <c r="Q542">
        <f t="shared" si="41"/>
        <v>1272.73</v>
      </c>
      <c r="R542" s="16">
        <f t="shared" si="42"/>
        <v>42742.30332175926</v>
      </c>
      <c r="S542" s="16">
        <f t="shared" si="43"/>
        <v>41507.845451388886</v>
      </c>
      <c r="T542">
        <f t="shared" si="44"/>
        <v>2017</v>
      </c>
    </row>
    <row r="543" spans="1:20" ht="45" hidden="1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 s="10">
        <v>1379708247</v>
      </c>
      <c r="J543">
        <v>1377116247</v>
      </c>
      <c r="K543" t="b">
        <v>1</v>
      </c>
      <c r="L543">
        <v>182</v>
      </c>
      <c r="M543" t="b">
        <v>1</v>
      </c>
      <c r="N543" s="12" t="s">
        <v>8287</v>
      </c>
      <c r="O543" t="s">
        <v>8291</v>
      </c>
      <c r="P543" s="6">
        <f t="shared" si="40"/>
        <v>116.67</v>
      </c>
      <c r="Q543">
        <f t="shared" si="41"/>
        <v>76.92</v>
      </c>
      <c r="R543" s="16">
        <f t="shared" si="42"/>
        <v>41507.845451388886</v>
      </c>
      <c r="S543" s="16">
        <f t="shared" si="43"/>
        <v>41682.099189814813</v>
      </c>
      <c r="T543">
        <f t="shared" si="44"/>
        <v>2013</v>
      </c>
    </row>
    <row r="544" spans="1:20" ht="60" hidden="1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 s="10">
        <v>1395624170</v>
      </c>
      <c r="J544">
        <v>1392171770</v>
      </c>
      <c r="K544" t="b">
        <v>1</v>
      </c>
      <c r="L544">
        <v>189</v>
      </c>
      <c r="M544" t="b">
        <v>1</v>
      </c>
      <c r="N544" s="12" t="s">
        <v>8287</v>
      </c>
      <c r="O544" t="s">
        <v>8291</v>
      </c>
      <c r="P544" s="6">
        <f t="shared" si="40"/>
        <v>110.77</v>
      </c>
      <c r="Q544">
        <f t="shared" si="41"/>
        <v>73.36</v>
      </c>
      <c r="R544" s="16">
        <f t="shared" si="42"/>
        <v>41682.099189814813</v>
      </c>
      <c r="S544" s="16">
        <f t="shared" si="43"/>
        <v>41438.899594907409</v>
      </c>
      <c r="T544">
        <f t="shared" si="44"/>
        <v>2014</v>
      </c>
    </row>
    <row r="545" spans="1:20" ht="30" hidden="1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 s="10">
        <v>1373751325</v>
      </c>
      <c r="J545">
        <v>1371159325</v>
      </c>
      <c r="K545" t="b">
        <v>1</v>
      </c>
      <c r="L545">
        <v>473</v>
      </c>
      <c r="M545" t="b">
        <v>1</v>
      </c>
      <c r="N545" s="12" t="s">
        <v>8268</v>
      </c>
      <c r="O545" t="s">
        <v>8269</v>
      </c>
      <c r="P545" s="6">
        <f t="shared" si="40"/>
        <v>346.6</v>
      </c>
      <c r="Q545">
        <f t="shared" si="41"/>
        <v>29.31</v>
      </c>
      <c r="R545" s="16">
        <f t="shared" si="42"/>
        <v>41438.899594907409</v>
      </c>
      <c r="S545" s="16">
        <f t="shared" si="43"/>
        <v>41891.780023148152</v>
      </c>
      <c r="T545">
        <f t="shared" si="44"/>
        <v>2013</v>
      </c>
    </row>
    <row r="546" spans="1:20" ht="60" hidden="1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 s="10">
        <v>1413312194</v>
      </c>
      <c r="J546">
        <v>1410288194</v>
      </c>
      <c r="K546" t="b">
        <v>1</v>
      </c>
      <c r="L546">
        <v>92</v>
      </c>
      <c r="M546" t="b">
        <v>0</v>
      </c>
      <c r="N546" s="12" t="s">
        <v>8273</v>
      </c>
      <c r="O546" t="s">
        <v>8274</v>
      </c>
      <c r="P546" s="6">
        <f t="shared" si="40"/>
        <v>56.51</v>
      </c>
      <c r="Q546">
        <f t="shared" si="41"/>
        <v>150.5</v>
      </c>
      <c r="R546" s="16">
        <f t="shared" si="42"/>
        <v>41891.780023148152</v>
      </c>
      <c r="S546" s="16">
        <f t="shared" si="43"/>
        <v>42292.250787037032</v>
      </c>
      <c r="T546">
        <f t="shared" si="44"/>
        <v>2014</v>
      </c>
    </row>
    <row r="547" spans="1:20" ht="45" hidden="1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 s="10">
        <v>1447484460</v>
      </c>
      <c r="J547">
        <v>1444888868</v>
      </c>
      <c r="K547" t="b">
        <v>0</v>
      </c>
      <c r="L547">
        <v>133</v>
      </c>
      <c r="M547" t="b">
        <v>1</v>
      </c>
      <c r="N547" s="12" t="s">
        <v>8281</v>
      </c>
      <c r="O547" t="s">
        <v>8282</v>
      </c>
      <c r="P547" s="6">
        <f t="shared" si="40"/>
        <v>114.4</v>
      </c>
      <c r="Q547">
        <f t="shared" si="41"/>
        <v>103.22</v>
      </c>
      <c r="R547" s="16">
        <f t="shared" si="42"/>
        <v>42292.250787037032</v>
      </c>
      <c r="S547" s="16">
        <f t="shared" si="43"/>
        <v>41484.664247685185</v>
      </c>
      <c r="T547">
        <f t="shared" si="44"/>
        <v>2015</v>
      </c>
    </row>
    <row r="548" spans="1:20" ht="60" hidden="1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 s="10">
        <v>1378180800</v>
      </c>
      <c r="J548">
        <v>1375113391</v>
      </c>
      <c r="K548" t="b">
        <v>0</v>
      </c>
      <c r="L548">
        <v>539</v>
      </c>
      <c r="M548" t="b">
        <v>1</v>
      </c>
      <c r="N548" s="12" t="s">
        <v>8276</v>
      </c>
      <c r="O548" t="s">
        <v>8277</v>
      </c>
      <c r="P548" s="6">
        <f t="shared" si="40"/>
        <v>171.05</v>
      </c>
      <c r="Q548">
        <f t="shared" si="41"/>
        <v>25.43</v>
      </c>
      <c r="R548" s="16">
        <f t="shared" si="42"/>
        <v>41484.664247685185</v>
      </c>
      <c r="S548" s="16">
        <f t="shared" si="43"/>
        <v>42283.592465277776</v>
      </c>
      <c r="T548">
        <f t="shared" si="44"/>
        <v>2013</v>
      </c>
    </row>
    <row r="549" spans="1:20" ht="60" hidden="1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 s="10">
        <v>1447600389</v>
      </c>
      <c r="J549">
        <v>1444140789</v>
      </c>
      <c r="K549" t="b">
        <v>0</v>
      </c>
      <c r="L549">
        <v>34</v>
      </c>
      <c r="M549" t="b">
        <v>0</v>
      </c>
      <c r="N549" s="12" t="s">
        <v>8268</v>
      </c>
      <c r="O549" t="s">
        <v>8302</v>
      </c>
      <c r="P549" s="6">
        <f t="shared" si="40"/>
        <v>27.38</v>
      </c>
      <c r="Q549">
        <f t="shared" si="41"/>
        <v>402.71</v>
      </c>
      <c r="R549" s="16">
        <f t="shared" si="42"/>
        <v>42283.592465277776</v>
      </c>
      <c r="S549" s="16">
        <f t="shared" si="43"/>
        <v>42269.967835648145</v>
      </c>
      <c r="T549">
        <f t="shared" si="44"/>
        <v>2015</v>
      </c>
    </row>
    <row r="550" spans="1:20" ht="60" hidden="1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 s="10">
        <v>1444778021</v>
      </c>
      <c r="J550">
        <v>1442963621</v>
      </c>
      <c r="K550" t="b">
        <v>0</v>
      </c>
      <c r="L550">
        <v>132</v>
      </c>
      <c r="M550" t="b">
        <v>1</v>
      </c>
      <c r="N550" s="12" t="s">
        <v>8287</v>
      </c>
      <c r="O550" t="s">
        <v>8301</v>
      </c>
      <c r="P550" s="6">
        <f t="shared" si="40"/>
        <v>109.49</v>
      </c>
      <c r="Q550">
        <f t="shared" si="41"/>
        <v>103.68</v>
      </c>
      <c r="R550" s="16">
        <f t="shared" si="42"/>
        <v>42269.967835648145</v>
      </c>
      <c r="S550" s="16">
        <f t="shared" si="43"/>
        <v>42200.578310185185</v>
      </c>
      <c r="T550">
        <f t="shared" si="44"/>
        <v>2015</v>
      </c>
    </row>
    <row r="551" spans="1:20" ht="60" hidden="1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 s="10">
        <v>1441425540</v>
      </c>
      <c r="J551">
        <v>1436968366</v>
      </c>
      <c r="K551" t="b">
        <v>0</v>
      </c>
      <c r="L551">
        <v>227</v>
      </c>
      <c r="M551" t="b">
        <v>1</v>
      </c>
      <c r="N551" s="12" t="s">
        <v>8271</v>
      </c>
      <c r="O551" t="s">
        <v>8293</v>
      </c>
      <c r="P551" s="6">
        <f t="shared" si="40"/>
        <v>136.13999999999999</v>
      </c>
      <c r="Q551">
        <f t="shared" si="41"/>
        <v>59.97</v>
      </c>
      <c r="R551" s="16">
        <f t="shared" si="42"/>
        <v>42200.578310185185</v>
      </c>
      <c r="S551" s="16">
        <f t="shared" si="43"/>
        <v>42315.699490740735</v>
      </c>
      <c r="T551">
        <f t="shared" si="44"/>
        <v>2015</v>
      </c>
    </row>
    <row r="552" spans="1:20" ht="45" hidden="1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 s="10">
        <v>1449506836</v>
      </c>
      <c r="J552">
        <v>1446914836</v>
      </c>
      <c r="K552" t="b">
        <v>0</v>
      </c>
      <c r="L552">
        <v>944</v>
      </c>
      <c r="M552" t="b">
        <v>1</v>
      </c>
      <c r="N552" s="12" t="s">
        <v>8276</v>
      </c>
      <c r="O552" t="s">
        <v>8277</v>
      </c>
      <c r="P552" s="6">
        <f t="shared" si="40"/>
        <v>1356.6</v>
      </c>
      <c r="Q552">
        <f t="shared" si="41"/>
        <v>14.37</v>
      </c>
      <c r="R552" s="16">
        <f t="shared" si="42"/>
        <v>42315.699490740735</v>
      </c>
      <c r="S552" s="16">
        <f t="shared" si="43"/>
        <v>42452.825740740736</v>
      </c>
      <c r="T552">
        <f t="shared" si="44"/>
        <v>2015</v>
      </c>
    </row>
    <row r="553" spans="1:20" ht="45" hidden="1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 s="10">
        <v>1461354544</v>
      </c>
      <c r="J553">
        <v>1458762544</v>
      </c>
      <c r="K553" t="b">
        <v>0</v>
      </c>
      <c r="L553">
        <v>96</v>
      </c>
      <c r="M553" t="b">
        <v>1</v>
      </c>
      <c r="N553" s="12" t="s">
        <v>8276</v>
      </c>
      <c r="O553" t="s">
        <v>8277</v>
      </c>
      <c r="P553" s="6">
        <f t="shared" si="40"/>
        <v>270.68</v>
      </c>
      <c r="Q553">
        <f t="shared" si="41"/>
        <v>140.97999999999999</v>
      </c>
      <c r="R553" s="16">
        <f t="shared" si="42"/>
        <v>42452.825740740736</v>
      </c>
      <c r="S553" s="16">
        <f t="shared" si="43"/>
        <v>42298.34783564815</v>
      </c>
      <c r="T553">
        <f t="shared" si="44"/>
        <v>2016</v>
      </c>
    </row>
    <row r="554" spans="1:20" ht="60" hidden="1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 s="10">
        <v>1450602000</v>
      </c>
      <c r="J554">
        <v>1445415653</v>
      </c>
      <c r="K554" t="b">
        <v>0</v>
      </c>
      <c r="L554">
        <v>170</v>
      </c>
      <c r="M554" t="b">
        <v>1</v>
      </c>
      <c r="N554" s="12" t="s">
        <v>8273</v>
      </c>
      <c r="O554" t="s">
        <v>8274</v>
      </c>
      <c r="P554" s="6">
        <f t="shared" si="40"/>
        <v>135</v>
      </c>
      <c r="Q554">
        <f t="shared" si="41"/>
        <v>79.41</v>
      </c>
      <c r="R554" s="16">
        <f t="shared" si="42"/>
        <v>42298.34783564815</v>
      </c>
      <c r="S554" s="16">
        <f t="shared" si="43"/>
        <v>41600.538657407407</v>
      </c>
      <c r="T554">
        <f t="shared" si="44"/>
        <v>2015</v>
      </c>
    </row>
    <row r="555" spans="1:20" ht="45" hidden="1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 s="10">
        <v>1389012940</v>
      </c>
      <c r="J555">
        <v>1385124940</v>
      </c>
      <c r="K555" t="b">
        <v>0</v>
      </c>
      <c r="L555">
        <v>191</v>
      </c>
      <c r="M555" t="b">
        <v>1</v>
      </c>
      <c r="N555" s="12" t="s">
        <v>8287</v>
      </c>
      <c r="O555" t="s">
        <v>8291</v>
      </c>
      <c r="P555" s="6">
        <f t="shared" si="40"/>
        <v>154.06</v>
      </c>
      <c r="Q555">
        <f t="shared" si="41"/>
        <v>70.58</v>
      </c>
      <c r="R555" s="16">
        <f t="shared" si="42"/>
        <v>41600.538657407407</v>
      </c>
      <c r="S555" s="16">
        <f t="shared" si="43"/>
        <v>41079.877442129626</v>
      </c>
      <c r="T555">
        <f t="shared" si="44"/>
        <v>2013</v>
      </c>
    </row>
    <row r="556" spans="1:20" ht="45" hidden="1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 s="10">
        <v>1342731811</v>
      </c>
      <c r="J556">
        <v>1340139811</v>
      </c>
      <c r="K556" t="b">
        <v>0</v>
      </c>
      <c r="L556">
        <v>171</v>
      </c>
      <c r="M556" t="b">
        <v>1</v>
      </c>
      <c r="N556" s="12" t="s">
        <v>8281</v>
      </c>
      <c r="O556" t="s">
        <v>8282</v>
      </c>
      <c r="P556" s="6">
        <f t="shared" si="40"/>
        <v>105.09</v>
      </c>
      <c r="Q556">
        <f t="shared" si="41"/>
        <v>78.66</v>
      </c>
      <c r="R556" s="16">
        <f t="shared" si="42"/>
        <v>41079.877442129626</v>
      </c>
      <c r="S556" s="16">
        <f t="shared" si="43"/>
        <v>42297.748067129629</v>
      </c>
      <c r="T556">
        <f t="shared" si="44"/>
        <v>2012</v>
      </c>
    </row>
    <row r="557" spans="1:20" ht="45" hidden="1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 s="10">
        <v>1449205200</v>
      </c>
      <c r="J557">
        <v>1445363833</v>
      </c>
      <c r="K557" t="b">
        <v>0</v>
      </c>
      <c r="L557">
        <v>57</v>
      </c>
      <c r="M557" t="b">
        <v>1</v>
      </c>
      <c r="N557" s="12" t="s">
        <v>8273</v>
      </c>
      <c r="O557" t="s">
        <v>8274</v>
      </c>
      <c r="P557" s="6">
        <f t="shared" si="40"/>
        <v>102.95</v>
      </c>
      <c r="Q557">
        <f t="shared" si="41"/>
        <v>234.79</v>
      </c>
      <c r="R557" s="16">
        <f t="shared" si="42"/>
        <v>42297.748067129629</v>
      </c>
      <c r="S557" s="16">
        <f t="shared" si="43"/>
        <v>40487.621365740742</v>
      </c>
      <c r="T557">
        <f t="shared" si="44"/>
        <v>2015</v>
      </c>
    </row>
    <row r="558" spans="1:20" ht="60" hidden="1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 s="10">
        <v>1293857940</v>
      </c>
      <c r="J558">
        <v>1288968886</v>
      </c>
      <c r="K558" t="b">
        <v>1</v>
      </c>
      <c r="L558">
        <v>141</v>
      </c>
      <c r="M558" t="b">
        <v>1</v>
      </c>
      <c r="N558" s="12" t="s">
        <v>8287</v>
      </c>
      <c r="O558" t="s">
        <v>8291</v>
      </c>
      <c r="P558" s="6">
        <f t="shared" si="40"/>
        <v>198.85</v>
      </c>
      <c r="Q558">
        <f t="shared" si="41"/>
        <v>94.49</v>
      </c>
      <c r="R558" s="16">
        <f t="shared" si="42"/>
        <v>40487.621365740742</v>
      </c>
      <c r="S558" s="16">
        <f t="shared" si="43"/>
        <v>42676.583599537036</v>
      </c>
      <c r="T558">
        <f t="shared" si="44"/>
        <v>2010</v>
      </c>
    </row>
    <row r="559" spans="1:20" ht="45" hidden="1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 s="10">
        <v>1481727623</v>
      </c>
      <c r="J559">
        <v>1478095223</v>
      </c>
      <c r="K559" t="b">
        <v>0</v>
      </c>
      <c r="L559">
        <v>76</v>
      </c>
      <c r="M559" t="b">
        <v>0</v>
      </c>
      <c r="N559" s="12" t="s">
        <v>8268</v>
      </c>
      <c r="O559" t="s">
        <v>8270</v>
      </c>
      <c r="P559" s="6">
        <f t="shared" si="40"/>
        <v>44.32</v>
      </c>
      <c r="Q559">
        <f t="shared" si="41"/>
        <v>174.95</v>
      </c>
      <c r="R559" s="16">
        <f t="shared" si="42"/>
        <v>42676.583599537036</v>
      </c>
      <c r="S559" s="16">
        <f t="shared" si="43"/>
        <v>41401.648217592592</v>
      </c>
      <c r="T559">
        <f t="shared" si="44"/>
        <v>2016</v>
      </c>
    </row>
    <row r="560" spans="1:20" ht="30" hidden="1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 s="10">
        <v>1370964806</v>
      </c>
      <c r="J560">
        <v>1367940806</v>
      </c>
      <c r="K560" t="b">
        <v>0</v>
      </c>
      <c r="L560">
        <v>94</v>
      </c>
      <c r="M560" t="b">
        <v>1</v>
      </c>
      <c r="N560" s="12" t="s">
        <v>8271</v>
      </c>
      <c r="O560" t="s">
        <v>8293</v>
      </c>
      <c r="P560" s="6">
        <f t="shared" si="40"/>
        <v>102.26</v>
      </c>
      <c r="Q560">
        <f t="shared" si="41"/>
        <v>141.41999999999999</v>
      </c>
      <c r="R560" s="16">
        <f t="shared" si="42"/>
        <v>41401.648217592592</v>
      </c>
      <c r="S560" s="16">
        <f t="shared" si="43"/>
        <v>41786.640543981484</v>
      </c>
      <c r="T560">
        <f t="shared" si="44"/>
        <v>2013</v>
      </c>
    </row>
    <row r="561" spans="1:20" ht="45" hidden="1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 s="10">
        <v>1403796143</v>
      </c>
      <c r="J561">
        <v>1401204143</v>
      </c>
      <c r="K561" t="b">
        <v>1</v>
      </c>
      <c r="L561">
        <v>179</v>
      </c>
      <c r="M561" t="b">
        <v>1</v>
      </c>
      <c r="N561" s="12" t="s">
        <v>8279</v>
      </c>
      <c r="O561" t="s">
        <v>8280</v>
      </c>
      <c r="P561" s="6">
        <f t="shared" si="40"/>
        <v>110.66</v>
      </c>
      <c r="Q561">
        <f t="shared" si="41"/>
        <v>74.180000000000007</v>
      </c>
      <c r="R561" s="16">
        <f t="shared" si="42"/>
        <v>41786.640543981484</v>
      </c>
      <c r="S561" s="16">
        <f t="shared" si="43"/>
        <v>42262.416643518518</v>
      </c>
      <c r="T561">
        <f t="shared" si="44"/>
        <v>2014</v>
      </c>
    </row>
    <row r="562" spans="1:20" ht="30" hidden="1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 s="10">
        <v>1444903198</v>
      </c>
      <c r="J562">
        <v>1442311198</v>
      </c>
      <c r="K562" t="b">
        <v>1</v>
      </c>
      <c r="L562">
        <v>251</v>
      </c>
      <c r="M562" t="b">
        <v>1</v>
      </c>
      <c r="N562" s="12" t="s">
        <v>8276</v>
      </c>
      <c r="O562" t="s">
        <v>8277</v>
      </c>
      <c r="P562" s="6">
        <f t="shared" si="40"/>
        <v>146.97999999999999</v>
      </c>
      <c r="Q562">
        <f t="shared" si="41"/>
        <v>52.7</v>
      </c>
      <c r="R562" s="16">
        <f t="shared" si="42"/>
        <v>42262.416643518518</v>
      </c>
      <c r="S562" s="16">
        <f t="shared" si="43"/>
        <v>42130.865150462967</v>
      </c>
      <c r="T562">
        <f t="shared" si="44"/>
        <v>2015</v>
      </c>
    </row>
    <row r="563" spans="1:20" ht="60" hidden="1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 s="10">
        <v>1433736000</v>
      </c>
      <c r="J563">
        <v>1430945149</v>
      </c>
      <c r="K563" t="b">
        <v>0</v>
      </c>
      <c r="L563">
        <v>111</v>
      </c>
      <c r="M563" t="b">
        <v>1</v>
      </c>
      <c r="N563" s="12" t="s">
        <v>8273</v>
      </c>
      <c r="O563" t="s">
        <v>8274</v>
      </c>
      <c r="P563" s="6">
        <f t="shared" si="40"/>
        <v>105.44</v>
      </c>
      <c r="Q563">
        <f t="shared" si="41"/>
        <v>118.74</v>
      </c>
      <c r="R563" s="16">
        <f t="shared" si="42"/>
        <v>42130.865150462967</v>
      </c>
      <c r="S563" s="16">
        <f t="shared" si="43"/>
        <v>42059.085752314815</v>
      </c>
      <c r="T563">
        <f t="shared" si="44"/>
        <v>2015</v>
      </c>
    </row>
    <row r="564" spans="1:20" ht="135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 s="10">
        <v>1427331809</v>
      </c>
      <c r="J564">
        <v>1424743409</v>
      </c>
      <c r="K564" t="b">
        <v>1</v>
      </c>
      <c r="L564">
        <v>186</v>
      </c>
      <c r="M564" t="b">
        <v>1</v>
      </c>
      <c r="N564" s="12" t="s">
        <v>8283</v>
      </c>
      <c r="O564" t="s">
        <v>8286</v>
      </c>
      <c r="P564" s="6">
        <f t="shared" si="40"/>
        <v>101.26</v>
      </c>
      <c r="Q564">
        <f t="shared" si="41"/>
        <v>70.77</v>
      </c>
      <c r="R564" s="16">
        <f t="shared" si="42"/>
        <v>42059.085752314815</v>
      </c>
      <c r="S564" s="16">
        <f t="shared" si="43"/>
        <v>42387.7268287037</v>
      </c>
      <c r="T564">
        <f t="shared" si="44"/>
        <v>2015</v>
      </c>
    </row>
    <row r="565" spans="1:20" ht="45" hidden="1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 s="10">
        <v>1454433998</v>
      </c>
      <c r="J565">
        <v>1453137998</v>
      </c>
      <c r="K565" t="b">
        <v>0</v>
      </c>
      <c r="L565">
        <v>156</v>
      </c>
      <c r="M565" t="b">
        <v>1</v>
      </c>
      <c r="N565" s="12" t="s">
        <v>8283</v>
      </c>
      <c r="O565" t="s">
        <v>8284</v>
      </c>
      <c r="P565" s="6">
        <f t="shared" si="40"/>
        <v>109.34</v>
      </c>
      <c r="Q565">
        <f t="shared" si="41"/>
        <v>84.11</v>
      </c>
      <c r="R565" s="16">
        <f t="shared" si="42"/>
        <v>42387.7268287037</v>
      </c>
      <c r="S565" s="16">
        <f t="shared" si="43"/>
        <v>40898.089236111111</v>
      </c>
      <c r="T565">
        <f t="shared" si="44"/>
        <v>2016</v>
      </c>
    </row>
    <row r="566" spans="1:20" ht="45" hidden="1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 s="10">
        <v>1326330000</v>
      </c>
      <c r="J566">
        <v>1324433310</v>
      </c>
      <c r="K566" t="b">
        <v>1</v>
      </c>
      <c r="L566">
        <v>103</v>
      </c>
      <c r="M566" t="b">
        <v>1</v>
      </c>
      <c r="N566" s="12" t="s">
        <v>8268</v>
      </c>
      <c r="O566" t="s">
        <v>8269</v>
      </c>
      <c r="P566" s="6">
        <f t="shared" si="40"/>
        <v>262.27999999999997</v>
      </c>
      <c r="Q566">
        <f t="shared" si="41"/>
        <v>127.32</v>
      </c>
      <c r="R566" s="16">
        <f t="shared" si="42"/>
        <v>40898.089236111111</v>
      </c>
      <c r="S566" s="16">
        <f t="shared" si="43"/>
        <v>42138.506377314814</v>
      </c>
      <c r="T566">
        <f t="shared" si="44"/>
        <v>2011</v>
      </c>
    </row>
    <row r="567" spans="1:20" ht="60" hidden="1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 s="10">
        <v>1434197351</v>
      </c>
      <c r="J567">
        <v>1431605351</v>
      </c>
      <c r="K567" t="b">
        <v>0</v>
      </c>
      <c r="L567">
        <v>62</v>
      </c>
      <c r="M567" t="b">
        <v>1</v>
      </c>
      <c r="N567" s="12" t="s">
        <v>8273</v>
      </c>
      <c r="O567" t="s">
        <v>8274</v>
      </c>
      <c r="P567" s="6">
        <f t="shared" si="40"/>
        <v>100.86</v>
      </c>
      <c r="Q567">
        <f t="shared" si="41"/>
        <v>211.48</v>
      </c>
      <c r="R567" s="16">
        <f t="shared" si="42"/>
        <v>42138.506377314814</v>
      </c>
      <c r="S567" s="16">
        <f t="shared" si="43"/>
        <v>42043.605578703704</v>
      </c>
      <c r="T567">
        <f t="shared" si="44"/>
        <v>2015</v>
      </c>
    </row>
    <row r="568" spans="1:20" ht="60" hidden="1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 s="10">
        <v>1426426322</v>
      </c>
      <c r="J568">
        <v>1423405922</v>
      </c>
      <c r="K568" t="b">
        <v>0</v>
      </c>
      <c r="L568">
        <v>159</v>
      </c>
      <c r="M568" t="b">
        <v>1</v>
      </c>
      <c r="N568" s="12" t="s">
        <v>8281</v>
      </c>
      <c r="O568" t="s">
        <v>8282</v>
      </c>
      <c r="P568" s="6">
        <f t="shared" si="40"/>
        <v>104.11</v>
      </c>
      <c r="Q568">
        <f t="shared" si="41"/>
        <v>81.849999999999994</v>
      </c>
      <c r="R568" s="16">
        <f t="shared" si="42"/>
        <v>42043.605578703704</v>
      </c>
      <c r="S568" s="16">
        <f t="shared" si="43"/>
        <v>41785.452534722222</v>
      </c>
      <c r="T568">
        <f t="shared" si="44"/>
        <v>2015</v>
      </c>
    </row>
    <row r="569" spans="1:20" ht="45" hidden="1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 s="10">
        <v>1403693499</v>
      </c>
      <c r="J569">
        <v>1401101499</v>
      </c>
      <c r="K569" t="b">
        <v>1</v>
      </c>
      <c r="L569">
        <v>165</v>
      </c>
      <c r="M569" t="b">
        <v>1</v>
      </c>
      <c r="N569" s="12" t="s">
        <v>8281</v>
      </c>
      <c r="O569" t="s">
        <v>8282</v>
      </c>
      <c r="P569" s="6">
        <f t="shared" si="40"/>
        <v>131.63</v>
      </c>
      <c r="Q569">
        <f t="shared" si="41"/>
        <v>78.58</v>
      </c>
      <c r="R569" s="16">
        <f t="shared" si="42"/>
        <v>41785.452534722222</v>
      </c>
      <c r="S569" s="16">
        <f t="shared" si="43"/>
        <v>40379.776435185187</v>
      </c>
      <c r="T569">
        <f t="shared" si="44"/>
        <v>2014</v>
      </c>
    </row>
    <row r="570" spans="1:20" ht="60" hidden="1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 s="10">
        <v>1283312640</v>
      </c>
      <c r="J570">
        <v>1279651084</v>
      </c>
      <c r="K570" t="b">
        <v>0</v>
      </c>
      <c r="L570">
        <v>229</v>
      </c>
      <c r="M570" t="b">
        <v>1</v>
      </c>
      <c r="N570" s="12" t="s">
        <v>8281</v>
      </c>
      <c r="O570" t="s">
        <v>8282</v>
      </c>
      <c r="P570" s="6">
        <f t="shared" si="40"/>
        <v>103.9</v>
      </c>
      <c r="Q570">
        <f t="shared" si="41"/>
        <v>56.46</v>
      </c>
      <c r="R570" s="16">
        <f t="shared" si="42"/>
        <v>40379.776435185187</v>
      </c>
      <c r="S570" s="16">
        <f t="shared" si="43"/>
        <v>42257.882731481484</v>
      </c>
      <c r="T570">
        <f t="shared" si="44"/>
        <v>2010</v>
      </c>
    </row>
    <row r="571" spans="1:20" ht="45" hidden="1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 s="10">
        <v>1444943468</v>
      </c>
      <c r="J571">
        <v>1441919468</v>
      </c>
      <c r="K571" t="b">
        <v>0</v>
      </c>
      <c r="L571">
        <v>35</v>
      </c>
      <c r="M571" t="b">
        <v>0</v>
      </c>
      <c r="N571" s="12" t="s">
        <v>8268</v>
      </c>
      <c r="O571" t="s">
        <v>8270</v>
      </c>
      <c r="P571" s="6">
        <f t="shared" si="40"/>
        <v>111.99</v>
      </c>
      <c r="Q571">
        <f t="shared" si="41"/>
        <v>367.97</v>
      </c>
      <c r="R571" s="16">
        <f t="shared" si="42"/>
        <v>42257.882731481484</v>
      </c>
      <c r="S571" s="16">
        <f t="shared" si="43"/>
        <v>41583.083981481483</v>
      </c>
      <c r="T571">
        <f t="shared" si="44"/>
        <v>2015</v>
      </c>
    </row>
    <row r="572" spans="1:20" ht="45" hidden="1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 s="10">
        <v>1386640856</v>
      </c>
      <c r="J572">
        <v>1383616856</v>
      </c>
      <c r="K572" t="b">
        <v>0</v>
      </c>
      <c r="L572">
        <v>47</v>
      </c>
      <c r="M572" t="b">
        <v>1</v>
      </c>
      <c r="N572" s="12" t="s">
        <v>8281</v>
      </c>
      <c r="O572" t="s">
        <v>8303</v>
      </c>
      <c r="P572" s="6">
        <f t="shared" si="40"/>
        <v>107.25</v>
      </c>
      <c r="Q572">
        <f t="shared" si="41"/>
        <v>273.83</v>
      </c>
      <c r="R572" s="16">
        <f t="shared" si="42"/>
        <v>41583.083981481483</v>
      </c>
      <c r="S572" s="16">
        <f t="shared" si="43"/>
        <v>42247.496759259258</v>
      </c>
      <c r="T572">
        <f t="shared" si="44"/>
        <v>2013</v>
      </c>
    </row>
    <row r="573" spans="1:20" ht="60" hidden="1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 s="10">
        <v>1443675540</v>
      </c>
      <c r="J573">
        <v>1441022120</v>
      </c>
      <c r="K573" t="b">
        <v>0</v>
      </c>
      <c r="L573">
        <v>121</v>
      </c>
      <c r="M573" t="b">
        <v>0</v>
      </c>
      <c r="N573" s="12" t="s">
        <v>8268</v>
      </c>
      <c r="O573" t="s">
        <v>8302</v>
      </c>
      <c r="P573" s="6">
        <f t="shared" si="40"/>
        <v>21.36</v>
      </c>
      <c r="Q573">
        <f t="shared" si="41"/>
        <v>105.93</v>
      </c>
      <c r="R573" s="16">
        <f t="shared" si="42"/>
        <v>42247.496759259258</v>
      </c>
      <c r="S573" s="16">
        <f t="shared" si="43"/>
        <v>42144.573807870373</v>
      </c>
      <c r="T573">
        <f t="shared" si="44"/>
        <v>2015</v>
      </c>
    </row>
    <row r="574" spans="1:20" ht="105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 s="10">
        <v>1433995140</v>
      </c>
      <c r="J574">
        <v>1432129577</v>
      </c>
      <c r="K574" t="b">
        <v>1</v>
      </c>
      <c r="L574">
        <v>176</v>
      </c>
      <c r="M574" t="b">
        <v>1</v>
      </c>
      <c r="N574" s="12" t="s">
        <v>8283</v>
      </c>
      <c r="O574" t="s">
        <v>8286</v>
      </c>
      <c r="P574" s="6">
        <f t="shared" si="40"/>
        <v>128.06</v>
      </c>
      <c r="Q574">
        <f t="shared" si="41"/>
        <v>72.760000000000005</v>
      </c>
      <c r="R574" s="16">
        <f t="shared" si="42"/>
        <v>42144.573807870373</v>
      </c>
      <c r="S574" s="16">
        <f t="shared" si="43"/>
        <v>42019.590173611112</v>
      </c>
      <c r="T574">
        <f t="shared" si="44"/>
        <v>2015</v>
      </c>
    </row>
    <row r="575" spans="1:20" ht="60" hidden="1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 s="10">
        <v>1423922991</v>
      </c>
      <c r="J575">
        <v>1421330991</v>
      </c>
      <c r="K575" t="b">
        <v>0</v>
      </c>
      <c r="L575">
        <v>26</v>
      </c>
      <c r="M575" t="b">
        <v>1</v>
      </c>
      <c r="N575" s="12" t="s">
        <v>8271</v>
      </c>
      <c r="O575" t="s">
        <v>8293</v>
      </c>
      <c r="P575" s="6">
        <f t="shared" si="40"/>
        <v>128</v>
      </c>
      <c r="Q575">
        <f t="shared" si="41"/>
        <v>492.31</v>
      </c>
      <c r="R575" s="16">
        <f t="shared" si="42"/>
        <v>42019.590173611112</v>
      </c>
      <c r="S575" s="16">
        <f t="shared" si="43"/>
        <v>42158.065694444449</v>
      </c>
      <c r="T575">
        <f t="shared" si="44"/>
        <v>2015</v>
      </c>
    </row>
    <row r="576" spans="1:20" ht="150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 s="10">
        <v>1437004800</v>
      </c>
      <c r="J576">
        <v>1433295276</v>
      </c>
      <c r="K576" t="b">
        <v>0</v>
      </c>
      <c r="L576">
        <v>141</v>
      </c>
      <c r="M576" t="b">
        <v>1</v>
      </c>
      <c r="N576" s="12" t="s">
        <v>8283</v>
      </c>
      <c r="O576" t="s">
        <v>8286</v>
      </c>
      <c r="P576" s="6">
        <f t="shared" si="40"/>
        <v>127.95</v>
      </c>
      <c r="Q576">
        <f t="shared" si="41"/>
        <v>90.74</v>
      </c>
      <c r="R576" s="16">
        <f t="shared" si="42"/>
        <v>42158.065694444449</v>
      </c>
      <c r="S576" s="16">
        <f t="shared" si="43"/>
        <v>42504.403877314813</v>
      </c>
      <c r="T576">
        <f t="shared" si="44"/>
        <v>2015</v>
      </c>
    </row>
    <row r="577" spans="1:20" ht="75" hidden="1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 s="10">
        <v>1467106895</v>
      </c>
      <c r="J577">
        <v>1463218895</v>
      </c>
      <c r="K577" t="b">
        <v>0</v>
      </c>
      <c r="L577">
        <v>96</v>
      </c>
      <c r="M577" t="b">
        <v>0</v>
      </c>
      <c r="N577" s="12" t="s">
        <v>8268</v>
      </c>
      <c r="O577" t="s">
        <v>8270</v>
      </c>
      <c r="P577" s="6">
        <f t="shared" si="40"/>
        <v>25.58</v>
      </c>
      <c r="Q577">
        <f t="shared" si="41"/>
        <v>133.25</v>
      </c>
      <c r="R577" s="16">
        <f t="shared" si="42"/>
        <v>42504.403877314813</v>
      </c>
      <c r="S577" s="16">
        <f t="shared" si="43"/>
        <v>41888.674826388888</v>
      </c>
      <c r="T577">
        <f t="shared" si="44"/>
        <v>2016</v>
      </c>
    </row>
    <row r="578" spans="1:20" ht="60" hidden="1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 s="10">
        <v>1412611905</v>
      </c>
      <c r="J578">
        <v>1410019905</v>
      </c>
      <c r="K578" t="b">
        <v>0</v>
      </c>
      <c r="L578">
        <v>118</v>
      </c>
      <c r="M578" t="b">
        <v>1</v>
      </c>
      <c r="N578" s="12" t="s">
        <v>8283</v>
      </c>
      <c r="O578" t="s">
        <v>8284</v>
      </c>
      <c r="P578" s="6">
        <f t="shared" ref="P578:P641" si="45">ROUND(E578/D578*100,2)</f>
        <v>120.5</v>
      </c>
      <c r="Q578">
        <f t="shared" ref="Q578:Q641" si="46">ROUND(E578/L578,2)</f>
        <v>108.24</v>
      </c>
      <c r="R578" s="16">
        <f t="shared" si="42"/>
        <v>41888.674826388888</v>
      </c>
      <c r="S578" s="16">
        <f t="shared" si="43"/>
        <v>41871.755694444444</v>
      </c>
      <c r="T578">
        <f t="shared" si="44"/>
        <v>2014</v>
      </c>
    </row>
    <row r="579" spans="1:20" ht="60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 s="10">
        <v>1411150092</v>
      </c>
      <c r="J579">
        <v>1408558092</v>
      </c>
      <c r="K579" t="b">
        <v>1</v>
      </c>
      <c r="L579">
        <v>183</v>
      </c>
      <c r="M579" t="b">
        <v>1</v>
      </c>
      <c r="N579" s="12" t="s">
        <v>8283</v>
      </c>
      <c r="O579" t="s">
        <v>8286</v>
      </c>
      <c r="P579" s="6">
        <f t="shared" si="45"/>
        <v>127.3</v>
      </c>
      <c r="Q579">
        <f t="shared" si="46"/>
        <v>69.569999999999993</v>
      </c>
      <c r="R579" s="16">
        <f t="shared" ref="R579:R642" si="47">(((J579/60)/60)/24)+DATE(1970,1,1)</f>
        <v>41871.755694444444</v>
      </c>
      <c r="S579" s="16">
        <f t="shared" ref="S579:S642" si="48">(((J580/60)/60)/24)+DATE(1970,1,1)</f>
        <v>40567.694560185184</v>
      </c>
      <c r="T579">
        <f t="shared" ref="T579:T642" si="49">YEAR(R579)</f>
        <v>2014</v>
      </c>
    </row>
    <row r="580" spans="1:20" ht="60" hidden="1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 s="10">
        <v>1299775210</v>
      </c>
      <c r="J580">
        <v>1295887210</v>
      </c>
      <c r="K580" t="b">
        <v>1</v>
      </c>
      <c r="L580">
        <v>202</v>
      </c>
      <c r="M580" t="b">
        <v>1</v>
      </c>
      <c r="N580" s="12" t="s">
        <v>8281</v>
      </c>
      <c r="O580" t="s">
        <v>8282</v>
      </c>
      <c r="P580" s="6">
        <f t="shared" si="45"/>
        <v>105.57</v>
      </c>
      <c r="Q580">
        <f t="shared" si="46"/>
        <v>62.71</v>
      </c>
      <c r="R580" s="16">
        <f t="shared" si="47"/>
        <v>40567.694560185184</v>
      </c>
      <c r="S580" s="16">
        <f t="shared" si="48"/>
        <v>42704.857094907406</v>
      </c>
      <c r="T580">
        <f t="shared" si="49"/>
        <v>2011</v>
      </c>
    </row>
    <row r="581" spans="1:20" ht="60" hidden="1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 s="10">
        <v>1485722053</v>
      </c>
      <c r="J581">
        <v>1480538053</v>
      </c>
      <c r="K581" t="b">
        <v>0</v>
      </c>
      <c r="L581">
        <v>185</v>
      </c>
      <c r="M581" t="b">
        <v>1</v>
      </c>
      <c r="N581" s="12" t="s">
        <v>8268</v>
      </c>
      <c r="O581" t="s">
        <v>8269</v>
      </c>
      <c r="P581" s="6">
        <f t="shared" si="45"/>
        <v>252.54</v>
      </c>
      <c r="Q581">
        <f t="shared" si="46"/>
        <v>68.25</v>
      </c>
      <c r="R581" s="16">
        <f t="shared" si="47"/>
        <v>42704.857094907406</v>
      </c>
      <c r="S581" s="16">
        <f t="shared" si="48"/>
        <v>41964.315532407403</v>
      </c>
      <c r="T581">
        <f t="shared" si="49"/>
        <v>2016</v>
      </c>
    </row>
    <row r="582" spans="1:20" ht="90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 s="10">
        <v>1419220800</v>
      </c>
      <c r="J582">
        <v>1416555262</v>
      </c>
      <c r="K582" t="b">
        <v>1</v>
      </c>
      <c r="L582">
        <v>134</v>
      </c>
      <c r="M582" t="b">
        <v>1</v>
      </c>
      <c r="N582" s="12" t="s">
        <v>8283</v>
      </c>
      <c r="O582" t="s">
        <v>8286</v>
      </c>
      <c r="P582" s="6">
        <f t="shared" si="45"/>
        <v>103.04</v>
      </c>
      <c r="Q582">
        <f t="shared" si="46"/>
        <v>93.81</v>
      </c>
      <c r="R582" s="16">
        <f t="shared" si="47"/>
        <v>41964.315532407403</v>
      </c>
      <c r="S582" s="16">
        <f t="shared" si="48"/>
        <v>41186.306527777779</v>
      </c>
      <c r="T582">
        <f t="shared" si="49"/>
        <v>2014</v>
      </c>
    </row>
    <row r="583" spans="1:20" ht="45" hidden="1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 s="10">
        <v>1351495284</v>
      </c>
      <c r="J583">
        <v>1349335284</v>
      </c>
      <c r="K583" t="b">
        <v>0</v>
      </c>
      <c r="L583">
        <v>99</v>
      </c>
      <c r="M583" t="b">
        <v>1</v>
      </c>
      <c r="N583" s="12" t="s">
        <v>8287</v>
      </c>
      <c r="O583" t="s">
        <v>8291</v>
      </c>
      <c r="P583" s="6">
        <f t="shared" si="45"/>
        <v>100.43</v>
      </c>
      <c r="Q583">
        <f t="shared" si="46"/>
        <v>126.81</v>
      </c>
      <c r="R583" s="16">
        <f t="shared" si="47"/>
        <v>41186.306527777779</v>
      </c>
      <c r="S583" s="16">
        <f t="shared" si="48"/>
        <v>41990.584108796291</v>
      </c>
      <c r="T583">
        <f t="shared" si="49"/>
        <v>2012</v>
      </c>
    </row>
    <row r="584" spans="1:20" ht="30" hidden="1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 s="10">
        <v>1422759240</v>
      </c>
      <c r="J584">
        <v>1418824867</v>
      </c>
      <c r="K584" t="b">
        <v>0</v>
      </c>
      <c r="L584">
        <v>197</v>
      </c>
      <c r="M584" t="b">
        <v>0</v>
      </c>
      <c r="N584" s="12" t="s">
        <v>8283</v>
      </c>
      <c r="O584" t="s">
        <v>8286</v>
      </c>
      <c r="P584" s="6">
        <f t="shared" si="45"/>
        <v>69.56</v>
      </c>
      <c r="Q584">
        <f t="shared" si="46"/>
        <v>63.56</v>
      </c>
      <c r="R584" s="16">
        <f t="shared" si="47"/>
        <v>41990.584108796291</v>
      </c>
      <c r="S584" s="16">
        <f t="shared" si="48"/>
        <v>42402.709652777776</v>
      </c>
      <c r="T584">
        <f t="shared" si="49"/>
        <v>2014</v>
      </c>
    </row>
    <row r="585" spans="1:20" ht="60" hidden="1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 s="10">
        <v>1457024514</v>
      </c>
      <c r="J585">
        <v>1454432514</v>
      </c>
      <c r="K585" t="b">
        <v>0</v>
      </c>
      <c r="L585">
        <v>122</v>
      </c>
      <c r="M585" t="b">
        <v>0</v>
      </c>
      <c r="N585" s="12" t="s">
        <v>8268</v>
      </c>
      <c r="O585" t="s">
        <v>8270</v>
      </c>
      <c r="P585" s="6">
        <f t="shared" si="45"/>
        <v>31.12</v>
      </c>
      <c r="Q585">
        <f t="shared" si="46"/>
        <v>102.02</v>
      </c>
      <c r="R585" s="16">
        <f t="shared" si="47"/>
        <v>42402.709652777776</v>
      </c>
      <c r="S585" s="16">
        <f t="shared" si="48"/>
        <v>41399.99622685185</v>
      </c>
      <c r="T585">
        <f t="shared" si="49"/>
        <v>2016</v>
      </c>
    </row>
    <row r="586" spans="1:20" ht="60" hidden="1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 s="10">
        <v>1369612474</v>
      </c>
      <c r="J586">
        <v>1367798074</v>
      </c>
      <c r="K586" t="b">
        <v>0</v>
      </c>
      <c r="L586">
        <v>240</v>
      </c>
      <c r="M586" t="b">
        <v>1</v>
      </c>
      <c r="N586" s="12" t="s">
        <v>8287</v>
      </c>
      <c r="O586" t="s">
        <v>8291</v>
      </c>
      <c r="P586" s="6">
        <f t="shared" si="45"/>
        <v>496.52</v>
      </c>
      <c r="Q586">
        <f t="shared" si="46"/>
        <v>51.72</v>
      </c>
      <c r="R586" s="16">
        <f t="shared" si="47"/>
        <v>41399.99622685185</v>
      </c>
      <c r="S586" s="16">
        <f t="shared" si="48"/>
        <v>42758.975937499999</v>
      </c>
      <c r="T586">
        <f t="shared" si="49"/>
        <v>2013</v>
      </c>
    </row>
    <row r="587" spans="1:20" ht="45" hidden="1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 s="10">
        <v>1488394800</v>
      </c>
      <c r="J587">
        <v>1485213921</v>
      </c>
      <c r="K587" t="b">
        <v>0</v>
      </c>
      <c r="L587">
        <v>131</v>
      </c>
      <c r="M587" t="b">
        <v>1</v>
      </c>
      <c r="N587" s="12" t="s">
        <v>8273</v>
      </c>
      <c r="O587" t="s">
        <v>8274</v>
      </c>
      <c r="P587" s="6">
        <f t="shared" si="45"/>
        <v>123.49</v>
      </c>
      <c r="Q587">
        <f t="shared" si="46"/>
        <v>94.74</v>
      </c>
      <c r="R587" s="16">
        <f t="shared" si="47"/>
        <v>42758.975937499999</v>
      </c>
      <c r="S587" s="16">
        <f t="shared" si="48"/>
        <v>40564.994837962964</v>
      </c>
      <c r="T587">
        <f t="shared" si="49"/>
        <v>2017</v>
      </c>
    </row>
    <row r="588" spans="1:20" ht="60" hidden="1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 s="10">
        <v>1298245954</v>
      </c>
      <c r="J588">
        <v>1295653954</v>
      </c>
      <c r="K588" t="b">
        <v>0</v>
      </c>
      <c r="L588">
        <v>134</v>
      </c>
      <c r="M588" t="b">
        <v>1</v>
      </c>
      <c r="N588" s="12" t="s">
        <v>8287</v>
      </c>
      <c r="O588" t="s">
        <v>8291</v>
      </c>
      <c r="P588" s="6">
        <f t="shared" si="45"/>
        <v>124.01</v>
      </c>
      <c r="Q588">
        <f t="shared" si="46"/>
        <v>92.54</v>
      </c>
      <c r="R588" s="16">
        <f t="shared" si="47"/>
        <v>40564.994837962964</v>
      </c>
      <c r="S588" s="16">
        <f t="shared" si="48"/>
        <v>42331.708032407405</v>
      </c>
      <c r="T588">
        <f t="shared" si="49"/>
        <v>2011</v>
      </c>
    </row>
    <row r="589" spans="1:20" ht="45" hidden="1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 s="10">
        <v>1453481974</v>
      </c>
      <c r="J589">
        <v>1448297974</v>
      </c>
      <c r="K589" t="b">
        <v>0</v>
      </c>
      <c r="L589">
        <v>140</v>
      </c>
      <c r="M589" t="b">
        <v>1</v>
      </c>
      <c r="N589" s="12" t="s">
        <v>8268</v>
      </c>
      <c r="O589" t="s">
        <v>8269</v>
      </c>
      <c r="P589" s="6">
        <f t="shared" si="45"/>
        <v>123.53</v>
      </c>
      <c r="Q589">
        <f t="shared" si="46"/>
        <v>88.24</v>
      </c>
      <c r="R589" s="16">
        <f t="shared" si="47"/>
        <v>42331.708032407405</v>
      </c>
      <c r="S589" s="16">
        <f t="shared" si="48"/>
        <v>41802.574282407404</v>
      </c>
      <c r="T589">
        <f t="shared" si="49"/>
        <v>2015</v>
      </c>
    </row>
    <row r="590" spans="1:20" ht="105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 s="10">
        <v>1404359940</v>
      </c>
      <c r="J590">
        <v>1402580818</v>
      </c>
      <c r="K590" t="b">
        <v>0</v>
      </c>
      <c r="L590">
        <v>199</v>
      </c>
      <c r="M590" t="b">
        <v>1</v>
      </c>
      <c r="N590" s="12" t="s">
        <v>8283</v>
      </c>
      <c r="O590" t="s">
        <v>8286</v>
      </c>
      <c r="P590" s="6">
        <f t="shared" si="45"/>
        <v>102.9</v>
      </c>
      <c r="Q590">
        <f t="shared" si="46"/>
        <v>62.05</v>
      </c>
      <c r="R590" s="16">
        <f t="shared" si="47"/>
        <v>41802.574282407404</v>
      </c>
      <c r="S590" s="16">
        <f t="shared" si="48"/>
        <v>42473.007037037038</v>
      </c>
      <c r="T590">
        <f t="shared" si="49"/>
        <v>2014</v>
      </c>
    </row>
    <row r="591" spans="1:20" ht="150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 s="10">
        <v>1463098208</v>
      </c>
      <c r="J591">
        <v>1460506208</v>
      </c>
      <c r="K591" t="b">
        <v>0</v>
      </c>
      <c r="L591">
        <v>173</v>
      </c>
      <c r="M591" t="b">
        <v>1</v>
      </c>
      <c r="N591" s="12" t="s">
        <v>8283</v>
      </c>
      <c r="O591" t="s">
        <v>8286</v>
      </c>
      <c r="P591" s="6">
        <f t="shared" si="45"/>
        <v>123.25</v>
      </c>
      <c r="Q591">
        <f t="shared" si="46"/>
        <v>71.239999999999995</v>
      </c>
      <c r="R591" s="16">
        <f t="shared" si="47"/>
        <v>42473.007037037038</v>
      </c>
      <c r="S591" s="16">
        <f t="shared" si="48"/>
        <v>41158.993923611109</v>
      </c>
      <c r="T591">
        <f t="shared" si="49"/>
        <v>2016</v>
      </c>
    </row>
    <row r="592" spans="1:20" ht="60" hidden="1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 s="10">
        <v>1349567475</v>
      </c>
      <c r="J592">
        <v>1346975475</v>
      </c>
      <c r="K592" t="b">
        <v>0</v>
      </c>
      <c r="L592">
        <v>182</v>
      </c>
      <c r="M592" t="b">
        <v>1</v>
      </c>
      <c r="N592" s="12" t="s">
        <v>8283</v>
      </c>
      <c r="O592" t="s">
        <v>8284</v>
      </c>
      <c r="P592" s="6">
        <f t="shared" si="45"/>
        <v>246.42</v>
      </c>
      <c r="Q592">
        <f t="shared" si="46"/>
        <v>67.7</v>
      </c>
      <c r="R592" s="16">
        <f t="shared" si="47"/>
        <v>41158.993923611109</v>
      </c>
      <c r="S592" s="16">
        <f t="shared" si="48"/>
        <v>42337.792511574073</v>
      </c>
      <c r="T592">
        <f t="shared" si="49"/>
        <v>2012</v>
      </c>
    </row>
    <row r="593" spans="1:20" ht="135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 s="10">
        <v>1452038100</v>
      </c>
      <c r="J593">
        <v>1448823673</v>
      </c>
      <c r="K593" t="b">
        <v>1</v>
      </c>
      <c r="L593">
        <v>115</v>
      </c>
      <c r="M593" t="b">
        <v>1</v>
      </c>
      <c r="N593" s="12" t="s">
        <v>8283</v>
      </c>
      <c r="O593" t="s">
        <v>8286</v>
      </c>
      <c r="P593" s="6">
        <f t="shared" si="45"/>
        <v>102.13</v>
      </c>
      <c r="Q593">
        <f t="shared" si="46"/>
        <v>106.57</v>
      </c>
      <c r="R593" s="16">
        <f t="shared" si="47"/>
        <v>42337.792511574073</v>
      </c>
      <c r="S593" s="16">
        <f t="shared" si="48"/>
        <v>41971.002152777779</v>
      </c>
      <c r="T593">
        <f t="shared" si="49"/>
        <v>2015</v>
      </c>
    </row>
    <row r="594" spans="1:20" ht="135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 s="10">
        <v>1419984000</v>
      </c>
      <c r="J594">
        <v>1417132986</v>
      </c>
      <c r="K594" t="b">
        <v>1</v>
      </c>
      <c r="L594">
        <v>184</v>
      </c>
      <c r="M594" t="b">
        <v>1</v>
      </c>
      <c r="N594" s="12" t="s">
        <v>8283</v>
      </c>
      <c r="O594" t="s">
        <v>8286</v>
      </c>
      <c r="P594" s="6">
        <f t="shared" si="45"/>
        <v>102.1</v>
      </c>
      <c r="Q594">
        <f t="shared" si="46"/>
        <v>66.59</v>
      </c>
      <c r="R594" s="16">
        <f t="shared" si="47"/>
        <v>41971.002152777779</v>
      </c>
      <c r="S594" s="16">
        <f t="shared" si="48"/>
        <v>42636.868518518517</v>
      </c>
      <c r="T594">
        <f t="shared" si="49"/>
        <v>2014</v>
      </c>
    </row>
    <row r="595" spans="1:20" ht="60" hidden="1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 s="10">
        <v>1477255840</v>
      </c>
      <c r="J595">
        <v>1474663840</v>
      </c>
      <c r="K595" t="b">
        <v>0</v>
      </c>
      <c r="L595">
        <v>118</v>
      </c>
      <c r="M595" t="b">
        <v>1</v>
      </c>
      <c r="N595" s="12" t="s">
        <v>8273</v>
      </c>
      <c r="O595" t="s">
        <v>8274</v>
      </c>
      <c r="P595" s="6">
        <f t="shared" si="45"/>
        <v>101.91</v>
      </c>
      <c r="Q595">
        <f t="shared" si="46"/>
        <v>103.64</v>
      </c>
      <c r="R595" s="16">
        <f t="shared" si="47"/>
        <v>42636.868518518517</v>
      </c>
      <c r="S595" s="16">
        <f t="shared" si="48"/>
        <v>42605.765381944439</v>
      </c>
      <c r="T595">
        <f t="shared" si="49"/>
        <v>2016</v>
      </c>
    </row>
    <row r="596" spans="1:20" ht="120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 s="10">
        <v>1474426800</v>
      </c>
      <c r="J596">
        <v>1471976529</v>
      </c>
      <c r="K596" t="b">
        <v>0</v>
      </c>
      <c r="L596">
        <v>17</v>
      </c>
      <c r="M596" t="b">
        <v>1</v>
      </c>
      <c r="N596" s="12" t="s">
        <v>8283</v>
      </c>
      <c r="O596" t="s">
        <v>8286</v>
      </c>
      <c r="P596" s="6">
        <f t="shared" si="45"/>
        <v>121.78</v>
      </c>
      <c r="Q596">
        <f t="shared" si="46"/>
        <v>716.35</v>
      </c>
      <c r="R596" s="16">
        <f t="shared" si="47"/>
        <v>42605.765381944439</v>
      </c>
      <c r="S596" s="16">
        <f t="shared" si="48"/>
        <v>42163.897916666669</v>
      </c>
      <c r="T596">
        <f t="shared" si="49"/>
        <v>2016</v>
      </c>
    </row>
    <row r="597" spans="1:20" ht="60" hidden="1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 s="10">
        <v>1437621060</v>
      </c>
      <c r="J597">
        <v>1433799180</v>
      </c>
      <c r="K597" t="b">
        <v>0</v>
      </c>
      <c r="L597">
        <v>87</v>
      </c>
      <c r="M597" t="b">
        <v>1</v>
      </c>
      <c r="N597" s="12" t="s">
        <v>8281</v>
      </c>
      <c r="O597" t="s">
        <v>8282</v>
      </c>
      <c r="P597" s="6">
        <f t="shared" si="45"/>
        <v>101.38</v>
      </c>
      <c r="Q597">
        <f t="shared" si="46"/>
        <v>139.83000000000001</v>
      </c>
      <c r="R597" s="16">
        <f t="shared" si="47"/>
        <v>42163.897916666669</v>
      </c>
      <c r="S597" s="16">
        <f t="shared" si="48"/>
        <v>42654.973703703698</v>
      </c>
      <c r="T597">
        <f t="shared" si="49"/>
        <v>2015</v>
      </c>
    </row>
    <row r="598" spans="1:20" ht="60" hidden="1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 s="10">
        <v>1477886400</v>
      </c>
      <c r="J598">
        <v>1476228128</v>
      </c>
      <c r="K598" t="b">
        <v>0</v>
      </c>
      <c r="L598">
        <v>111</v>
      </c>
      <c r="M598" t="b">
        <v>1</v>
      </c>
      <c r="N598" s="12" t="s">
        <v>8283</v>
      </c>
      <c r="O598" t="s">
        <v>8284</v>
      </c>
      <c r="P598" s="6">
        <f t="shared" si="45"/>
        <v>121.65</v>
      </c>
      <c r="Q598">
        <f t="shared" si="46"/>
        <v>109.59</v>
      </c>
      <c r="R598" s="16">
        <f t="shared" si="47"/>
        <v>42654.973703703698</v>
      </c>
      <c r="S598" s="16">
        <f t="shared" si="48"/>
        <v>41387.171805555554</v>
      </c>
      <c r="T598">
        <f t="shared" si="49"/>
        <v>2016</v>
      </c>
    </row>
    <row r="599" spans="1:20" ht="60" hidden="1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 s="10">
        <v>1369282044</v>
      </c>
      <c r="J599">
        <v>1366690044</v>
      </c>
      <c r="K599" t="b">
        <v>0</v>
      </c>
      <c r="L599">
        <v>217</v>
      </c>
      <c r="M599" t="b">
        <v>1</v>
      </c>
      <c r="N599" s="12" t="s">
        <v>8268</v>
      </c>
      <c r="O599" t="s">
        <v>8269</v>
      </c>
      <c r="P599" s="6">
        <f t="shared" si="45"/>
        <v>121.1</v>
      </c>
      <c r="Q599">
        <f t="shared" si="46"/>
        <v>55.81</v>
      </c>
      <c r="R599" s="16">
        <f t="shared" si="47"/>
        <v>41387.171805555554</v>
      </c>
      <c r="S599" s="16">
        <f t="shared" si="48"/>
        <v>41726.712754629632</v>
      </c>
      <c r="T599">
        <f t="shared" si="49"/>
        <v>2013</v>
      </c>
    </row>
    <row r="600" spans="1:20" ht="75" hidden="1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 s="10">
        <v>1398791182</v>
      </c>
      <c r="J600">
        <v>1396026382</v>
      </c>
      <c r="K600" t="b">
        <v>1</v>
      </c>
      <c r="L600">
        <v>385</v>
      </c>
      <c r="M600" t="b">
        <v>1</v>
      </c>
      <c r="N600" s="12" t="s">
        <v>8268</v>
      </c>
      <c r="O600" t="s">
        <v>8275</v>
      </c>
      <c r="P600" s="6">
        <f t="shared" si="45"/>
        <v>110.05</v>
      </c>
      <c r="Q600">
        <f t="shared" si="46"/>
        <v>31.44</v>
      </c>
      <c r="R600" s="16">
        <f t="shared" si="47"/>
        <v>41726.712754629632</v>
      </c>
      <c r="S600" s="16">
        <f t="shared" si="48"/>
        <v>42068.888391203705</v>
      </c>
      <c r="T600">
        <f t="shared" si="49"/>
        <v>2014</v>
      </c>
    </row>
    <row r="601" spans="1:20" ht="75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 s="10">
        <v>1428178757</v>
      </c>
      <c r="J601">
        <v>1425590357</v>
      </c>
      <c r="K601" t="b">
        <v>1</v>
      </c>
      <c r="L601">
        <v>200</v>
      </c>
      <c r="M601" t="b">
        <v>1</v>
      </c>
      <c r="N601" s="12" t="s">
        <v>8283</v>
      </c>
      <c r="O601" t="s">
        <v>8286</v>
      </c>
      <c r="P601" s="6">
        <f t="shared" si="45"/>
        <v>100.79</v>
      </c>
      <c r="Q601">
        <f t="shared" si="46"/>
        <v>60.48</v>
      </c>
      <c r="R601" s="16">
        <f t="shared" si="47"/>
        <v>42068.888391203705</v>
      </c>
      <c r="S601" s="16">
        <f t="shared" si="48"/>
        <v>42324.96393518518</v>
      </c>
      <c r="T601">
        <f t="shared" si="49"/>
        <v>2015</v>
      </c>
    </row>
    <row r="602" spans="1:20" ht="30" hidden="1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 s="10">
        <v>1450307284</v>
      </c>
      <c r="J602">
        <v>1447715284</v>
      </c>
      <c r="K602" t="b">
        <v>0</v>
      </c>
      <c r="L602">
        <v>71</v>
      </c>
      <c r="M602" t="b">
        <v>1</v>
      </c>
      <c r="N602" s="12" t="s">
        <v>8281</v>
      </c>
      <c r="O602" t="s">
        <v>8292</v>
      </c>
      <c r="P602" s="6">
        <f t="shared" si="45"/>
        <v>100.35</v>
      </c>
      <c r="Q602">
        <f t="shared" si="46"/>
        <v>169.61</v>
      </c>
      <c r="R602" s="16">
        <f t="shared" si="47"/>
        <v>42324.96393518518</v>
      </c>
      <c r="S602" s="16">
        <f t="shared" si="48"/>
        <v>42607.226701388892</v>
      </c>
      <c r="T602">
        <f t="shared" si="49"/>
        <v>2015</v>
      </c>
    </row>
    <row r="603" spans="1:20" ht="45" hidden="1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 s="10">
        <v>1474694787</v>
      </c>
      <c r="J603">
        <v>1472102787</v>
      </c>
      <c r="K603" t="b">
        <v>0</v>
      </c>
      <c r="L603">
        <v>190</v>
      </c>
      <c r="M603" t="b">
        <v>1</v>
      </c>
      <c r="N603" s="12" t="s">
        <v>8287</v>
      </c>
      <c r="O603" t="s">
        <v>8296</v>
      </c>
      <c r="P603" s="6">
        <f t="shared" si="45"/>
        <v>120.42</v>
      </c>
      <c r="Q603">
        <f t="shared" si="46"/>
        <v>63.38</v>
      </c>
      <c r="R603" s="16">
        <f t="shared" si="47"/>
        <v>42607.226701388892</v>
      </c>
      <c r="S603" s="16">
        <f t="shared" si="48"/>
        <v>41760.796423611115</v>
      </c>
      <c r="T603">
        <f t="shared" si="49"/>
        <v>2016</v>
      </c>
    </row>
    <row r="604" spans="1:20" ht="60" hidden="1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 s="10">
        <v>1402896600</v>
      </c>
      <c r="J604">
        <v>1398971211</v>
      </c>
      <c r="K604" t="b">
        <v>0</v>
      </c>
      <c r="L604">
        <v>70</v>
      </c>
      <c r="M604" t="b">
        <v>1</v>
      </c>
      <c r="N604" s="12" t="s">
        <v>8281</v>
      </c>
      <c r="O604" t="s">
        <v>8292</v>
      </c>
      <c r="P604" s="6">
        <f t="shared" si="45"/>
        <v>100.24</v>
      </c>
      <c r="Q604">
        <f t="shared" si="46"/>
        <v>171.84</v>
      </c>
      <c r="R604" s="16">
        <f t="shared" si="47"/>
        <v>41760.796423611115</v>
      </c>
      <c r="S604" s="16">
        <f t="shared" si="48"/>
        <v>42760.498935185184</v>
      </c>
      <c r="T604">
        <f t="shared" si="49"/>
        <v>2014</v>
      </c>
    </row>
    <row r="605" spans="1:20" ht="45" hidden="1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 s="10">
        <v>1487937508</v>
      </c>
      <c r="J605">
        <v>1485345508</v>
      </c>
      <c r="K605" t="b">
        <v>1</v>
      </c>
      <c r="L605">
        <v>167</v>
      </c>
      <c r="M605" t="b">
        <v>1</v>
      </c>
      <c r="N605" s="12" t="s">
        <v>8281</v>
      </c>
      <c r="O605" t="s">
        <v>8282</v>
      </c>
      <c r="P605" s="6">
        <f t="shared" si="45"/>
        <v>106.64</v>
      </c>
      <c r="Q605">
        <f t="shared" si="46"/>
        <v>71.900000000000006</v>
      </c>
      <c r="R605" s="16">
        <f t="shared" si="47"/>
        <v>42760.498935185184</v>
      </c>
      <c r="S605" s="16">
        <f t="shared" si="48"/>
        <v>41806.637337962966</v>
      </c>
      <c r="T605">
        <f t="shared" si="49"/>
        <v>2017</v>
      </c>
    </row>
    <row r="606" spans="1:20" ht="45" hidden="1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 s="10">
        <v>1405523866</v>
      </c>
      <c r="J606">
        <v>1402931866</v>
      </c>
      <c r="K606" t="b">
        <v>1</v>
      </c>
      <c r="L606">
        <v>215</v>
      </c>
      <c r="M606" t="b">
        <v>1</v>
      </c>
      <c r="N606" s="12" t="s">
        <v>8273</v>
      </c>
      <c r="O606" t="s">
        <v>8274</v>
      </c>
      <c r="P606" s="6">
        <f t="shared" si="45"/>
        <v>150.02000000000001</v>
      </c>
      <c r="Q606">
        <f t="shared" si="46"/>
        <v>55.82</v>
      </c>
      <c r="R606" s="16">
        <f t="shared" si="47"/>
        <v>41806.637337962966</v>
      </c>
      <c r="S606" s="16">
        <f t="shared" si="48"/>
        <v>42271.176446759258</v>
      </c>
      <c r="T606">
        <f t="shared" si="49"/>
        <v>2014</v>
      </c>
    </row>
    <row r="607" spans="1:20" ht="30" hidden="1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 s="10">
        <v>1445660045</v>
      </c>
      <c r="J607">
        <v>1443068045</v>
      </c>
      <c r="K607" t="b">
        <v>0</v>
      </c>
      <c r="L607">
        <v>87</v>
      </c>
      <c r="M607" t="b">
        <v>1</v>
      </c>
      <c r="N607" s="12" t="s">
        <v>8281</v>
      </c>
      <c r="O607" t="s">
        <v>8292</v>
      </c>
      <c r="P607" s="6">
        <f t="shared" si="45"/>
        <v>100</v>
      </c>
      <c r="Q607">
        <f t="shared" si="46"/>
        <v>137.93</v>
      </c>
      <c r="R607" s="16">
        <f t="shared" si="47"/>
        <v>42271.176446759258</v>
      </c>
      <c r="S607" s="16">
        <f t="shared" si="48"/>
        <v>41850.400937500002</v>
      </c>
      <c r="T607">
        <f t="shared" si="49"/>
        <v>2015</v>
      </c>
    </row>
    <row r="608" spans="1:20" ht="150" x14ac:dyDescent="0.25">
      <c r="A608">
        <v>525</v>
      </c>
      <c r="B608" s="3" t="s">
        <v>526</v>
      </c>
      <c r="C608" s="3" t="s">
        <v>4635</v>
      </c>
      <c r="D608" s="6">
        <v>12000</v>
      </c>
      <c r="E608" s="8">
        <v>12000</v>
      </c>
      <c r="F608" t="s">
        <v>8218</v>
      </c>
      <c r="G608" t="s">
        <v>8223</v>
      </c>
      <c r="H608" t="s">
        <v>8245</v>
      </c>
      <c r="I608" s="10">
        <v>1410601041</v>
      </c>
      <c r="J608">
        <v>1406713041</v>
      </c>
      <c r="K608" t="b">
        <v>0</v>
      </c>
      <c r="L608">
        <v>12</v>
      </c>
      <c r="M608" t="b">
        <v>1</v>
      </c>
      <c r="N608" s="12" t="s">
        <v>8283</v>
      </c>
      <c r="O608" t="s">
        <v>8286</v>
      </c>
      <c r="P608" s="6">
        <f t="shared" si="45"/>
        <v>100</v>
      </c>
      <c r="Q608">
        <f t="shared" si="46"/>
        <v>1000</v>
      </c>
      <c r="R608" s="16">
        <f t="shared" si="47"/>
        <v>41850.400937500002</v>
      </c>
      <c r="S608" s="16">
        <f t="shared" si="48"/>
        <v>41837.210543981484</v>
      </c>
      <c r="T608">
        <f t="shared" si="49"/>
        <v>2014</v>
      </c>
    </row>
    <row r="609" spans="1:20" ht="60" hidden="1" x14ac:dyDescent="0.25">
      <c r="A609">
        <v>362</v>
      </c>
      <c r="B609" s="3" t="s">
        <v>363</v>
      </c>
      <c r="C609" s="3" t="s">
        <v>4472</v>
      </c>
      <c r="D609" s="6">
        <v>9665</v>
      </c>
      <c r="E609" s="8">
        <v>12000</v>
      </c>
      <c r="F609" t="s">
        <v>8218</v>
      </c>
      <c r="G609" t="s">
        <v>8223</v>
      </c>
      <c r="H609" t="s">
        <v>8245</v>
      </c>
      <c r="I609" s="10">
        <v>1407456000</v>
      </c>
      <c r="J609">
        <v>1405573391</v>
      </c>
      <c r="K609" t="b">
        <v>0</v>
      </c>
      <c r="L609">
        <v>86</v>
      </c>
      <c r="M609" t="b">
        <v>1</v>
      </c>
      <c r="N609" s="12" t="s">
        <v>8281</v>
      </c>
      <c r="O609" t="s">
        <v>8282</v>
      </c>
      <c r="P609" s="6">
        <f t="shared" si="45"/>
        <v>124.16</v>
      </c>
      <c r="Q609">
        <f t="shared" si="46"/>
        <v>139.53</v>
      </c>
      <c r="R609" s="16">
        <f t="shared" si="47"/>
        <v>41837.210543981484</v>
      </c>
      <c r="S609" s="16">
        <f t="shared" si="48"/>
        <v>42255.333252314813</v>
      </c>
      <c r="T609">
        <f t="shared" si="49"/>
        <v>2014</v>
      </c>
    </row>
    <row r="610" spans="1:20" ht="75" hidden="1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 s="10">
        <v>1444291193</v>
      </c>
      <c r="J610">
        <v>1441699193</v>
      </c>
      <c r="K610" t="b">
        <v>1</v>
      </c>
      <c r="L610">
        <v>187</v>
      </c>
      <c r="M610" t="b">
        <v>1</v>
      </c>
      <c r="N610" s="12" t="s">
        <v>8283</v>
      </c>
      <c r="O610" t="s">
        <v>8284</v>
      </c>
      <c r="P610" s="6">
        <f t="shared" si="45"/>
        <v>119.98</v>
      </c>
      <c r="Q610">
        <f t="shared" si="46"/>
        <v>64.16</v>
      </c>
      <c r="R610" s="16">
        <f t="shared" si="47"/>
        <v>42255.333252314813</v>
      </c>
      <c r="S610" s="16">
        <f t="shared" si="48"/>
        <v>40936.678506944445</v>
      </c>
      <c r="T610">
        <f t="shared" si="49"/>
        <v>2015</v>
      </c>
    </row>
    <row r="611" spans="1:20" ht="60" hidden="1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 s="10">
        <v>1330359423</v>
      </c>
      <c r="J611">
        <v>1327767423</v>
      </c>
      <c r="K611" t="b">
        <v>0</v>
      </c>
      <c r="L611">
        <v>207</v>
      </c>
      <c r="M611" t="b">
        <v>1</v>
      </c>
      <c r="N611" s="12" t="s">
        <v>8276</v>
      </c>
      <c r="O611" t="s">
        <v>8277</v>
      </c>
      <c r="P611" s="6">
        <f t="shared" si="45"/>
        <v>141.08000000000001</v>
      </c>
      <c r="Q611">
        <f t="shared" si="46"/>
        <v>57.93</v>
      </c>
      <c r="R611" s="16">
        <f t="shared" si="47"/>
        <v>40936.678506944445</v>
      </c>
      <c r="S611" s="16">
        <f t="shared" si="48"/>
        <v>41970.64061342593</v>
      </c>
      <c r="T611">
        <f t="shared" si="49"/>
        <v>2012</v>
      </c>
    </row>
    <row r="612" spans="1:20" hidden="1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 s="10">
        <v>1419780149</v>
      </c>
      <c r="J612">
        <v>1417101749</v>
      </c>
      <c r="K612" t="b">
        <v>0</v>
      </c>
      <c r="L612">
        <v>38</v>
      </c>
      <c r="M612" t="b">
        <v>0</v>
      </c>
      <c r="N612" s="12" t="s">
        <v>8281</v>
      </c>
      <c r="O612" t="s">
        <v>8285</v>
      </c>
      <c r="P612" s="6">
        <f t="shared" si="45"/>
        <v>11.94</v>
      </c>
      <c r="Q612">
        <f t="shared" si="46"/>
        <v>314.29000000000002</v>
      </c>
      <c r="R612" s="16">
        <f t="shared" si="47"/>
        <v>41970.64061342593</v>
      </c>
      <c r="S612" s="16">
        <f t="shared" si="48"/>
        <v>42493.600810185191</v>
      </c>
      <c r="T612">
        <f t="shared" si="49"/>
        <v>2014</v>
      </c>
    </row>
    <row r="613" spans="1:20" ht="60" hidden="1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 s="10">
        <v>1467469510</v>
      </c>
      <c r="J613">
        <v>1462285510</v>
      </c>
      <c r="K613" t="b">
        <v>1</v>
      </c>
      <c r="L613">
        <v>152</v>
      </c>
      <c r="M613" t="b">
        <v>0</v>
      </c>
      <c r="N613" s="12" t="s">
        <v>8273</v>
      </c>
      <c r="O613" t="s">
        <v>8274</v>
      </c>
      <c r="P613" s="6">
        <f t="shared" si="45"/>
        <v>39.74</v>
      </c>
      <c r="Q613">
        <f t="shared" si="46"/>
        <v>78.44</v>
      </c>
      <c r="R613" s="16">
        <f t="shared" si="47"/>
        <v>42493.600810185191</v>
      </c>
      <c r="S613" s="16">
        <f t="shared" si="48"/>
        <v>41989.24754629629</v>
      </c>
      <c r="T613">
        <f t="shared" si="49"/>
        <v>2016</v>
      </c>
    </row>
    <row r="614" spans="1:20" ht="150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 s="10">
        <v>1420178188</v>
      </c>
      <c r="J614">
        <v>1418709388</v>
      </c>
      <c r="K614" t="b">
        <v>0</v>
      </c>
      <c r="L614">
        <v>95</v>
      </c>
      <c r="M614" t="b">
        <v>1</v>
      </c>
      <c r="N614" s="12" t="s">
        <v>8283</v>
      </c>
      <c r="O614" t="s">
        <v>8286</v>
      </c>
      <c r="P614" s="6">
        <f t="shared" si="45"/>
        <v>118.8</v>
      </c>
      <c r="Q614">
        <f t="shared" si="46"/>
        <v>125.05</v>
      </c>
      <c r="R614" s="16">
        <f t="shared" si="47"/>
        <v>41989.24754629629</v>
      </c>
      <c r="S614" s="16">
        <f t="shared" si="48"/>
        <v>41984.692731481482</v>
      </c>
      <c r="T614">
        <f t="shared" si="49"/>
        <v>2014</v>
      </c>
    </row>
    <row r="615" spans="1:20" ht="60" hidden="1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 s="10">
        <v>1421208000</v>
      </c>
      <c r="J615">
        <v>1418315852</v>
      </c>
      <c r="K615" t="b">
        <v>0</v>
      </c>
      <c r="L615">
        <v>15</v>
      </c>
      <c r="M615" t="b">
        <v>0</v>
      </c>
      <c r="N615" s="12" t="s">
        <v>8268</v>
      </c>
      <c r="O615" t="s">
        <v>8270</v>
      </c>
      <c r="P615" s="6">
        <f t="shared" si="45"/>
        <v>39.43</v>
      </c>
      <c r="Q615">
        <f t="shared" si="46"/>
        <v>788.53</v>
      </c>
      <c r="R615" s="16">
        <f t="shared" si="47"/>
        <v>41984.692731481482</v>
      </c>
      <c r="S615" s="16">
        <f t="shared" si="48"/>
        <v>41988.964062500003</v>
      </c>
      <c r="T615">
        <f t="shared" si="49"/>
        <v>2014</v>
      </c>
    </row>
    <row r="616" spans="1:20" ht="30" hidden="1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 s="10">
        <v>1422140895</v>
      </c>
      <c r="J616">
        <v>1418684895</v>
      </c>
      <c r="K616" t="b">
        <v>0</v>
      </c>
      <c r="L616">
        <v>90</v>
      </c>
      <c r="M616" t="b">
        <v>1</v>
      </c>
      <c r="N616" s="12" t="s">
        <v>8287</v>
      </c>
      <c r="O616" t="s">
        <v>8291</v>
      </c>
      <c r="P616" s="6">
        <f t="shared" si="45"/>
        <v>118.05</v>
      </c>
      <c r="Q616">
        <f t="shared" si="46"/>
        <v>131.16999999999999</v>
      </c>
      <c r="R616" s="16">
        <f t="shared" si="47"/>
        <v>41988.964062500003</v>
      </c>
      <c r="S616" s="16">
        <f t="shared" si="48"/>
        <v>42045.957314814819</v>
      </c>
      <c r="T616">
        <f t="shared" si="49"/>
        <v>2014</v>
      </c>
    </row>
    <row r="617" spans="1:20" ht="45" hidden="1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 s="10">
        <v>1426197512</v>
      </c>
      <c r="J617">
        <v>1423609112</v>
      </c>
      <c r="K617" t="b">
        <v>0</v>
      </c>
      <c r="L617">
        <v>274</v>
      </c>
      <c r="M617" t="b">
        <v>1</v>
      </c>
      <c r="N617" s="12" t="s">
        <v>8268</v>
      </c>
      <c r="O617" t="s">
        <v>8270</v>
      </c>
      <c r="P617" s="6">
        <f t="shared" si="45"/>
        <v>146.88999999999999</v>
      </c>
      <c r="Q617">
        <f t="shared" si="46"/>
        <v>42.89</v>
      </c>
      <c r="R617" s="16">
        <f t="shared" si="47"/>
        <v>42045.957314814819</v>
      </c>
      <c r="S617" s="16">
        <f t="shared" si="48"/>
        <v>41826.871238425927</v>
      </c>
      <c r="T617">
        <f t="shared" si="49"/>
        <v>2015</v>
      </c>
    </row>
    <row r="618" spans="1:20" ht="135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 s="10">
        <v>1407506040</v>
      </c>
      <c r="J618">
        <v>1404680075</v>
      </c>
      <c r="K618" t="b">
        <v>0</v>
      </c>
      <c r="L618">
        <v>125</v>
      </c>
      <c r="M618" t="b">
        <v>1</v>
      </c>
      <c r="N618" s="12" t="s">
        <v>8283</v>
      </c>
      <c r="O618" t="s">
        <v>8286</v>
      </c>
      <c r="P618" s="6">
        <f t="shared" si="45"/>
        <v>100.09</v>
      </c>
      <c r="Q618">
        <f t="shared" si="46"/>
        <v>93.98</v>
      </c>
      <c r="R618" s="16">
        <f t="shared" si="47"/>
        <v>41826.871238425927</v>
      </c>
      <c r="S618" s="16">
        <f t="shared" si="48"/>
        <v>42010.822233796294</v>
      </c>
      <c r="T618">
        <f t="shared" si="49"/>
        <v>2014</v>
      </c>
    </row>
    <row r="619" spans="1:20" ht="45" hidden="1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 s="10">
        <v>1423165441</v>
      </c>
      <c r="J619">
        <v>1420573441</v>
      </c>
      <c r="K619" t="b">
        <v>1</v>
      </c>
      <c r="L619">
        <v>183</v>
      </c>
      <c r="M619" t="b">
        <v>1</v>
      </c>
      <c r="N619" s="12" t="s">
        <v>8268</v>
      </c>
      <c r="O619" t="s">
        <v>8269</v>
      </c>
      <c r="P619" s="6">
        <f t="shared" si="45"/>
        <v>234.9</v>
      </c>
      <c r="Q619">
        <f t="shared" si="46"/>
        <v>64.180000000000007</v>
      </c>
      <c r="R619" s="16">
        <f t="shared" si="47"/>
        <v>42010.822233796294</v>
      </c>
      <c r="S619" s="16">
        <f t="shared" si="48"/>
        <v>42202.278194444443</v>
      </c>
      <c r="T619">
        <f t="shared" si="49"/>
        <v>2015</v>
      </c>
    </row>
    <row r="620" spans="1:20" ht="60" hidden="1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 s="10">
        <v>1439707236</v>
      </c>
      <c r="J620">
        <v>1437115236</v>
      </c>
      <c r="K620" t="b">
        <v>0</v>
      </c>
      <c r="L620">
        <v>144</v>
      </c>
      <c r="M620" t="b">
        <v>1</v>
      </c>
      <c r="N620" s="12" t="s">
        <v>8276</v>
      </c>
      <c r="O620" t="s">
        <v>8277</v>
      </c>
      <c r="P620" s="6">
        <f t="shared" si="45"/>
        <v>1174.49</v>
      </c>
      <c r="Q620">
        <f t="shared" si="46"/>
        <v>81.56</v>
      </c>
      <c r="R620" s="16">
        <f t="shared" si="47"/>
        <v>42202.278194444443</v>
      </c>
      <c r="S620" s="16">
        <f t="shared" si="48"/>
        <v>42755.627372685187</v>
      </c>
      <c r="T620">
        <f t="shared" si="49"/>
        <v>2015</v>
      </c>
    </row>
    <row r="621" spans="1:20" ht="45" hidden="1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 s="10">
        <v>1488830400</v>
      </c>
      <c r="J621">
        <v>1484924605</v>
      </c>
      <c r="K621" t="b">
        <v>1</v>
      </c>
      <c r="L621">
        <v>255</v>
      </c>
      <c r="M621" t="b">
        <v>1</v>
      </c>
      <c r="N621" s="12" t="s">
        <v>8287</v>
      </c>
      <c r="O621" t="s">
        <v>8289</v>
      </c>
      <c r="P621" s="6">
        <f t="shared" si="45"/>
        <v>117.27</v>
      </c>
      <c r="Q621">
        <f t="shared" si="46"/>
        <v>45.99</v>
      </c>
      <c r="R621" s="16">
        <f t="shared" si="47"/>
        <v>42755.627372685187</v>
      </c>
      <c r="S621" s="16">
        <f t="shared" si="48"/>
        <v>41926.29965277778</v>
      </c>
      <c r="T621">
        <f t="shared" si="49"/>
        <v>2017</v>
      </c>
    </row>
    <row r="622" spans="1:20" ht="45" hidden="1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 s="10">
        <v>1415865720</v>
      </c>
      <c r="J622">
        <v>1413270690</v>
      </c>
      <c r="K622" t="b">
        <v>0</v>
      </c>
      <c r="L622">
        <v>40</v>
      </c>
      <c r="M622" t="b">
        <v>0</v>
      </c>
      <c r="N622" s="12" t="s">
        <v>8268</v>
      </c>
      <c r="O622" t="s">
        <v>8270</v>
      </c>
      <c r="P622" s="6">
        <f t="shared" si="45"/>
        <v>7.79</v>
      </c>
      <c r="Q622">
        <f t="shared" si="46"/>
        <v>292.08</v>
      </c>
      <c r="R622" s="16">
        <f t="shared" si="47"/>
        <v>41926.29965277778</v>
      </c>
      <c r="S622" s="16">
        <f t="shared" si="48"/>
        <v>41890.167453703703</v>
      </c>
      <c r="T622">
        <f t="shared" si="49"/>
        <v>2014</v>
      </c>
    </row>
    <row r="623" spans="1:20" ht="60" hidden="1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 s="10">
        <v>1412740868</v>
      </c>
      <c r="J623">
        <v>1410148868</v>
      </c>
      <c r="K623" t="b">
        <v>1</v>
      </c>
      <c r="L623">
        <v>286</v>
      </c>
      <c r="M623" t="b">
        <v>1</v>
      </c>
      <c r="N623" s="12" t="s">
        <v>8281</v>
      </c>
      <c r="O623" t="s">
        <v>8282</v>
      </c>
      <c r="P623" s="6">
        <f t="shared" si="45"/>
        <v>116.56</v>
      </c>
      <c r="Q623">
        <f t="shared" si="46"/>
        <v>40.76</v>
      </c>
      <c r="R623" s="16">
        <f t="shared" si="47"/>
        <v>41890.167453703703</v>
      </c>
      <c r="S623" s="16">
        <f t="shared" si="48"/>
        <v>41135.699687500004</v>
      </c>
      <c r="T623">
        <f t="shared" si="49"/>
        <v>2014</v>
      </c>
    </row>
    <row r="624" spans="1:20" ht="60" hidden="1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 s="10">
        <v>1347382053</v>
      </c>
      <c r="J624">
        <v>1344962853</v>
      </c>
      <c r="K624" t="b">
        <v>0</v>
      </c>
      <c r="L624">
        <v>104</v>
      </c>
      <c r="M624" t="b">
        <v>1</v>
      </c>
      <c r="N624" s="12" t="s">
        <v>8287</v>
      </c>
      <c r="O624" t="s">
        <v>8291</v>
      </c>
      <c r="P624" s="6">
        <f t="shared" si="45"/>
        <v>155.33000000000001</v>
      </c>
      <c r="Q624">
        <f t="shared" si="46"/>
        <v>112.02</v>
      </c>
      <c r="R624" s="16">
        <f t="shared" si="47"/>
        <v>41135.699687500004</v>
      </c>
      <c r="S624" s="16">
        <f t="shared" si="48"/>
        <v>42177.007071759261</v>
      </c>
      <c r="T624">
        <f t="shared" si="49"/>
        <v>2012</v>
      </c>
    </row>
    <row r="625" spans="1:20" ht="60" hidden="1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 s="10">
        <v>1437620400</v>
      </c>
      <c r="J625">
        <v>1434931811</v>
      </c>
      <c r="K625" t="b">
        <v>0</v>
      </c>
      <c r="L625">
        <v>182</v>
      </c>
      <c r="M625" t="b">
        <v>1</v>
      </c>
      <c r="N625" s="12" t="s">
        <v>8281</v>
      </c>
      <c r="O625" t="s">
        <v>8292</v>
      </c>
      <c r="P625" s="6">
        <f t="shared" si="45"/>
        <v>136.86000000000001</v>
      </c>
      <c r="Q625">
        <f t="shared" si="46"/>
        <v>63.92</v>
      </c>
      <c r="R625" s="16">
        <f t="shared" si="47"/>
        <v>42177.007071759261</v>
      </c>
      <c r="S625" s="16">
        <f t="shared" si="48"/>
        <v>41807.701921296299</v>
      </c>
      <c r="T625">
        <f t="shared" si="49"/>
        <v>2015</v>
      </c>
    </row>
    <row r="626" spans="1:20" ht="45" hidden="1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 s="10">
        <v>1405615846</v>
      </c>
      <c r="J626">
        <v>1403023846</v>
      </c>
      <c r="K626" t="b">
        <v>0</v>
      </c>
      <c r="L626">
        <v>52</v>
      </c>
      <c r="M626" t="b">
        <v>1</v>
      </c>
      <c r="N626" s="12" t="s">
        <v>8281</v>
      </c>
      <c r="O626" t="s">
        <v>8292</v>
      </c>
      <c r="P626" s="6">
        <f t="shared" si="45"/>
        <v>116.21</v>
      </c>
      <c r="Q626">
        <f t="shared" si="46"/>
        <v>223.48</v>
      </c>
      <c r="R626" s="16">
        <f t="shared" si="47"/>
        <v>41807.701921296299</v>
      </c>
      <c r="S626" s="16">
        <f t="shared" si="48"/>
        <v>42742.680902777778</v>
      </c>
      <c r="T626">
        <f t="shared" si="49"/>
        <v>2014</v>
      </c>
    </row>
    <row r="627" spans="1:20" ht="60" hidden="1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 s="10">
        <v>1486830030</v>
      </c>
      <c r="J627">
        <v>1483806030</v>
      </c>
      <c r="K627" t="b">
        <v>1</v>
      </c>
      <c r="L627">
        <v>96</v>
      </c>
      <c r="M627" t="b">
        <v>0</v>
      </c>
      <c r="N627" s="12" t="s">
        <v>8273</v>
      </c>
      <c r="O627" t="s">
        <v>8274</v>
      </c>
      <c r="P627" s="6">
        <f t="shared" si="45"/>
        <v>41.41</v>
      </c>
      <c r="Q627">
        <f t="shared" si="46"/>
        <v>120.77</v>
      </c>
      <c r="R627" s="16">
        <f t="shared" si="47"/>
        <v>42742.680902777778</v>
      </c>
      <c r="S627" s="16">
        <f t="shared" si="48"/>
        <v>40347.837800925925</v>
      </c>
      <c r="T627">
        <f t="shared" si="49"/>
        <v>2017</v>
      </c>
    </row>
    <row r="628" spans="1:20" ht="60" hidden="1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 s="10">
        <v>1282622400</v>
      </c>
      <c r="J628">
        <v>1276891586</v>
      </c>
      <c r="K628" t="b">
        <v>1</v>
      </c>
      <c r="L628">
        <v>137</v>
      </c>
      <c r="M628" t="b">
        <v>1</v>
      </c>
      <c r="N628" s="12" t="s">
        <v>8268</v>
      </c>
      <c r="O628" t="s">
        <v>8269</v>
      </c>
      <c r="P628" s="6">
        <f t="shared" si="45"/>
        <v>115.71</v>
      </c>
      <c r="Q628">
        <f t="shared" si="46"/>
        <v>84.46</v>
      </c>
      <c r="R628" s="16">
        <f t="shared" si="47"/>
        <v>40347.837800925925</v>
      </c>
      <c r="S628" s="16">
        <f t="shared" si="48"/>
        <v>41839.005671296298</v>
      </c>
      <c r="T628">
        <f t="shared" si="49"/>
        <v>2010</v>
      </c>
    </row>
    <row r="629" spans="1:20" ht="45" hidden="1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 s="10">
        <v>1408320490</v>
      </c>
      <c r="J629">
        <v>1405728490</v>
      </c>
      <c r="K629" t="b">
        <v>1</v>
      </c>
      <c r="L629">
        <v>283</v>
      </c>
      <c r="M629" t="b">
        <v>1</v>
      </c>
      <c r="N629" s="12" t="s">
        <v>8279</v>
      </c>
      <c r="O629" t="s">
        <v>8280</v>
      </c>
      <c r="P629" s="6">
        <f t="shared" si="45"/>
        <v>144.31</v>
      </c>
      <c r="Q629">
        <f t="shared" si="46"/>
        <v>40.799999999999997</v>
      </c>
      <c r="R629" s="16">
        <f t="shared" si="47"/>
        <v>41839.005671296298</v>
      </c>
      <c r="S629" s="16">
        <f t="shared" si="48"/>
        <v>42779.908449074079</v>
      </c>
      <c r="T629">
        <f t="shared" si="49"/>
        <v>2014</v>
      </c>
    </row>
    <row r="630" spans="1:20" ht="60" hidden="1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 s="10">
        <v>1488750490</v>
      </c>
      <c r="J630">
        <v>1487022490</v>
      </c>
      <c r="K630" t="b">
        <v>0</v>
      </c>
      <c r="L630">
        <v>186</v>
      </c>
      <c r="M630" t="b">
        <v>1</v>
      </c>
      <c r="N630" s="12" t="s">
        <v>8279</v>
      </c>
      <c r="O630" t="s">
        <v>8280</v>
      </c>
      <c r="P630" s="6">
        <f t="shared" si="45"/>
        <v>115.45</v>
      </c>
      <c r="Q630">
        <f t="shared" si="46"/>
        <v>62.07</v>
      </c>
      <c r="R630" s="16">
        <f t="shared" si="47"/>
        <v>42779.908449074079</v>
      </c>
      <c r="S630" s="16">
        <f t="shared" si="48"/>
        <v>42134.172071759262</v>
      </c>
      <c r="T630">
        <f t="shared" si="49"/>
        <v>2017</v>
      </c>
    </row>
    <row r="631" spans="1:20" ht="150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 s="10">
        <v>1433055540</v>
      </c>
      <c r="J631">
        <v>1431230867</v>
      </c>
      <c r="K631" t="b">
        <v>0</v>
      </c>
      <c r="L631">
        <v>104</v>
      </c>
      <c r="M631" t="b">
        <v>1</v>
      </c>
      <c r="N631" s="12" t="s">
        <v>8283</v>
      </c>
      <c r="O631" t="s">
        <v>8286</v>
      </c>
      <c r="P631" s="6">
        <f t="shared" si="45"/>
        <v>153.72999999999999</v>
      </c>
      <c r="Q631">
        <f t="shared" si="46"/>
        <v>110.87</v>
      </c>
      <c r="R631" s="16">
        <f t="shared" si="47"/>
        <v>42134.172071759262</v>
      </c>
      <c r="S631" s="16">
        <f t="shared" si="48"/>
        <v>42037.950937500005</v>
      </c>
      <c r="T631">
        <f t="shared" si="49"/>
        <v>2015</v>
      </c>
    </row>
    <row r="632" spans="1:20" ht="60" hidden="1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 s="10">
        <v>1425937761</v>
      </c>
      <c r="J632">
        <v>1422917361</v>
      </c>
      <c r="K632" t="b">
        <v>0</v>
      </c>
      <c r="L632">
        <v>84</v>
      </c>
      <c r="M632" t="b">
        <v>1</v>
      </c>
      <c r="N632" s="12" t="s">
        <v>8268</v>
      </c>
      <c r="O632" t="s">
        <v>8275</v>
      </c>
      <c r="P632" s="6">
        <f t="shared" si="45"/>
        <v>100</v>
      </c>
      <c r="Q632">
        <f t="shared" si="46"/>
        <v>136.9</v>
      </c>
      <c r="R632" s="16">
        <f t="shared" si="47"/>
        <v>42037.950937500005</v>
      </c>
      <c r="S632" s="16">
        <f t="shared" si="48"/>
        <v>40933.856967592597</v>
      </c>
      <c r="T632">
        <f t="shared" si="49"/>
        <v>2015</v>
      </c>
    </row>
    <row r="633" spans="1:20" ht="45" hidden="1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 s="10">
        <v>1332704042</v>
      </c>
      <c r="J633">
        <v>1327523642</v>
      </c>
      <c r="K633" t="b">
        <v>1</v>
      </c>
      <c r="L633">
        <v>169</v>
      </c>
      <c r="M633" t="b">
        <v>1</v>
      </c>
      <c r="N633" s="12" t="s">
        <v>8287</v>
      </c>
      <c r="O633" t="s">
        <v>8291</v>
      </c>
      <c r="P633" s="6">
        <f t="shared" si="45"/>
        <v>114.72</v>
      </c>
      <c r="Q633">
        <f t="shared" si="46"/>
        <v>67.88</v>
      </c>
      <c r="R633" s="16">
        <f t="shared" si="47"/>
        <v>40933.856967592597</v>
      </c>
      <c r="S633" s="16">
        <f t="shared" si="48"/>
        <v>42520.235486111109</v>
      </c>
      <c r="T633">
        <f t="shared" si="49"/>
        <v>2012</v>
      </c>
    </row>
    <row r="634" spans="1:20" ht="60" hidden="1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 s="10">
        <v>1469109600</v>
      </c>
      <c r="J634">
        <v>1464586746</v>
      </c>
      <c r="K634" t="b">
        <v>0</v>
      </c>
      <c r="L634">
        <v>19</v>
      </c>
      <c r="M634" t="b">
        <v>0</v>
      </c>
      <c r="N634" s="12" t="s">
        <v>8268</v>
      </c>
      <c r="O634" t="s">
        <v>8270</v>
      </c>
      <c r="P634" s="6">
        <f t="shared" si="45"/>
        <v>5.73</v>
      </c>
      <c r="Q634">
        <f t="shared" si="46"/>
        <v>603.53</v>
      </c>
      <c r="R634" s="16">
        <f t="shared" si="47"/>
        <v>42520.235486111109</v>
      </c>
      <c r="S634" s="16">
        <f t="shared" si="48"/>
        <v>42494.563449074078</v>
      </c>
      <c r="T634">
        <f t="shared" si="49"/>
        <v>2016</v>
      </c>
    </row>
    <row r="635" spans="1:20" ht="120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 s="10">
        <v>1464960682</v>
      </c>
      <c r="J635">
        <v>1462368682</v>
      </c>
      <c r="K635" t="b">
        <v>0</v>
      </c>
      <c r="L635">
        <v>62</v>
      </c>
      <c r="M635" t="b">
        <v>1</v>
      </c>
      <c r="N635" s="12" t="s">
        <v>8283</v>
      </c>
      <c r="O635" t="s">
        <v>8286</v>
      </c>
      <c r="P635" s="6">
        <f t="shared" si="45"/>
        <v>114.5</v>
      </c>
      <c r="Q635">
        <f t="shared" si="46"/>
        <v>184.68</v>
      </c>
      <c r="R635" s="16">
        <f t="shared" si="47"/>
        <v>42494.563449074078</v>
      </c>
      <c r="S635" s="16">
        <f t="shared" si="48"/>
        <v>42065.818807870368</v>
      </c>
      <c r="T635">
        <f t="shared" si="49"/>
        <v>2016</v>
      </c>
    </row>
    <row r="636" spans="1:20" ht="60" hidden="1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 s="10">
        <v>1430505545</v>
      </c>
      <c r="J636">
        <v>1425325145</v>
      </c>
      <c r="K636" t="b">
        <v>0</v>
      </c>
      <c r="L636">
        <v>9</v>
      </c>
      <c r="M636" t="b">
        <v>0</v>
      </c>
      <c r="N636" s="12" t="s">
        <v>8283</v>
      </c>
      <c r="O636" t="s">
        <v>8284</v>
      </c>
      <c r="P636" s="6">
        <f t="shared" si="45"/>
        <v>5.08</v>
      </c>
      <c r="Q636">
        <f t="shared" si="46"/>
        <v>1270.22</v>
      </c>
      <c r="R636" s="16">
        <f t="shared" si="47"/>
        <v>42065.818807870368</v>
      </c>
      <c r="S636" s="16">
        <f t="shared" si="48"/>
        <v>41846.34579861111</v>
      </c>
      <c r="T636">
        <f t="shared" si="49"/>
        <v>2015</v>
      </c>
    </row>
    <row r="637" spans="1:20" ht="45" hidden="1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 s="10">
        <v>1408177077</v>
      </c>
      <c r="J637">
        <v>1406362677</v>
      </c>
      <c r="K637" t="b">
        <v>0</v>
      </c>
      <c r="L637">
        <v>480</v>
      </c>
      <c r="M637" t="b">
        <v>1</v>
      </c>
      <c r="N637" s="12" t="s">
        <v>8276</v>
      </c>
      <c r="O637" t="s">
        <v>8277</v>
      </c>
      <c r="P637" s="6">
        <f t="shared" si="45"/>
        <v>134.44999999999999</v>
      </c>
      <c r="Q637">
        <f t="shared" si="46"/>
        <v>23.81</v>
      </c>
      <c r="R637" s="16">
        <f t="shared" si="47"/>
        <v>41846.34579861111</v>
      </c>
      <c r="S637" s="16">
        <f t="shared" si="48"/>
        <v>42640.917939814812</v>
      </c>
      <c r="T637">
        <f t="shared" si="49"/>
        <v>2014</v>
      </c>
    </row>
    <row r="638" spans="1:20" ht="45" hidden="1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 s="10">
        <v>1477603140</v>
      </c>
      <c r="J638">
        <v>1475013710</v>
      </c>
      <c r="K638" t="b">
        <v>0</v>
      </c>
      <c r="L638">
        <v>158</v>
      </c>
      <c r="M638" t="b">
        <v>1</v>
      </c>
      <c r="N638" s="12" t="s">
        <v>8287</v>
      </c>
      <c r="O638" t="s">
        <v>8291</v>
      </c>
      <c r="P638" s="6">
        <f t="shared" si="45"/>
        <v>113.85</v>
      </c>
      <c r="Q638">
        <f t="shared" si="46"/>
        <v>72.06</v>
      </c>
      <c r="R638" s="16">
        <f t="shared" si="47"/>
        <v>42640.917939814812</v>
      </c>
      <c r="S638" s="16">
        <f t="shared" si="48"/>
        <v>41192.754942129628</v>
      </c>
      <c r="T638">
        <f t="shared" si="49"/>
        <v>2016</v>
      </c>
    </row>
    <row r="639" spans="1:20" ht="30" hidden="1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 s="10">
        <v>1352488027</v>
      </c>
      <c r="J639">
        <v>1349892427</v>
      </c>
      <c r="K639" t="b">
        <v>0</v>
      </c>
      <c r="L639">
        <v>115</v>
      </c>
      <c r="M639" t="b">
        <v>1</v>
      </c>
      <c r="N639" s="12" t="s">
        <v>8287</v>
      </c>
      <c r="O639" t="s">
        <v>8288</v>
      </c>
      <c r="P639" s="6">
        <f t="shared" si="45"/>
        <v>146.12</v>
      </c>
      <c r="Q639">
        <f t="shared" si="46"/>
        <v>98.82</v>
      </c>
      <c r="R639" s="16">
        <f t="shared" si="47"/>
        <v>41192.754942129628</v>
      </c>
      <c r="S639" s="16">
        <f t="shared" si="48"/>
        <v>42233.738564814819</v>
      </c>
      <c r="T639">
        <f t="shared" si="49"/>
        <v>2012</v>
      </c>
    </row>
    <row r="640" spans="1:20" ht="135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 s="10">
        <v>1442425412</v>
      </c>
      <c r="J640">
        <v>1439833412</v>
      </c>
      <c r="K640" t="b">
        <v>0</v>
      </c>
      <c r="L640">
        <v>128</v>
      </c>
      <c r="M640" t="b">
        <v>1</v>
      </c>
      <c r="N640" s="12" t="s">
        <v>8283</v>
      </c>
      <c r="O640" t="s">
        <v>8286</v>
      </c>
      <c r="P640" s="6">
        <f t="shared" si="45"/>
        <v>113.63</v>
      </c>
      <c r="Q640">
        <f t="shared" si="46"/>
        <v>88.77</v>
      </c>
      <c r="R640" s="16">
        <f t="shared" si="47"/>
        <v>42233.738564814819</v>
      </c>
      <c r="S640" s="16">
        <f t="shared" si="48"/>
        <v>41889.004317129627</v>
      </c>
      <c r="T640">
        <f t="shared" si="49"/>
        <v>2015</v>
      </c>
    </row>
    <row r="641" spans="1:20" ht="45" hidden="1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 s="10">
        <v>1412640373</v>
      </c>
      <c r="J641">
        <v>1410048373</v>
      </c>
      <c r="K641" t="b">
        <v>0</v>
      </c>
      <c r="L641">
        <v>184</v>
      </c>
      <c r="M641" t="b">
        <v>1</v>
      </c>
      <c r="N641" s="12" t="s">
        <v>8287</v>
      </c>
      <c r="O641" t="s">
        <v>8291</v>
      </c>
      <c r="P641" s="6">
        <f t="shared" si="45"/>
        <v>126.14</v>
      </c>
      <c r="Q641">
        <f t="shared" si="46"/>
        <v>61.7</v>
      </c>
      <c r="R641" s="16">
        <f t="shared" si="47"/>
        <v>41889.004317129627</v>
      </c>
      <c r="S641" s="16">
        <f t="shared" si="48"/>
        <v>41579.734259259261</v>
      </c>
      <c r="T641">
        <f t="shared" si="49"/>
        <v>2014</v>
      </c>
    </row>
    <row r="642" spans="1:20" ht="60" hidden="1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 s="10">
        <v>1385009940</v>
      </c>
      <c r="J642">
        <v>1383327440</v>
      </c>
      <c r="K642" t="b">
        <v>0</v>
      </c>
      <c r="L642">
        <v>108</v>
      </c>
      <c r="M642" t="b">
        <v>1</v>
      </c>
      <c r="N642" s="12" t="s">
        <v>8271</v>
      </c>
      <c r="O642" t="s">
        <v>8293</v>
      </c>
      <c r="P642" s="6">
        <f t="shared" ref="P642:P705" si="50">ROUND(E642/D642*100,2)</f>
        <v>315.14</v>
      </c>
      <c r="Q642">
        <f t="shared" ref="Q642:Q705" si="51">ROUND(E642/L642,2)</f>
        <v>105.05</v>
      </c>
      <c r="R642" s="16">
        <f t="shared" si="47"/>
        <v>41579.734259259261</v>
      </c>
      <c r="S642" s="16">
        <f t="shared" si="48"/>
        <v>41778.637245370373</v>
      </c>
      <c r="T642">
        <f t="shared" si="49"/>
        <v>2013</v>
      </c>
    </row>
    <row r="643" spans="1:20" ht="135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 s="10">
        <v>1403305200</v>
      </c>
      <c r="J643">
        <v>1400512658</v>
      </c>
      <c r="K643" t="b">
        <v>1</v>
      </c>
      <c r="L643">
        <v>226</v>
      </c>
      <c r="M643" t="b">
        <v>1</v>
      </c>
      <c r="N643" s="12" t="s">
        <v>8283</v>
      </c>
      <c r="O643" t="s">
        <v>8286</v>
      </c>
      <c r="P643" s="6">
        <f t="shared" si="50"/>
        <v>119.32</v>
      </c>
      <c r="Q643">
        <f t="shared" si="51"/>
        <v>50.16</v>
      </c>
      <c r="R643" s="16">
        <f t="shared" ref="R643:R706" si="52">(((J643/60)/60)/24)+DATE(1970,1,1)</f>
        <v>41778.637245370373</v>
      </c>
      <c r="S643" s="16">
        <f t="shared" ref="S643:S706" si="53">(((J644/60)/60)/24)+DATE(1970,1,1)</f>
        <v>42467.951979166668</v>
      </c>
      <c r="T643">
        <f t="shared" ref="T643:T706" si="54">YEAR(R643)</f>
        <v>2014</v>
      </c>
    </row>
    <row r="644" spans="1:20" ht="30" hidden="1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 s="10">
        <v>1462661451</v>
      </c>
      <c r="J644">
        <v>1460069451</v>
      </c>
      <c r="K644" t="b">
        <v>0</v>
      </c>
      <c r="L644">
        <v>271</v>
      </c>
      <c r="M644" t="b">
        <v>1</v>
      </c>
      <c r="N644" s="12" t="s">
        <v>8276</v>
      </c>
      <c r="O644" t="s">
        <v>8277</v>
      </c>
      <c r="P644" s="6">
        <f t="shared" si="50"/>
        <v>286.66000000000003</v>
      </c>
      <c r="Q644">
        <f t="shared" si="51"/>
        <v>41.78</v>
      </c>
      <c r="R644" s="16">
        <f t="shared" si="52"/>
        <v>42467.951979166668</v>
      </c>
      <c r="S644" s="16">
        <f t="shared" si="53"/>
        <v>40332.923842592594</v>
      </c>
      <c r="T644">
        <f t="shared" si="54"/>
        <v>2016</v>
      </c>
    </row>
    <row r="645" spans="1:20" ht="60" hidden="1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 s="10">
        <v>1282498800</v>
      </c>
      <c r="J645">
        <v>1275603020</v>
      </c>
      <c r="K645" t="b">
        <v>1</v>
      </c>
      <c r="L645">
        <v>235</v>
      </c>
      <c r="M645" t="b">
        <v>1</v>
      </c>
      <c r="N645" s="12" t="s">
        <v>8281</v>
      </c>
      <c r="O645" t="s">
        <v>8282</v>
      </c>
      <c r="P645" s="6">
        <f t="shared" si="50"/>
        <v>112.92</v>
      </c>
      <c r="Q645">
        <f t="shared" si="51"/>
        <v>48.05</v>
      </c>
      <c r="R645" s="16">
        <f t="shared" si="52"/>
        <v>40332.923842592594</v>
      </c>
      <c r="S645" s="16">
        <f t="shared" si="53"/>
        <v>41689.150011574071</v>
      </c>
      <c r="T645">
        <f t="shared" si="54"/>
        <v>2010</v>
      </c>
    </row>
    <row r="646" spans="1:20" ht="60" hidden="1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 s="10">
        <v>1397961361</v>
      </c>
      <c r="J646">
        <v>1392780961</v>
      </c>
      <c r="K646" t="b">
        <v>1</v>
      </c>
      <c r="L646">
        <v>70</v>
      </c>
      <c r="M646" t="b">
        <v>1</v>
      </c>
      <c r="N646" s="12" t="s">
        <v>8268</v>
      </c>
      <c r="O646" t="s">
        <v>8269</v>
      </c>
      <c r="P646" s="6">
        <f t="shared" si="50"/>
        <v>149.75</v>
      </c>
      <c r="Q646">
        <f t="shared" si="51"/>
        <v>160.44</v>
      </c>
      <c r="R646" s="16">
        <f t="shared" si="52"/>
        <v>41689.150011574071</v>
      </c>
      <c r="S646" s="16">
        <f t="shared" si="53"/>
        <v>41745.635960648149</v>
      </c>
      <c r="T646">
        <f t="shared" si="54"/>
        <v>2014</v>
      </c>
    </row>
    <row r="647" spans="1:20" ht="45" hidden="1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 s="10">
        <v>1400297400</v>
      </c>
      <c r="J647">
        <v>1397661347</v>
      </c>
      <c r="K647" t="b">
        <v>0</v>
      </c>
      <c r="L647">
        <v>62</v>
      </c>
      <c r="M647" t="b">
        <v>1</v>
      </c>
      <c r="N647" s="12" t="s">
        <v>8281</v>
      </c>
      <c r="O647" t="s">
        <v>8282</v>
      </c>
      <c r="P647" s="6">
        <f t="shared" si="50"/>
        <v>112.3</v>
      </c>
      <c r="Q647">
        <f t="shared" si="51"/>
        <v>181.13</v>
      </c>
      <c r="R647" s="16">
        <f t="shared" si="52"/>
        <v>41745.635960648149</v>
      </c>
      <c r="S647" s="16">
        <f t="shared" si="53"/>
        <v>42055.713368055556</v>
      </c>
      <c r="T647">
        <f t="shared" si="54"/>
        <v>2014</v>
      </c>
    </row>
    <row r="648" spans="1:20" ht="45" hidden="1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 s="10">
        <v>1427040435</v>
      </c>
      <c r="J648">
        <v>1424452035</v>
      </c>
      <c r="K648" t="b">
        <v>0</v>
      </c>
      <c r="L648">
        <v>27</v>
      </c>
      <c r="M648" t="b">
        <v>0</v>
      </c>
      <c r="N648" s="12" t="s">
        <v>8283</v>
      </c>
      <c r="O648" t="s">
        <v>8284</v>
      </c>
      <c r="P648" s="6">
        <f t="shared" si="50"/>
        <v>0.84</v>
      </c>
      <c r="Q648">
        <f t="shared" si="51"/>
        <v>415.78</v>
      </c>
      <c r="R648" s="16">
        <f t="shared" si="52"/>
        <v>42055.713368055556</v>
      </c>
      <c r="S648" s="16">
        <f t="shared" si="53"/>
        <v>42430.720451388886</v>
      </c>
      <c r="T648">
        <f t="shared" si="54"/>
        <v>2015</v>
      </c>
    </row>
    <row r="649" spans="1:20" ht="30" hidden="1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 s="10">
        <v>1459483200</v>
      </c>
      <c r="J649">
        <v>1456852647</v>
      </c>
      <c r="K649" t="b">
        <v>0</v>
      </c>
      <c r="L649">
        <v>138</v>
      </c>
      <c r="M649" t="b">
        <v>1</v>
      </c>
      <c r="N649" s="12" t="s">
        <v>8273</v>
      </c>
      <c r="O649" t="s">
        <v>8274</v>
      </c>
      <c r="P649" s="6">
        <f t="shared" si="50"/>
        <v>280.38</v>
      </c>
      <c r="Q649">
        <f t="shared" si="51"/>
        <v>81.27</v>
      </c>
      <c r="R649" s="16">
        <f t="shared" si="52"/>
        <v>42430.720451388886</v>
      </c>
      <c r="S649" s="16">
        <f t="shared" si="53"/>
        <v>42044.711886574078</v>
      </c>
      <c r="T649">
        <f t="shared" si="54"/>
        <v>2016</v>
      </c>
    </row>
    <row r="650" spans="1:20" ht="45" hidden="1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 s="10">
        <v>1428184740</v>
      </c>
      <c r="J650">
        <v>1423501507</v>
      </c>
      <c r="K650" t="b">
        <v>0</v>
      </c>
      <c r="L650">
        <v>141</v>
      </c>
      <c r="M650" t="b">
        <v>1</v>
      </c>
      <c r="N650" s="12" t="s">
        <v>8287</v>
      </c>
      <c r="O650" t="s">
        <v>8289</v>
      </c>
      <c r="P650" s="6">
        <f t="shared" si="50"/>
        <v>111.76</v>
      </c>
      <c r="Q650">
        <f t="shared" si="51"/>
        <v>79.260000000000005</v>
      </c>
      <c r="R650" s="16">
        <f t="shared" si="52"/>
        <v>42044.711886574078</v>
      </c>
      <c r="S650" s="16">
        <f t="shared" si="53"/>
        <v>42130.491620370376</v>
      </c>
      <c r="T650">
        <f t="shared" si="54"/>
        <v>2015</v>
      </c>
    </row>
    <row r="651" spans="1:20" ht="30" hidden="1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 s="10">
        <v>1433504876</v>
      </c>
      <c r="J651">
        <v>1430912876</v>
      </c>
      <c r="K651" t="b">
        <v>0</v>
      </c>
      <c r="L651">
        <v>151</v>
      </c>
      <c r="M651" t="b">
        <v>1</v>
      </c>
      <c r="N651" s="12" t="s">
        <v>8287</v>
      </c>
      <c r="O651" t="s">
        <v>8291</v>
      </c>
      <c r="P651" s="6">
        <f t="shared" si="50"/>
        <v>111.6</v>
      </c>
      <c r="Q651">
        <f t="shared" si="51"/>
        <v>73.91</v>
      </c>
      <c r="R651" s="16">
        <f t="shared" si="52"/>
        <v>42130.491620370376</v>
      </c>
      <c r="S651" s="16">
        <f t="shared" si="53"/>
        <v>42230.472222222219</v>
      </c>
      <c r="T651">
        <f t="shared" si="54"/>
        <v>2015</v>
      </c>
    </row>
    <row r="652" spans="1:20" ht="135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 s="10">
        <v>1442030340</v>
      </c>
      <c r="J652">
        <v>1439551200</v>
      </c>
      <c r="K652" t="b">
        <v>1</v>
      </c>
      <c r="L652">
        <v>193</v>
      </c>
      <c r="M652" t="b">
        <v>1</v>
      </c>
      <c r="N652" s="12" t="s">
        <v>8283</v>
      </c>
      <c r="O652" t="s">
        <v>8286</v>
      </c>
      <c r="P652" s="6">
        <f t="shared" si="50"/>
        <v>111.22</v>
      </c>
      <c r="Q652">
        <f t="shared" si="51"/>
        <v>57.63</v>
      </c>
      <c r="R652" s="16">
        <f t="shared" si="52"/>
        <v>42230.472222222219</v>
      </c>
      <c r="S652" s="16">
        <f t="shared" si="53"/>
        <v>40786.187789351854</v>
      </c>
      <c r="T652">
        <f t="shared" si="54"/>
        <v>2015</v>
      </c>
    </row>
    <row r="653" spans="1:20" ht="60" hidden="1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 s="10">
        <v>1317538740</v>
      </c>
      <c r="J653">
        <v>1314765025</v>
      </c>
      <c r="K653" t="b">
        <v>0</v>
      </c>
      <c r="L653">
        <v>178</v>
      </c>
      <c r="M653" t="b">
        <v>1</v>
      </c>
      <c r="N653" s="12" t="s">
        <v>8281</v>
      </c>
      <c r="O653" t="s">
        <v>8303</v>
      </c>
      <c r="P653" s="6">
        <f t="shared" si="50"/>
        <v>110.94</v>
      </c>
      <c r="Q653">
        <f t="shared" si="51"/>
        <v>62.33</v>
      </c>
      <c r="R653" s="16">
        <f t="shared" si="52"/>
        <v>40786.187789351854</v>
      </c>
      <c r="S653" s="16">
        <f t="shared" si="53"/>
        <v>42496.968935185185</v>
      </c>
      <c r="T653">
        <f t="shared" si="54"/>
        <v>2011</v>
      </c>
    </row>
    <row r="654" spans="1:20" ht="45" hidden="1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 s="10">
        <v>1464390916</v>
      </c>
      <c r="J654">
        <v>1462576516</v>
      </c>
      <c r="K654" t="b">
        <v>0</v>
      </c>
      <c r="L654">
        <v>86</v>
      </c>
      <c r="M654" t="b">
        <v>1</v>
      </c>
      <c r="N654" s="12" t="s">
        <v>8281</v>
      </c>
      <c r="O654" t="s">
        <v>8292</v>
      </c>
      <c r="P654" s="6">
        <f t="shared" si="50"/>
        <v>128.94999999999999</v>
      </c>
      <c r="Q654">
        <f t="shared" si="51"/>
        <v>128.94999999999999</v>
      </c>
      <c r="R654" s="16">
        <f t="shared" si="52"/>
        <v>42496.968935185185</v>
      </c>
      <c r="S654" s="16">
        <f t="shared" si="53"/>
        <v>41313.985046296293</v>
      </c>
      <c r="T654">
        <f t="shared" si="54"/>
        <v>2016</v>
      </c>
    </row>
    <row r="655" spans="1:20" ht="60" hidden="1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 s="10">
        <v>1362955108</v>
      </c>
      <c r="J655">
        <v>1360366708</v>
      </c>
      <c r="K655" t="b">
        <v>0</v>
      </c>
      <c r="L655">
        <v>96</v>
      </c>
      <c r="M655" t="b">
        <v>1</v>
      </c>
      <c r="N655" s="12" t="s">
        <v>8287</v>
      </c>
      <c r="O655" t="s">
        <v>8288</v>
      </c>
      <c r="P655" s="6">
        <f t="shared" si="50"/>
        <v>110.7</v>
      </c>
      <c r="Q655">
        <f t="shared" si="51"/>
        <v>115.31</v>
      </c>
      <c r="R655" s="16">
        <f t="shared" si="52"/>
        <v>41313.985046296293</v>
      </c>
      <c r="S655" s="16">
        <f t="shared" si="53"/>
        <v>42176.419039351851</v>
      </c>
      <c r="T655">
        <f t="shared" si="54"/>
        <v>2013</v>
      </c>
    </row>
    <row r="656" spans="1:20" ht="150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 s="10">
        <v>1437473005</v>
      </c>
      <c r="J656">
        <v>1434881005</v>
      </c>
      <c r="K656" t="b">
        <v>0</v>
      </c>
      <c r="L656">
        <v>73</v>
      </c>
      <c r="M656" t="b">
        <v>1</v>
      </c>
      <c r="N656" s="12" t="s">
        <v>8283</v>
      </c>
      <c r="O656" t="s">
        <v>8286</v>
      </c>
      <c r="P656" s="6">
        <f t="shared" si="50"/>
        <v>110.57</v>
      </c>
      <c r="Q656">
        <f t="shared" si="51"/>
        <v>151.46</v>
      </c>
      <c r="R656" s="16">
        <f t="shared" si="52"/>
        <v>42176.419039351851</v>
      </c>
      <c r="S656" s="16">
        <f t="shared" si="53"/>
        <v>42037.938206018516</v>
      </c>
      <c r="T656">
        <f t="shared" si="54"/>
        <v>2015</v>
      </c>
    </row>
    <row r="657" spans="1:20" ht="150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 s="10">
        <v>1425528000</v>
      </c>
      <c r="J657">
        <v>1422916261</v>
      </c>
      <c r="K657" t="b">
        <v>0</v>
      </c>
      <c r="L657">
        <v>197</v>
      </c>
      <c r="M657" t="b">
        <v>1</v>
      </c>
      <c r="N657" s="12" t="s">
        <v>8283</v>
      </c>
      <c r="O657" t="s">
        <v>8286</v>
      </c>
      <c r="P657" s="6">
        <f t="shared" si="50"/>
        <v>105.19</v>
      </c>
      <c r="Q657">
        <f t="shared" si="51"/>
        <v>56.07</v>
      </c>
      <c r="R657" s="16">
        <f t="shared" si="52"/>
        <v>42037.938206018516</v>
      </c>
      <c r="S657" s="16">
        <f t="shared" si="53"/>
        <v>41912.541655092595</v>
      </c>
      <c r="T657">
        <f t="shared" si="54"/>
        <v>2015</v>
      </c>
    </row>
    <row r="658" spans="1:20" ht="60" hidden="1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 s="10">
        <v>1414622700</v>
      </c>
      <c r="J658">
        <v>1412081999</v>
      </c>
      <c r="K658" t="b">
        <v>1</v>
      </c>
      <c r="L658">
        <v>66</v>
      </c>
      <c r="M658" t="b">
        <v>0</v>
      </c>
      <c r="N658" s="12" t="s">
        <v>8268</v>
      </c>
      <c r="O658" t="s">
        <v>8300</v>
      </c>
      <c r="P658" s="6">
        <f t="shared" si="50"/>
        <v>27.58</v>
      </c>
      <c r="Q658">
        <f t="shared" si="51"/>
        <v>167.15</v>
      </c>
      <c r="R658" s="16">
        <f t="shared" si="52"/>
        <v>41912.541655092595</v>
      </c>
      <c r="S658" s="16">
        <f t="shared" si="53"/>
        <v>41493.543958333335</v>
      </c>
      <c r="T658">
        <f t="shared" si="54"/>
        <v>2014</v>
      </c>
    </row>
    <row r="659" spans="1:20" ht="60" hidden="1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 s="10">
        <v>1378494000</v>
      </c>
      <c r="J659">
        <v>1375880598</v>
      </c>
      <c r="K659" t="b">
        <v>0</v>
      </c>
      <c r="L659">
        <v>269</v>
      </c>
      <c r="M659" t="b">
        <v>1</v>
      </c>
      <c r="N659" s="12" t="s">
        <v>8268</v>
      </c>
      <c r="O659" t="s">
        <v>8269</v>
      </c>
      <c r="P659" s="6">
        <f t="shared" si="50"/>
        <v>1462</v>
      </c>
      <c r="Q659">
        <f t="shared" si="51"/>
        <v>40.76</v>
      </c>
      <c r="R659" s="16">
        <f t="shared" si="52"/>
        <v>41493.543958333335</v>
      </c>
      <c r="S659" s="16">
        <f t="shared" si="53"/>
        <v>41175.05972222222</v>
      </c>
      <c r="T659">
        <f t="shared" si="54"/>
        <v>2013</v>
      </c>
    </row>
    <row r="660" spans="1:20" ht="60" hidden="1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 s="10">
        <v>1353551160</v>
      </c>
      <c r="J660">
        <v>1348363560</v>
      </c>
      <c r="K660" t="b">
        <v>0</v>
      </c>
      <c r="L660">
        <v>128</v>
      </c>
      <c r="M660" t="b">
        <v>1</v>
      </c>
      <c r="N660" s="12" t="s">
        <v>8287</v>
      </c>
      <c r="O660" t="s">
        <v>8298</v>
      </c>
      <c r="P660" s="6">
        <f t="shared" si="50"/>
        <v>109.5</v>
      </c>
      <c r="Q660">
        <f t="shared" si="51"/>
        <v>85.55</v>
      </c>
      <c r="R660" s="16">
        <f t="shared" si="52"/>
        <v>41175.05972222222</v>
      </c>
      <c r="S660" s="16">
        <f t="shared" si="53"/>
        <v>42628.288668981477</v>
      </c>
      <c r="T660">
        <f t="shared" si="54"/>
        <v>2012</v>
      </c>
    </row>
    <row r="661" spans="1:20" ht="45" hidden="1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 s="10">
        <v>1476460800</v>
      </c>
      <c r="J661">
        <v>1473922541</v>
      </c>
      <c r="K661" t="b">
        <v>1</v>
      </c>
      <c r="L661">
        <v>81</v>
      </c>
      <c r="M661" t="b">
        <v>0</v>
      </c>
      <c r="N661" s="12" t="s">
        <v>8273</v>
      </c>
      <c r="O661" t="s">
        <v>8274</v>
      </c>
      <c r="P661" s="6">
        <f t="shared" si="50"/>
        <v>38.74</v>
      </c>
      <c r="Q661">
        <f t="shared" si="51"/>
        <v>133.9</v>
      </c>
      <c r="R661" s="16">
        <f t="shared" si="52"/>
        <v>42628.288668981477</v>
      </c>
      <c r="S661" s="16">
        <f t="shared" si="53"/>
        <v>42163.625787037032</v>
      </c>
      <c r="T661">
        <f t="shared" si="54"/>
        <v>2016</v>
      </c>
    </row>
    <row r="662" spans="1:20" ht="60" hidden="1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 s="10">
        <v>1436151600</v>
      </c>
      <c r="J662">
        <v>1433775668</v>
      </c>
      <c r="K662" t="b">
        <v>0</v>
      </c>
      <c r="L662">
        <v>263</v>
      </c>
      <c r="M662" t="b">
        <v>1</v>
      </c>
      <c r="N662" s="12" t="s">
        <v>8276</v>
      </c>
      <c r="O662" t="s">
        <v>8277</v>
      </c>
      <c r="P662" s="6">
        <f t="shared" si="50"/>
        <v>542.15</v>
      </c>
      <c r="Q662">
        <f t="shared" si="51"/>
        <v>41.23</v>
      </c>
      <c r="R662" s="16">
        <f t="shared" si="52"/>
        <v>42163.625787037032</v>
      </c>
      <c r="S662" s="16">
        <f t="shared" si="53"/>
        <v>41974.219490740739</v>
      </c>
      <c r="T662">
        <f t="shared" si="54"/>
        <v>2015</v>
      </c>
    </row>
    <row r="663" spans="1:20" ht="60" hidden="1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 s="10">
        <v>1420088340</v>
      </c>
      <c r="J663">
        <v>1417410964</v>
      </c>
      <c r="K663" t="b">
        <v>0</v>
      </c>
      <c r="L663">
        <v>215</v>
      </c>
      <c r="M663" t="b">
        <v>0</v>
      </c>
      <c r="N663" s="12" t="s">
        <v>8268</v>
      </c>
      <c r="O663" t="s">
        <v>8270</v>
      </c>
      <c r="P663" s="6">
        <f t="shared" si="50"/>
        <v>21.63</v>
      </c>
      <c r="Q663">
        <f t="shared" si="51"/>
        <v>50.3</v>
      </c>
      <c r="R663" s="16">
        <f t="shared" si="52"/>
        <v>41974.219490740739</v>
      </c>
      <c r="S663" s="16">
        <f t="shared" si="53"/>
        <v>40990.909259259257</v>
      </c>
      <c r="T663">
        <f t="shared" si="54"/>
        <v>2014</v>
      </c>
    </row>
    <row r="664" spans="1:20" ht="45" hidden="1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 s="10">
        <v>1335562320</v>
      </c>
      <c r="J664">
        <v>1332452960</v>
      </c>
      <c r="K664" t="b">
        <v>0</v>
      </c>
      <c r="L664">
        <v>184</v>
      </c>
      <c r="M664" t="b">
        <v>1</v>
      </c>
      <c r="N664" s="12" t="s">
        <v>8281</v>
      </c>
      <c r="O664" t="s">
        <v>8282</v>
      </c>
      <c r="P664" s="6">
        <f t="shared" si="50"/>
        <v>108.04</v>
      </c>
      <c r="Q664">
        <f t="shared" si="51"/>
        <v>58.72</v>
      </c>
      <c r="R664" s="16">
        <f t="shared" si="52"/>
        <v>40990.909259259257</v>
      </c>
      <c r="S664" s="16">
        <f t="shared" si="53"/>
        <v>42496.582337962958</v>
      </c>
      <c r="T664">
        <f t="shared" si="54"/>
        <v>2012</v>
      </c>
    </row>
    <row r="665" spans="1:20" ht="60" hidden="1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 s="10">
        <v>1463972400</v>
      </c>
      <c r="J665">
        <v>1462543114</v>
      </c>
      <c r="K665" t="b">
        <v>0</v>
      </c>
      <c r="L665">
        <v>445</v>
      </c>
      <c r="M665" t="b">
        <v>1</v>
      </c>
      <c r="N665" s="12" t="s">
        <v>8276</v>
      </c>
      <c r="O665" t="s">
        <v>8277</v>
      </c>
      <c r="P665" s="6">
        <f t="shared" si="50"/>
        <v>180.03</v>
      </c>
      <c r="Q665">
        <f t="shared" si="51"/>
        <v>24.27</v>
      </c>
      <c r="R665" s="16">
        <f t="shared" si="52"/>
        <v>42496.582337962958</v>
      </c>
      <c r="S665" s="16">
        <f t="shared" si="53"/>
        <v>41943.142534722225</v>
      </c>
      <c r="T665">
        <f t="shared" si="54"/>
        <v>2016</v>
      </c>
    </row>
    <row r="666" spans="1:20" ht="45" hidden="1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 s="10">
        <v>1417321515</v>
      </c>
      <c r="J666">
        <v>1414725915</v>
      </c>
      <c r="K666" t="b">
        <v>0</v>
      </c>
      <c r="L666">
        <v>120</v>
      </c>
      <c r="M666" t="b">
        <v>1</v>
      </c>
      <c r="N666" s="12" t="s">
        <v>8279</v>
      </c>
      <c r="O666" t="s">
        <v>8280</v>
      </c>
      <c r="P666" s="6">
        <f t="shared" si="50"/>
        <v>108</v>
      </c>
      <c r="Q666">
        <f t="shared" si="51"/>
        <v>90</v>
      </c>
      <c r="R666" s="16">
        <f t="shared" si="52"/>
        <v>41943.142534722225</v>
      </c>
      <c r="S666" s="16">
        <f t="shared" si="53"/>
        <v>41779.657870370371</v>
      </c>
      <c r="T666">
        <f t="shared" si="54"/>
        <v>2014</v>
      </c>
    </row>
    <row r="667" spans="1:20" ht="60" hidden="1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 s="10">
        <v>1404194400</v>
      </c>
      <c r="J667">
        <v>1400600840</v>
      </c>
      <c r="K667" t="b">
        <v>0</v>
      </c>
      <c r="L667">
        <v>84</v>
      </c>
      <c r="M667" t="b">
        <v>0</v>
      </c>
      <c r="N667" s="12" t="s">
        <v>8283</v>
      </c>
      <c r="O667" t="s">
        <v>8286</v>
      </c>
      <c r="P667" s="6">
        <f t="shared" si="50"/>
        <v>21.55</v>
      </c>
      <c r="Q667">
        <f t="shared" si="51"/>
        <v>128.27000000000001</v>
      </c>
      <c r="R667" s="16">
        <f t="shared" si="52"/>
        <v>41779.657870370371</v>
      </c>
      <c r="S667" s="16">
        <f t="shared" si="53"/>
        <v>42324.764004629629</v>
      </c>
      <c r="T667">
        <f t="shared" si="54"/>
        <v>2014</v>
      </c>
    </row>
    <row r="668" spans="1:20" ht="60" hidden="1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 s="10">
        <v>1450290010</v>
      </c>
      <c r="J668">
        <v>1447698010</v>
      </c>
      <c r="K668" t="b">
        <v>0</v>
      </c>
      <c r="L668">
        <v>99</v>
      </c>
      <c r="M668" t="b">
        <v>1</v>
      </c>
      <c r="N668" s="12" t="s">
        <v>8287</v>
      </c>
      <c r="O668" t="s">
        <v>8289</v>
      </c>
      <c r="P668" s="6">
        <f t="shared" si="50"/>
        <v>107.4</v>
      </c>
      <c r="Q668">
        <f t="shared" si="51"/>
        <v>108.48</v>
      </c>
      <c r="R668" s="16">
        <f t="shared" si="52"/>
        <v>42324.764004629629</v>
      </c>
      <c r="S668" s="16">
        <f t="shared" si="53"/>
        <v>41730.708472222221</v>
      </c>
      <c r="T668">
        <f t="shared" si="54"/>
        <v>2015</v>
      </c>
    </row>
    <row r="669" spans="1:20" ht="60" hidden="1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 s="10">
        <v>1398834000</v>
      </c>
      <c r="J669">
        <v>1396371612</v>
      </c>
      <c r="K669" t="b">
        <v>1</v>
      </c>
      <c r="L669">
        <v>100</v>
      </c>
      <c r="M669" t="b">
        <v>1</v>
      </c>
      <c r="N669" s="12" t="s">
        <v>8268</v>
      </c>
      <c r="O669" t="s">
        <v>8275</v>
      </c>
      <c r="P669" s="6">
        <f t="shared" si="50"/>
        <v>102</v>
      </c>
      <c r="Q669">
        <f t="shared" si="51"/>
        <v>107.1</v>
      </c>
      <c r="R669" s="16">
        <f t="shared" si="52"/>
        <v>41730.708472222221</v>
      </c>
      <c r="S669" s="16">
        <f t="shared" si="53"/>
        <v>41724.881099537037</v>
      </c>
      <c r="T669">
        <f t="shared" si="54"/>
        <v>2014</v>
      </c>
    </row>
    <row r="670" spans="1:20" ht="60" hidden="1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 s="10">
        <v>1398460127</v>
      </c>
      <c r="J670">
        <v>1395868127</v>
      </c>
      <c r="K670" t="b">
        <v>0</v>
      </c>
      <c r="L670">
        <v>498</v>
      </c>
      <c r="M670" t="b">
        <v>1</v>
      </c>
      <c r="N670" s="12" t="s">
        <v>8276</v>
      </c>
      <c r="O670" t="s">
        <v>8277</v>
      </c>
      <c r="P670" s="6">
        <f t="shared" si="50"/>
        <v>125.95</v>
      </c>
      <c r="Q670">
        <f t="shared" si="51"/>
        <v>21.5</v>
      </c>
      <c r="R670" s="16">
        <f t="shared" si="52"/>
        <v>41724.881099537037</v>
      </c>
      <c r="S670" s="16">
        <f t="shared" si="53"/>
        <v>42157.470185185186</v>
      </c>
      <c r="T670">
        <f t="shared" si="54"/>
        <v>2014</v>
      </c>
    </row>
    <row r="671" spans="1:20" ht="150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 s="10">
        <v>1435835824</v>
      </c>
      <c r="J671">
        <v>1433243824</v>
      </c>
      <c r="K671" t="b">
        <v>0</v>
      </c>
      <c r="L671">
        <v>98</v>
      </c>
      <c r="M671" t="b">
        <v>1</v>
      </c>
      <c r="N671" s="12" t="s">
        <v>8283</v>
      </c>
      <c r="O671" t="s">
        <v>8286</v>
      </c>
      <c r="P671" s="6">
        <f t="shared" si="50"/>
        <v>106.85</v>
      </c>
      <c r="Q671">
        <f t="shared" si="51"/>
        <v>109.03</v>
      </c>
      <c r="R671" s="16">
        <f t="shared" si="52"/>
        <v>42157.470185185186</v>
      </c>
      <c r="S671" s="16">
        <f t="shared" si="53"/>
        <v>42654.469826388886</v>
      </c>
      <c r="T671">
        <f t="shared" si="54"/>
        <v>2015</v>
      </c>
    </row>
    <row r="672" spans="1:20" ht="60" hidden="1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 s="10">
        <v>1478923200</v>
      </c>
      <c r="J672">
        <v>1476184593</v>
      </c>
      <c r="K672" t="b">
        <v>0</v>
      </c>
      <c r="L672">
        <v>337</v>
      </c>
      <c r="M672" t="b">
        <v>1</v>
      </c>
      <c r="N672" s="12" t="s">
        <v>8279</v>
      </c>
      <c r="O672" t="s">
        <v>8280</v>
      </c>
      <c r="P672" s="6">
        <f t="shared" si="50"/>
        <v>427.2</v>
      </c>
      <c r="Q672">
        <f t="shared" si="51"/>
        <v>31.69</v>
      </c>
      <c r="R672" s="16">
        <f t="shared" si="52"/>
        <v>42654.469826388886</v>
      </c>
      <c r="S672" s="16">
        <f t="shared" si="53"/>
        <v>42417.804618055554</v>
      </c>
      <c r="T672">
        <f t="shared" si="54"/>
        <v>2016</v>
      </c>
    </row>
    <row r="673" spans="1:20" ht="60" hidden="1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 s="10">
        <v>1460917119</v>
      </c>
      <c r="J673">
        <v>1455736719</v>
      </c>
      <c r="K673" t="b">
        <v>0</v>
      </c>
      <c r="L673">
        <v>87</v>
      </c>
      <c r="M673" t="b">
        <v>1</v>
      </c>
      <c r="N673" s="12" t="s">
        <v>8268</v>
      </c>
      <c r="O673" t="s">
        <v>8270</v>
      </c>
      <c r="P673" s="6">
        <f t="shared" si="50"/>
        <v>213.56</v>
      </c>
      <c r="Q673">
        <f t="shared" si="51"/>
        <v>122.74</v>
      </c>
      <c r="R673" s="16">
        <f t="shared" si="52"/>
        <v>42417.804618055554</v>
      </c>
      <c r="S673" s="16">
        <f t="shared" si="53"/>
        <v>42102.164583333331</v>
      </c>
      <c r="T673">
        <f t="shared" si="54"/>
        <v>2016</v>
      </c>
    </row>
    <row r="674" spans="1:20" ht="45" hidden="1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 s="10">
        <v>1431147600</v>
      </c>
      <c r="J674">
        <v>1428465420</v>
      </c>
      <c r="K674" t="b">
        <v>0</v>
      </c>
      <c r="L674">
        <v>57</v>
      </c>
      <c r="M674" t="b">
        <v>1</v>
      </c>
      <c r="N674" s="12" t="s">
        <v>8271</v>
      </c>
      <c r="O674" t="s">
        <v>8293</v>
      </c>
      <c r="P674" s="6">
        <f t="shared" si="50"/>
        <v>125.53</v>
      </c>
      <c r="Q674">
        <f t="shared" si="51"/>
        <v>187.19</v>
      </c>
      <c r="R674" s="16">
        <f t="shared" si="52"/>
        <v>42102.164583333331</v>
      </c>
      <c r="S674" s="16">
        <f t="shared" si="53"/>
        <v>40330.755543981482</v>
      </c>
      <c r="T674">
        <f t="shared" si="54"/>
        <v>2015</v>
      </c>
    </row>
    <row r="675" spans="1:20" ht="45" hidden="1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 s="10">
        <v>1279360740</v>
      </c>
      <c r="J675">
        <v>1275415679</v>
      </c>
      <c r="K675" t="b">
        <v>1</v>
      </c>
      <c r="L675">
        <v>88</v>
      </c>
      <c r="M675" t="b">
        <v>1</v>
      </c>
      <c r="N675" s="12" t="s">
        <v>8281</v>
      </c>
      <c r="O675" t="s">
        <v>8282</v>
      </c>
      <c r="P675" s="6">
        <f t="shared" si="50"/>
        <v>106.4</v>
      </c>
      <c r="Q675">
        <f t="shared" si="51"/>
        <v>120.91</v>
      </c>
      <c r="R675" s="16">
        <f t="shared" si="52"/>
        <v>40330.755543981482</v>
      </c>
      <c r="S675" s="16">
        <f t="shared" si="53"/>
        <v>40939.837673611109</v>
      </c>
      <c r="T675">
        <f t="shared" si="54"/>
        <v>2010</v>
      </c>
    </row>
    <row r="676" spans="1:20" ht="60" hidden="1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 s="10">
        <v>1330671540</v>
      </c>
      <c r="J676">
        <v>1328040375</v>
      </c>
      <c r="K676" t="b">
        <v>0</v>
      </c>
      <c r="L676">
        <v>126</v>
      </c>
      <c r="M676" t="b">
        <v>1</v>
      </c>
      <c r="N676" s="12" t="s">
        <v>8287</v>
      </c>
      <c r="O676" t="s">
        <v>8291</v>
      </c>
      <c r="P676" s="6">
        <f t="shared" si="50"/>
        <v>265.25</v>
      </c>
      <c r="Q676">
        <f t="shared" si="51"/>
        <v>84.21</v>
      </c>
      <c r="R676" s="16">
        <f t="shared" si="52"/>
        <v>40939.837673611109</v>
      </c>
      <c r="S676" s="16">
        <f t="shared" si="53"/>
        <v>42250.598217592589</v>
      </c>
      <c r="T676">
        <f t="shared" si="54"/>
        <v>2012</v>
      </c>
    </row>
    <row r="677" spans="1:20" ht="120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 s="10">
        <v>1443018086</v>
      </c>
      <c r="J677">
        <v>1441290086</v>
      </c>
      <c r="K677" t="b">
        <v>0</v>
      </c>
      <c r="L677">
        <v>102</v>
      </c>
      <c r="M677" t="b">
        <v>1</v>
      </c>
      <c r="N677" s="12" t="s">
        <v>8283</v>
      </c>
      <c r="O677" t="s">
        <v>8286</v>
      </c>
      <c r="P677" s="6">
        <f t="shared" si="50"/>
        <v>106.03</v>
      </c>
      <c r="Q677">
        <f t="shared" si="51"/>
        <v>103.95</v>
      </c>
      <c r="R677" s="16">
        <f t="shared" si="52"/>
        <v>42250.598217592589</v>
      </c>
      <c r="S677" s="16">
        <f t="shared" si="53"/>
        <v>42733.94131944445</v>
      </c>
      <c r="T677">
        <f t="shared" si="54"/>
        <v>2015</v>
      </c>
    </row>
    <row r="678" spans="1:20" ht="60" hidden="1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 s="10">
        <v>1485642930</v>
      </c>
      <c r="J678">
        <v>1483050930</v>
      </c>
      <c r="K678" t="b">
        <v>0</v>
      </c>
      <c r="L678">
        <v>110</v>
      </c>
      <c r="M678" t="b">
        <v>1</v>
      </c>
      <c r="N678" s="12" t="s">
        <v>8271</v>
      </c>
      <c r="O678" t="s">
        <v>8293</v>
      </c>
      <c r="P678" s="6">
        <f t="shared" si="50"/>
        <v>105.56</v>
      </c>
      <c r="Q678">
        <f t="shared" si="51"/>
        <v>95.96</v>
      </c>
      <c r="R678" s="16">
        <f t="shared" si="52"/>
        <v>42733.94131944445</v>
      </c>
      <c r="S678" s="16">
        <f t="shared" si="53"/>
        <v>40335.798078703701</v>
      </c>
      <c r="T678">
        <f t="shared" si="54"/>
        <v>2016</v>
      </c>
    </row>
    <row r="679" spans="1:20" ht="60" hidden="1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 s="10">
        <v>1279778400</v>
      </c>
      <c r="J679">
        <v>1275851354</v>
      </c>
      <c r="K679" t="b">
        <v>0</v>
      </c>
      <c r="L679">
        <v>120</v>
      </c>
      <c r="M679" t="b">
        <v>1</v>
      </c>
      <c r="N679" s="12" t="s">
        <v>8287</v>
      </c>
      <c r="O679" t="s">
        <v>8288</v>
      </c>
      <c r="P679" s="6">
        <f t="shared" si="50"/>
        <v>105.55</v>
      </c>
      <c r="Q679">
        <f t="shared" si="51"/>
        <v>87.96</v>
      </c>
      <c r="R679" s="16">
        <f t="shared" si="52"/>
        <v>40335.798078703701</v>
      </c>
      <c r="S679" s="16">
        <f t="shared" si="53"/>
        <v>41800.380428240744</v>
      </c>
      <c r="T679">
        <f t="shared" si="54"/>
        <v>2010</v>
      </c>
    </row>
    <row r="680" spans="1:20" ht="165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 s="10">
        <v>1404983269</v>
      </c>
      <c r="J680">
        <v>1402391269</v>
      </c>
      <c r="K680" t="b">
        <v>0</v>
      </c>
      <c r="L680">
        <v>168</v>
      </c>
      <c r="M680" t="b">
        <v>1</v>
      </c>
      <c r="N680" s="12" t="s">
        <v>8283</v>
      </c>
      <c r="O680" t="s">
        <v>8286</v>
      </c>
      <c r="P680" s="6">
        <f t="shared" si="50"/>
        <v>105.55</v>
      </c>
      <c r="Q680">
        <f t="shared" si="51"/>
        <v>62.83</v>
      </c>
      <c r="R680" s="16">
        <f t="shared" si="52"/>
        <v>41800.380428240744</v>
      </c>
      <c r="S680" s="16">
        <f t="shared" si="53"/>
        <v>42271.251979166671</v>
      </c>
      <c r="T680">
        <f t="shared" si="54"/>
        <v>2014</v>
      </c>
    </row>
    <row r="681" spans="1:20" ht="45" hidden="1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 s="10">
        <v>1445054400</v>
      </c>
      <c r="J681">
        <v>1443074571</v>
      </c>
      <c r="K681" t="b">
        <v>1</v>
      </c>
      <c r="L681">
        <v>478</v>
      </c>
      <c r="M681" t="b">
        <v>1</v>
      </c>
      <c r="N681" s="12" t="s">
        <v>8287</v>
      </c>
      <c r="O681" t="s">
        <v>8289</v>
      </c>
      <c r="P681" s="6">
        <f t="shared" si="50"/>
        <v>351.8</v>
      </c>
      <c r="Q681">
        <f t="shared" si="51"/>
        <v>22.08</v>
      </c>
      <c r="R681" s="16">
        <f t="shared" si="52"/>
        <v>42271.251979166671</v>
      </c>
      <c r="S681" s="16">
        <f t="shared" si="53"/>
        <v>42291.46674768519</v>
      </c>
      <c r="T681">
        <f t="shared" si="54"/>
        <v>2015</v>
      </c>
    </row>
    <row r="682" spans="1:20" ht="45" hidden="1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 s="10">
        <v>1446868800</v>
      </c>
      <c r="J682">
        <v>1444821127</v>
      </c>
      <c r="K682" t="b">
        <v>1</v>
      </c>
      <c r="L682">
        <v>167</v>
      </c>
      <c r="M682" t="b">
        <v>1</v>
      </c>
      <c r="N682" s="12" t="s">
        <v>8281</v>
      </c>
      <c r="O682" t="s">
        <v>8282</v>
      </c>
      <c r="P682" s="6">
        <f t="shared" si="50"/>
        <v>105.5</v>
      </c>
      <c r="Q682">
        <f t="shared" si="51"/>
        <v>63.17</v>
      </c>
      <c r="R682" s="16">
        <f t="shared" si="52"/>
        <v>42291.46674768519</v>
      </c>
      <c r="S682" s="16">
        <f t="shared" si="53"/>
        <v>41360.970601851855</v>
      </c>
      <c r="T682">
        <f t="shared" si="54"/>
        <v>2015</v>
      </c>
    </row>
    <row r="683" spans="1:20" ht="60" hidden="1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 s="10">
        <v>1365395580</v>
      </c>
      <c r="J683">
        <v>1364426260</v>
      </c>
      <c r="K683" t="b">
        <v>0</v>
      </c>
      <c r="L683">
        <v>52</v>
      </c>
      <c r="M683" t="b">
        <v>1</v>
      </c>
      <c r="N683" s="12" t="s">
        <v>8281</v>
      </c>
      <c r="O683" t="s">
        <v>8282</v>
      </c>
      <c r="P683" s="6">
        <f t="shared" si="50"/>
        <v>100.25</v>
      </c>
      <c r="Q683">
        <f t="shared" si="51"/>
        <v>202.42</v>
      </c>
      <c r="R683" s="16">
        <f t="shared" si="52"/>
        <v>41360.970601851855</v>
      </c>
      <c r="S683" s="16">
        <f t="shared" si="53"/>
        <v>42704.95177083333</v>
      </c>
      <c r="T683">
        <f t="shared" si="54"/>
        <v>2013</v>
      </c>
    </row>
    <row r="684" spans="1:20" ht="45" hidden="1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 s="10">
        <v>1483138233</v>
      </c>
      <c r="J684">
        <v>1480546233</v>
      </c>
      <c r="K684" t="b">
        <v>0</v>
      </c>
      <c r="L684">
        <v>52</v>
      </c>
      <c r="M684" t="b">
        <v>1</v>
      </c>
      <c r="N684" s="12" t="s">
        <v>8287</v>
      </c>
      <c r="O684" t="s">
        <v>8291</v>
      </c>
      <c r="P684" s="6">
        <f t="shared" si="50"/>
        <v>105.01</v>
      </c>
      <c r="Q684">
        <f t="shared" si="51"/>
        <v>201.94</v>
      </c>
      <c r="R684" s="16">
        <f t="shared" si="52"/>
        <v>42704.95177083333</v>
      </c>
      <c r="S684" s="16">
        <f t="shared" si="53"/>
        <v>42491.92288194444</v>
      </c>
      <c r="T684">
        <f t="shared" si="54"/>
        <v>2016</v>
      </c>
    </row>
    <row r="685" spans="1:20" ht="105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 s="10">
        <v>1464732537</v>
      </c>
      <c r="J685">
        <v>1462140537</v>
      </c>
      <c r="K685" t="b">
        <v>0</v>
      </c>
      <c r="L685">
        <v>72</v>
      </c>
      <c r="M685" t="b">
        <v>1</v>
      </c>
      <c r="N685" s="12" t="s">
        <v>8283</v>
      </c>
      <c r="O685" t="s">
        <v>8286</v>
      </c>
      <c r="P685" s="6">
        <f t="shared" si="50"/>
        <v>104.4</v>
      </c>
      <c r="Q685">
        <f t="shared" si="51"/>
        <v>145</v>
      </c>
      <c r="R685" s="16">
        <f t="shared" si="52"/>
        <v>42491.92288194444</v>
      </c>
      <c r="S685" s="16">
        <f t="shared" si="53"/>
        <v>40927.731782407405</v>
      </c>
      <c r="T685">
        <f t="shared" si="54"/>
        <v>2016</v>
      </c>
    </row>
    <row r="686" spans="1:20" ht="45" hidden="1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 s="10">
        <v>1330018426</v>
      </c>
      <c r="J686">
        <v>1326994426</v>
      </c>
      <c r="K686" t="b">
        <v>0</v>
      </c>
      <c r="L686">
        <v>145</v>
      </c>
      <c r="M686" t="b">
        <v>1</v>
      </c>
      <c r="N686" s="12" t="s">
        <v>8287</v>
      </c>
      <c r="O686" t="s">
        <v>8291</v>
      </c>
      <c r="P686" s="6">
        <f t="shared" si="50"/>
        <v>149.07</v>
      </c>
      <c r="Q686">
        <f t="shared" si="51"/>
        <v>71.97</v>
      </c>
      <c r="R686" s="16">
        <f t="shared" si="52"/>
        <v>40927.731782407405</v>
      </c>
      <c r="S686" s="16">
        <f t="shared" si="53"/>
        <v>41604.022418981483</v>
      </c>
      <c r="T686">
        <f t="shared" si="54"/>
        <v>2012</v>
      </c>
    </row>
    <row r="687" spans="1:20" ht="60" hidden="1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 s="10">
        <v>1388017937</v>
      </c>
      <c r="J687">
        <v>1385425937</v>
      </c>
      <c r="K687" t="b">
        <v>0</v>
      </c>
      <c r="L687">
        <v>242</v>
      </c>
      <c r="M687" t="b">
        <v>1</v>
      </c>
      <c r="N687" s="12" t="s">
        <v>8268</v>
      </c>
      <c r="O687" t="s">
        <v>8269</v>
      </c>
      <c r="P687" s="6">
        <f t="shared" si="50"/>
        <v>130.36000000000001</v>
      </c>
      <c r="Q687">
        <f t="shared" si="51"/>
        <v>43.1</v>
      </c>
      <c r="R687" s="16">
        <f t="shared" si="52"/>
        <v>41604.022418981483</v>
      </c>
      <c r="S687" s="16">
        <f t="shared" si="53"/>
        <v>41194.715520833335</v>
      </c>
      <c r="T687">
        <f t="shared" si="54"/>
        <v>2013</v>
      </c>
    </row>
    <row r="688" spans="1:20" ht="45" hidden="1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 s="10">
        <v>1353621600</v>
      </c>
      <c r="J688">
        <v>1350061821</v>
      </c>
      <c r="K688" t="b">
        <v>0</v>
      </c>
      <c r="L688">
        <v>157</v>
      </c>
      <c r="M688" t="b">
        <v>1</v>
      </c>
      <c r="N688" s="12" t="s">
        <v>8287</v>
      </c>
      <c r="O688" t="s">
        <v>8291</v>
      </c>
      <c r="P688" s="6">
        <f t="shared" si="50"/>
        <v>104.2</v>
      </c>
      <c r="Q688">
        <f t="shared" si="51"/>
        <v>66.37</v>
      </c>
      <c r="R688" s="16">
        <f t="shared" si="52"/>
        <v>41194.715520833335</v>
      </c>
      <c r="S688" s="16">
        <f t="shared" si="53"/>
        <v>41828.515127314815</v>
      </c>
      <c r="T688">
        <f t="shared" si="54"/>
        <v>2012</v>
      </c>
    </row>
    <row r="689" spans="1:20" ht="30" hidden="1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 s="10">
        <v>1407414107</v>
      </c>
      <c r="J689">
        <v>1404822107</v>
      </c>
      <c r="K689" t="b">
        <v>0</v>
      </c>
      <c r="L689">
        <v>150</v>
      </c>
      <c r="M689" t="b">
        <v>1</v>
      </c>
      <c r="N689" s="12" t="s">
        <v>8281</v>
      </c>
      <c r="O689" t="s">
        <v>8292</v>
      </c>
      <c r="P689" s="6">
        <f t="shared" si="50"/>
        <v>103.9</v>
      </c>
      <c r="Q689">
        <f t="shared" si="51"/>
        <v>69.27</v>
      </c>
      <c r="R689" s="16">
        <f t="shared" si="52"/>
        <v>41828.515127314815</v>
      </c>
      <c r="S689" s="16">
        <f t="shared" si="53"/>
        <v>42775.733715277776</v>
      </c>
      <c r="T689">
        <f t="shared" si="54"/>
        <v>2014</v>
      </c>
    </row>
    <row r="690" spans="1:20" ht="60" hidden="1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 s="10">
        <v>1488171540</v>
      </c>
      <c r="J690">
        <v>1486661793</v>
      </c>
      <c r="K690" t="b">
        <v>0</v>
      </c>
      <c r="L690">
        <v>115</v>
      </c>
      <c r="M690" t="b">
        <v>1</v>
      </c>
      <c r="N690" s="12" t="s">
        <v>8283</v>
      </c>
      <c r="O690" t="s">
        <v>8284</v>
      </c>
      <c r="P690" s="6">
        <f t="shared" si="50"/>
        <v>103.73</v>
      </c>
      <c r="Q690">
        <f t="shared" si="51"/>
        <v>90.2</v>
      </c>
      <c r="R690" s="16">
        <f t="shared" si="52"/>
        <v>42775.733715277776</v>
      </c>
      <c r="S690" s="16">
        <f t="shared" si="53"/>
        <v>41879.130868055552</v>
      </c>
      <c r="T690">
        <f t="shared" si="54"/>
        <v>2017</v>
      </c>
    </row>
    <row r="691" spans="1:20" ht="60" hidden="1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 s="10">
        <v>1411787307</v>
      </c>
      <c r="J691">
        <v>1409195307</v>
      </c>
      <c r="K691" t="b">
        <v>0</v>
      </c>
      <c r="L691">
        <v>110</v>
      </c>
      <c r="M691" t="b">
        <v>1</v>
      </c>
      <c r="N691" s="12" t="s">
        <v>8287</v>
      </c>
      <c r="O691" t="s">
        <v>8288</v>
      </c>
      <c r="P691" s="6">
        <f t="shared" si="50"/>
        <v>172.43</v>
      </c>
      <c r="Q691">
        <f t="shared" si="51"/>
        <v>94.05</v>
      </c>
      <c r="R691" s="16">
        <f t="shared" si="52"/>
        <v>41879.130868055552</v>
      </c>
      <c r="S691" s="16">
        <f t="shared" si="53"/>
        <v>42612.918807870374</v>
      </c>
      <c r="T691">
        <f t="shared" si="54"/>
        <v>2014</v>
      </c>
    </row>
    <row r="692" spans="1:20" ht="120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 s="10">
        <v>1476158340</v>
      </c>
      <c r="J692">
        <v>1472594585</v>
      </c>
      <c r="K692" t="b">
        <v>0</v>
      </c>
      <c r="L692">
        <v>114</v>
      </c>
      <c r="M692" t="b">
        <v>1</v>
      </c>
      <c r="N692" s="12" t="s">
        <v>8283</v>
      </c>
      <c r="O692" t="s">
        <v>8286</v>
      </c>
      <c r="P692" s="6">
        <f t="shared" si="50"/>
        <v>103.38</v>
      </c>
      <c r="Q692">
        <f t="shared" si="51"/>
        <v>90.68</v>
      </c>
      <c r="R692" s="16">
        <f t="shared" si="52"/>
        <v>42612.918807870374</v>
      </c>
      <c r="S692" s="16">
        <f t="shared" si="53"/>
        <v>41355.577291666668</v>
      </c>
      <c r="T692">
        <f t="shared" si="54"/>
        <v>2016</v>
      </c>
    </row>
    <row r="693" spans="1:20" ht="60" hidden="1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 s="10">
        <v>1367384340</v>
      </c>
      <c r="J693">
        <v>1363960278</v>
      </c>
      <c r="K693" t="b">
        <v>0</v>
      </c>
      <c r="L693">
        <v>119</v>
      </c>
      <c r="M693" t="b">
        <v>1</v>
      </c>
      <c r="N693" s="12" t="s">
        <v>8281</v>
      </c>
      <c r="O693" t="s">
        <v>8282</v>
      </c>
      <c r="P693" s="6">
        <f t="shared" si="50"/>
        <v>103.35</v>
      </c>
      <c r="Q693">
        <f t="shared" si="51"/>
        <v>86.85</v>
      </c>
      <c r="R693" s="16">
        <f t="shared" si="52"/>
        <v>41355.577291666668</v>
      </c>
      <c r="S693" s="16">
        <f t="shared" si="53"/>
        <v>42207.58699074074</v>
      </c>
      <c r="T693">
        <f t="shared" si="54"/>
        <v>2013</v>
      </c>
    </row>
    <row r="694" spans="1:20" ht="60" hidden="1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 s="10">
        <v>1440165916</v>
      </c>
      <c r="J694">
        <v>1437573916</v>
      </c>
      <c r="K694" t="b">
        <v>1</v>
      </c>
      <c r="L694">
        <v>119</v>
      </c>
      <c r="M694" t="b">
        <v>1</v>
      </c>
      <c r="N694" s="12" t="s">
        <v>8281</v>
      </c>
      <c r="O694" t="s">
        <v>8282</v>
      </c>
      <c r="P694" s="6">
        <f t="shared" si="50"/>
        <v>103</v>
      </c>
      <c r="Q694">
        <f t="shared" si="51"/>
        <v>86.55</v>
      </c>
      <c r="R694" s="16">
        <f t="shared" si="52"/>
        <v>42207.58699074074</v>
      </c>
      <c r="S694" s="16">
        <f t="shared" si="53"/>
        <v>41878.878379629627</v>
      </c>
      <c r="T694">
        <f t="shared" si="54"/>
        <v>2015</v>
      </c>
    </row>
    <row r="695" spans="1:20" ht="135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 s="10">
        <v>1411765492</v>
      </c>
      <c r="J695">
        <v>1409173492</v>
      </c>
      <c r="K695" t="b">
        <v>1</v>
      </c>
      <c r="L695">
        <v>74</v>
      </c>
      <c r="M695" t="b">
        <v>1</v>
      </c>
      <c r="N695" s="12" t="s">
        <v>8283</v>
      </c>
      <c r="O695" t="s">
        <v>8286</v>
      </c>
      <c r="P695" s="6">
        <f t="shared" si="50"/>
        <v>103</v>
      </c>
      <c r="Q695">
        <f t="shared" si="51"/>
        <v>139.19</v>
      </c>
      <c r="R695" s="16">
        <f t="shared" si="52"/>
        <v>41878.878379629627</v>
      </c>
      <c r="S695" s="16">
        <f t="shared" si="53"/>
        <v>41932.311099537037</v>
      </c>
      <c r="T695">
        <f t="shared" si="54"/>
        <v>2014</v>
      </c>
    </row>
    <row r="696" spans="1:20" ht="135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 s="10">
        <v>1416385679</v>
      </c>
      <c r="J696">
        <v>1413790079</v>
      </c>
      <c r="K696" t="b">
        <v>0</v>
      </c>
      <c r="L696">
        <v>162</v>
      </c>
      <c r="M696" t="b">
        <v>1</v>
      </c>
      <c r="N696" s="12" t="s">
        <v>8283</v>
      </c>
      <c r="O696" t="s">
        <v>8286</v>
      </c>
      <c r="P696" s="6">
        <f t="shared" si="50"/>
        <v>102.99</v>
      </c>
      <c r="Q696">
        <f t="shared" si="51"/>
        <v>63.57</v>
      </c>
      <c r="R696" s="16">
        <f t="shared" si="52"/>
        <v>41932.311099537037</v>
      </c>
      <c r="S696" s="16">
        <f t="shared" si="53"/>
        <v>41932.745046296295</v>
      </c>
      <c r="T696">
        <f t="shared" si="54"/>
        <v>2014</v>
      </c>
    </row>
    <row r="697" spans="1:20" ht="45" hidden="1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 s="10">
        <v>1416423172</v>
      </c>
      <c r="J697">
        <v>1413827572</v>
      </c>
      <c r="K697" t="b">
        <v>0</v>
      </c>
      <c r="L697">
        <v>75</v>
      </c>
      <c r="M697" t="b">
        <v>1</v>
      </c>
      <c r="N697" s="12" t="s">
        <v>8281</v>
      </c>
      <c r="O697" t="s">
        <v>8292</v>
      </c>
      <c r="P697" s="6">
        <f t="shared" si="50"/>
        <v>102.91</v>
      </c>
      <c r="Q697">
        <f t="shared" si="51"/>
        <v>137.21</v>
      </c>
      <c r="R697" s="16">
        <f t="shared" si="52"/>
        <v>41932.745046296295</v>
      </c>
      <c r="S697" s="16">
        <f t="shared" si="53"/>
        <v>42052.7815162037</v>
      </c>
      <c r="T697">
        <f t="shared" si="54"/>
        <v>2014</v>
      </c>
    </row>
    <row r="698" spans="1:20" ht="30" hidden="1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 s="10">
        <v>1426787123</v>
      </c>
      <c r="J698">
        <v>1424198723</v>
      </c>
      <c r="K698" t="b">
        <v>0</v>
      </c>
      <c r="L698">
        <v>61</v>
      </c>
      <c r="M698" t="b">
        <v>1</v>
      </c>
      <c r="N698" s="12" t="s">
        <v>8273</v>
      </c>
      <c r="O698" t="s">
        <v>8274</v>
      </c>
      <c r="P698" s="6">
        <f t="shared" si="50"/>
        <v>102.9</v>
      </c>
      <c r="Q698">
        <f t="shared" si="51"/>
        <v>168.69</v>
      </c>
      <c r="R698" s="16">
        <f t="shared" si="52"/>
        <v>42052.7815162037</v>
      </c>
      <c r="S698" s="16">
        <f t="shared" si="53"/>
        <v>41788.167187500003</v>
      </c>
      <c r="T698">
        <f t="shared" si="54"/>
        <v>2015</v>
      </c>
    </row>
    <row r="699" spans="1:20" ht="45" hidden="1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 s="10">
        <v>1404360045</v>
      </c>
      <c r="J699">
        <v>1401336045</v>
      </c>
      <c r="K699" t="b">
        <v>0</v>
      </c>
      <c r="L699">
        <v>96</v>
      </c>
      <c r="M699" t="b">
        <v>1</v>
      </c>
      <c r="N699" s="12" t="s">
        <v>8283</v>
      </c>
      <c r="O699" t="s">
        <v>8295</v>
      </c>
      <c r="P699" s="6">
        <f t="shared" si="50"/>
        <v>102.65</v>
      </c>
      <c r="Q699">
        <f t="shared" si="51"/>
        <v>106.93</v>
      </c>
      <c r="R699" s="16">
        <f t="shared" si="52"/>
        <v>41788.167187500003</v>
      </c>
      <c r="S699" s="16">
        <f t="shared" si="53"/>
        <v>42553.681979166664</v>
      </c>
      <c r="T699">
        <f t="shared" si="54"/>
        <v>2014</v>
      </c>
    </row>
    <row r="700" spans="1:20" ht="30" hidden="1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 s="10">
        <v>1470068523</v>
      </c>
      <c r="J700">
        <v>1467476523</v>
      </c>
      <c r="K700" t="b">
        <v>0</v>
      </c>
      <c r="L700">
        <v>52</v>
      </c>
      <c r="M700" t="b">
        <v>1</v>
      </c>
      <c r="N700" s="12" t="s">
        <v>8287</v>
      </c>
      <c r="O700" t="s">
        <v>8291</v>
      </c>
      <c r="P700" s="6">
        <f t="shared" si="50"/>
        <v>102.35</v>
      </c>
      <c r="Q700">
        <f t="shared" si="51"/>
        <v>196.83</v>
      </c>
      <c r="R700" s="16">
        <f t="shared" si="52"/>
        <v>42553.681979166664</v>
      </c>
      <c r="S700" s="16">
        <f t="shared" si="53"/>
        <v>42118.556331018524</v>
      </c>
      <c r="T700">
        <f t="shared" si="54"/>
        <v>2016</v>
      </c>
    </row>
    <row r="701" spans="1:20" ht="135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 s="10">
        <v>1432612740</v>
      </c>
      <c r="J701">
        <v>1429881667</v>
      </c>
      <c r="K701" t="b">
        <v>0</v>
      </c>
      <c r="L701">
        <v>97</v>
      </c>
      <c r="M701" t="b">
        <v>1</v>
      </c>
      <c r="N701" s="12" t="s">
        <v>8283</v>
      </c>
      <c r="O701" t="s">
        <v>8286</v>
      </c>
      <c r="P701" s="6">
        <f t="shared" si="50"/>
        <v>102.35</v>
      </c>
      <c r="Q701">
        <f t="shared" si="51"/>
        <v>105.52</v>
      </c>
      <c r="R701" s="16">
        <f t="shared" si="52"/>
        <v>42118.556331018524</v>
      </c>
      <c r="S701" s="16">
        <f t="shared" si="53"/>
        <v>41546.664212962962</v>
      </c>
      <c r="T701">
        <f t="shared" si="54"/>
        <v>2015</v>
      </c>
    </row>
    <row r="702" spans="1:20" ht="45" hidden="1" x14ac:dyDescent="0.25">
      <c r="A702">
        <v>1617</v>
      </c>
      <c r="B702" s="3" t="s">
        <v>1618</v>
      </c>
      <c r="C702" s="3" t="s">
        <v>5727</v>
      </c>
      <c r="D702" s="6">
        <v>7000</v>
      </c>
      <c r="E702" s="8">
        <v>10210</v>
      </c>
      <c r="F702" t="s">
        <v>8218</v>
      </c>
      <c r="G702" t="s">
        <v>8223</v>
      </c>
      <c r="H702" t="s">
        <v>8245</v>
      </c>
      <c r="I702" s="10">
        <v>1383332400</v>
      </c>
      <c r="J702">
        <v>1380470188</v>
      </c>
      <c r="K702" t="b">
        <v>0</v>
      </c>
      <c r="L702">
        <v>158</v>
      </c>
      <c r="M702" t="b">
        <v>1</v>
      </c>
      <c r="N702" s="12" t="s">
        <v>8287</v>
      </c>
      <c r="O702" t="s">
        <v>8291</v>
      </c>
      <c r="P702" s="6">
        <f t="shared" si="50"/>
        <v>145.86000000000001</v>
      </c>
      <c r="Q702">
        <f t="shared" si="51"/>
        <v>64.62</v>
      </c>
      <c r="R702" s="16">
        <f t="shared" si="52"/>
        <v>41546.664212962962</v>
      </c>
      <c r="S702" s="16">
        <f t="shared" si="53"/>
        <v>42317.33258101852</v>
      </c>
      <c r="T702">
        <f t="shared" si="54"/>
        <v>2013</v>
      </c>
    </row>
    <row r="703" spans="1:20" ht="60" hidden="1" x14ac:dyDescent="0.25">
      <c r="A703">
        <v>1349</v>
      </c>
      <c r="B703" s="3" t="s">
        <v>1350</v>
      </c>
      <c r="C703" s="3" t="s">
        <v>5459</v>
      </c>
      <c r="D703" s="6">
        <v>5000</v>
      </c>
      <c r="E703" s="8">
        <v>10210</v>
      </c>
      <c r="F703" t="s">
        <v>8218</v>
      </c>
      <c r="G703" t="s">
        <v>8228</v>
      </c>
      <c r="H703" t="s">
        <v>8250</v>
      </c>
      <c r="I703" s="10">
        <v>1450249140</v>
      </c>
      <c r="J703">
        <v>1447055935</v>
      </c>
      <c r="K703" t="b">
        <v>0</v>
      </c>
      <c r="L703">
        <v>172</v>
      </c>
      <c r="M703" t="b">
        <v>1</v>
      </c>
      <c r="N703" s="12" t="s">
        <v>8271</v>
      </c>
      <c r="O703" t="s">
        <v>8293</v>
      </c>
      <c r="P703" s="6">
        <f t="shared" si="50"/>
        <v>204.2</v>
      </c>
      <c r="Q703">
        <f t="shared" si="51"/>
        <v>59.36</v>
      </c>
      <c r="R703" s="16">
        <f t="shared" si="52"/>
        <v>42317.33258101852</v>
      </c>
      <c r="S703" s="16">
        <f t="shared" si="53"/>
        <v>41257.950381944444</v>
      </c>
      <c r="T703">
        <f t="shared" si="54"/>
        <v>2015</v>
      </c>
    </row>
    <row r="704" spans="1:20" ht="60" hidden="1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 s="10">
        <v>1358117313</v>
      </c>
      <c r="J704">
        <v>1355525313</v>
      </c>
      <c r="K704" t="b">
        <v>0</v>
      </c>
      <c r="L704">
        <v>79</v>
      </c>
      <c r="M704" t="b">
        <v>1</v>
      </c>
      <c r="N704" s="12" t="s">
        <v>8287</v>
      </c>
      <c r="O704" t="s">
        <v>8288</v>
      </c>
      <c r="P704" s="6">
        <f t="shared" si="50"/>
        <v>127.5</v>
      </c>
      <c r="Q704">
        <f t="shared" si="51"/>
        <v>129.11000000000001</v>
      </c>
      <c r="R704" s="16">
        <f t="shared" si="52"/>
        <v>41257.950381944444</v>
      </c>
      <c r="S704" s="16">
        <f t="shared" si="53"/>
        <v>40354.11550925926</v>
      </c>
      <c r="T704">
        <f t="shared" si="54"/>
        <v>2012</v>
      </c>
    </row>
    <row r="705" spans="1:20" ht="60" hidden="1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 s="10">
        <v>1283562180</v>
      </c>
      <c r="J705">
        <v>1277433980</v>
      </c>
      <c r="K705" t="b">
        <v>0</v>
      </c>
      <c r="L705">
        <v>104</v>
      </c>
      <c r="M705" t="b">
        <v>1</v>
      </c>
      <c r="N705" s="12" t="s">
        <v>8287</v>
      </c>
      <c r="O705" t="s">
        <v>8288</v>
      </c>
      <c r="P705" s="6">
        <f t="shared" si="50"/>
        <v>135.76</v>
      </c>
      <c r="Q705">
        <f t="shared" si="51"/>
        <v>97.9</v>
      </c>
      <c r="R705" s="16">
        <f t="shared" si="52"/>
        <v>40354.11550925926</v>
      </c>
      <c r="S705" s="16">
        <f t="shared" si="53"/>
        <v>42239.957962962959</v>
      </c>
      <c r="T705">
        <f t="shared" si="54"/>
        <v>2010</v>
      </c>
    </row>
    <row r="706" spans="1:20" ht="150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 s="10">
        <v>1442102400</v>
      </c>
      <c r="J706">
        <v>1440370768</v>
      </c>
      <c r="K706" t="b">
        <v>0</v>
      </c>
      <c r="L706">
        <v>72</v>
      </c>
      <c r="M706" t="b">
        <v>1</v>
      </c>
      <c r="N706" s="12" t="s">
        <v>8283</v>
      </c>
      <c r="O706" t="s">
        <v>8286</v>
      </c>
      <c r="P706" s="6">
        <f t="shared" ref="P706:P769" si="55">ROUND(E706/D706*100,2)</f>
        <v>101.73</v>
      </c>
      <c r="Q706">
        <f t="shared" ref="Q706:Q769" si="56">ROUND(E706/L706,2)</f>
        <v>141.29</v>
      </c>
      <c r="R706" s="16">
        <f t="shared" si="52"/>
        <v>42239.957962962959</v>
      </c>
      <c r="S706" s="16">
        <f t="shared" si="53"/>
        <v>41880.76357638889</v>
      </c>
      <c r="T706">
        <f t="shared" si="54"/>
        <v>2015</v>
      </c>
    </row>
    <row r="707" spans="1:20" ht="135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 s="10">
        <v>1410580800</v>
      </c>
      <c r="J707">
        <v>1409336373</v>
      </c>
      <c r="K707" t="b">
        <v>0</v>
      </c>
      <c r="L707">
        <v>74</v>
      </c>
      <c r="M707" t="b">
        <v>1</v>
      </c>
      <c r="N707" s="12" t="s">
        <v>8283</v>
      </c>
      <c r="O707" t="s">
        <v>8286</v>
      </c>
      <c r="P707" s="6">
        <f t="shared" si="55"/>
        <v>101.56</v>
      </c>
      <c r="Q707">
        <f t="shared" si="56"/>
        <v>137.24</v>
      </c>
      <c r="R707" s="16">
        <f t="shared" ref="R707:R770" si="57">(((J707/60)/60)/24)+DATE(1970,1,1)</f>
        <v>41880.76357638889</v>
      </c>
      <c r="S707" s="16">
        <f t="shared" ref="S707:S770" si="58">(((J708/60)/60)/24)+DATE(1970,1,1)</f>
        <v>41502.882928240739</v>
      </c>
      <c r="T707">
        <f t="shared" ref="T707:T770" si="59">YEAR(R707)</f>
        <v>2014</v>
      </c>
    </row>
    <row r="708" spans="1:20" ht="60" hidden="1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 s="10">
        <v>1379279400</v>
      </c>
      <c r="J708">
        <v>1376687485</v>
      </c>
      <c r="K708" t="b">
        <v>0</v>
      </c>
      <c r="L708">
        <v>90</v>
      </c>
      <c r="M708" t="b">
        <v>1</v>
      </c>
      <c r="N708" s="12" t="s">
        <v>8287</v>
      </c>
      <c r="O708" t="s">
        <v>8291</v>
      </c>
      <c r="P708" s="6">
        <f t="shared" si="55"/>
        <v>101.35</v>
      </c>
      <c r="Q708">
        <f t="shared" si="56"/>
        <v>112.61</v>
      </c>
      <c r="R708" s="16">
        <f t="shared" si="57"/>
        <v>41502.882928240739</v>
      </c>
      <c r="S708" s="16">
        <f t="shared" si="58"/>
        <v>42561.783877314811</v>
      </c>
      <c r="T708">
        <f t="shared" si="59"/>
        <v>2013</v>
      </c>
    </row>
    <row r="709" spans="1:20" ht="135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 s="10">
        <v>1470887940</v>
      </c>
      <c r="J709">
        <v>1468176527</v>
      </c>
      <c r="K709" t="b">
        <v>0</v>
      </c>
      <c r="L709">
        <v>102</v>
      </c>
      <c r="M709" t="b">
        <v>1</v>
      </c>
      <c r="N709" s="12" t="s">
        <v>8283</v>
      </c>
      <c r="O709" t="s">
        <v>8286</v>
      </c>
      <c r="P709" s="6">
        <f t="shared" si="55"/>
        <v>101.33</v>
      </c>
      <c r="Q709">
        <f t="shared" si="56"/>
        <v>99.34</v>
      </c>
      <c r="R709" s="16">
        <f t="shared" si="57"/>
        <v>42561.783877314811</v>
      </c>
      <c r="S709" s="16">
        <f t="shared" si="58"/>
        <v>42101.682372685187</v>
      </c>
      <c r="T709">
        <f t="shared" si="59"/>
        <v>2016</v>
      </c>
    </row>
    <row r="710" spans="1:20" ht="60" hidden="1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 s="10">
        <v>1431716400</v>
      </c>
      <c r="J710">
        <v>1428423757</v>
      </c>
      <c r="K710" t="b">
        <v>1</v>
      </c>
      <c r="L710">
        <v>69</v>
      </c>
      <c r="M710" t="b">
        <v>1</v>
      </c>
      <c r="N710" s="12" t="s">
        <v>8281</v>
      </c>
      <c r="O710" t="s">
        <v>8282</v>
      </c>
      <c r="P710" s="6">
        <f t="shared" si="55"/>
        <v>101.19</v>
      </c>
      <c r="Q710">
        <f t="shared" si="56"/>
        <v>146.65</v>
      </c>
      <c r="R710" s="16">
        <f t="shared" si="57"/>
        <v>42101.682372685187</v>
      </c>
      <c r="S710" s="16">
        <f t="shared" si="58"/>
        <v>42037.791238425925</v>
      </c>
      <c r="T710">
        <f t="shared" si="59"/>
        <v>2015</v>
      </c>
    </row>
    <row r="711" spans="1:20" ht="135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 s="10">
        <v>1425495563</v>
      </c>
      <c r="J711">
        <v>1422903563</v>
      </c>
      <c r="K711" t="b">
        <v>0</v>
      </c>
      <c r="L711">
        <v>98</v>
      </c>
      <c r="M711" t="b">
        <v>1</v>
      </c>
      <c r="N711" s="12" t="s">
        <v>8283</v>
      </c>
      <c r="O711" t="s">
        <v>8286</v>
      </c>
      <c r="P711" s="6">
        <f t="shared" si="55"/>
        <v>101.15</v>
      </c>
      <c r="Q711">
        <f t="shared" si="56"/>
        <v>103.21</v>
      </c>
      <c r="R711" s="16">
        <f t="shared" si="57"/>
        <v>42037.791238425925</v>
      </c>
      <c r="S711" s="16">
        <f t="shared" si="58"/>
        <v>42333.713206018518</v>
      </c>
      <c r="T711">
        <f t="shared" si="59"/>
        <v>2015</v>
      </c>
    </row>
    <row r="712" spans="1:20" ht="60" hidden="1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 s="10">
        <v>1451063221</v>
      </c>
      <c r="J712">
        <v>1448471221</v>
      </c>
      <c r="K712" t="b">
        <v>0</v>
      </c>
      <c r="L712">
        <v>52</v>
      </c>
      <c r="M712" t="b">
        <v>1</v>
      </c>
      <c r="N712" s="12" t="s">
        <v>8281</v>
      </c>
      <c r="O712" t="s">
        <v>8292</v>
      </c>
      <c r="P712" s="6">
        <f t="shared" si="55"/>
        <v>101</v>
      </c>
      <c r="Q712">
        <f t="shared" si="56"/>
        <v>194.23</v>
      </c>
      <c r="R712" s="16">
        <f t="shared" si="57"/>
        <v>42333.713206018518</v>
      </c>
      <c r="S712" s="16">
        <f t="shared" si="58"/>
        <v>42101.584074074075</v>
      </c>
      <c r="T712">
        <f t="shared" si="59"/>
        <v>2015</v>
      </c>
    </row>
    <row r="713" spans="1:20" ht="60" hidden="1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 s="10">
        <v>1431007264</v>
      </c>
      <c r="J713">
        <v>1428415264</v>
      </c>
      <c r="K713" t="b">
        <v>0</v>
      </c>
      <c r="L713">
        <v>62</v>
      </c>
      <c r="M713" t="b">
        <v>1</v>
      </c>
      <c r="N713" s="12" t="s">
        <v>8283</v>
      </c>
      <c r="O713" t="s">
        <v>8295</v>
      </c>
      <c r="P713" s="6">
        <f t="shared" si="55"/>
        <v>100.92</v>
      </c>
      <c r="Q713">
        <f t="shared" si="56"/>
        <v>162.77000000000001</v>
      </c>
      <c r="R713" s="16">
        <f t="shared" si="57"/>
        <v>42101.584074074075</v>
      </c>
      <c r="S713" s="16">
        <f t="shared" si="58"/>
        <v>42564.95380787037</v>
      </c>
      <c r="T713">
        <f t="shared" si="59"/>
        <v>2015</v>
      </c>
    </row>
    <row r="714" spans="1:20" ht="60" hidden="1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 s="10">
        <v>1472338409</v>
      </c>
      <c r="J714">
        <v>1468450409</v>
      </c>
      <c r="K714" t="b">
        <v>0</v>
      </c>
      <c r="L714">
        <v>62</v>
      </c>
      <c r="M714" t="b">
        <v>1</v>
      </c>
      <c r="N714" s="12" t="s">
        <v>8283</v>
      </c>
      <c r="O714" t="s">
        <v>8284</v>
      </c>
      <c r="P714" s="6">
        <f t="shared" si="55"/>
        <v>100.88</v>
      </c>
      <c r="Q714">
        <f t="shared" si="56"/>
        <v>162.71</v>
      </c>
      <c r="R714" s="16">
        <f t="shared" si="57"/>
        <v>42564.95380787037</v>
      </c>
      <c r="S714" s="16">
        <f t="shared" si="58"/>
        <v>42753.205625000002</v>
      </c>
      <c r="T714">
        <f t="shared" si="59"/>
        <v>2016</v>
      </c>
    </row>
    <row r="715" spans="1:20" ht="150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 s="10">
        <v>1487347500</v>
      </c>
      <c r="J715">
        <v>1484715366</v>
      </c>
      <c r="K715" t="b">
        <v>0</v>
      </c>
      <c r="L715">
        <v>158</v>
      </c>
      <c r="M715" t="b">
        <v>1</v>
      </c>
      <c r="N715" s="12" t="s">
        <v>8283</v>
      </c>
      <c r="O715" t="s">
        <v>8286</v>
      </c>
      <c r="P715" s="6">
        <f t="shared" si="55"/>
        <v>100.85</v>
      </c>
      <c r="Q715">
        <f t="shared" si="56"/>
        <v>63.83</v>
      </c>
      <c r="R715" s="16">
        <f t="shared" si="57"/>
        <v>42753.205625000002</v>
      </c>
      <c r="S715" s="16">
        <f t="shared" si="58"/>
        <v>42569.605393518519</v>
      </c>
      <c r="T715">
        <f t="shared" si="59"/>
        <v>2017</v>
      </c>
    </row>
    <row r="716" spans="1:20" ht="60" hidden="1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 s="10">
        <v>1471503540</v>
      </c>
      <c r="J716">
        <v>1468852306</v>
      </c>
      <c r="K716" t="b">
        <v>0</v>
      </c>
      <c r="L716">
        <v>113</v>
      </c>
      <c r="M716" t="b">
        <v>1</v>
      </c>
      <c r="N716" s="12" t="s">
        <v>8287</v>
      </c>
      <c r="O716" t="s">
        <v>8298</v>
      </c>
      <c r="P716" s="6">
        <f t="shared" si="55"/>
        <v>201.7</v>
      </c>
      <c r="Q716">
        <f t="shared" si="56"/>
        <v>89.25</v>
      </c>
      <c r="R716" s="16">
        <f t="shared" si="57"/>
        <v>42569.605393518519</v>
      </c>
      <c r="S716" s="16">
        <f t="shared" si="58"/>
        <v>42454.836851851855</v>
      </c>
      <c r="T716">
        <f t="shared" si="59"/>
        <v>2016</v>
      </c>
    </row>
    <row r="717" spans="1:20" ht="60" hidden="1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 s="10">
        <v>1461096304</v>
      </c>
      <c r="J717">
        <v>1458936304</v>
      </c>
      <c r="K717" t="b">
        <v>0</v>
      </c>
      <c r="L717">
        <v>125</v>
      </c>
      <c r="M717" t="b">
        <v>1</v>
      </c>
      <c r="N717" s="12" t="s">
        <v>8273</v>
      </c>
      <c r="O717" t="s">
        <v>8274</v>
      </c>
      <c r="P717" s="6">
        <f t="shared" si="55"/>
        <v>201.62</v>
      </c>
      <c r="Q717">
        <f t="shared" si="56"/>
        <v>80.650000000000006</v>
      </c>
      <c r="R717" s="16">
        <f t="shared" si="57"/>
        <v>42454.836851851855</v>
      </c>
      <c r="S717" s="16">
        <f t="shared" si="58"/>
        <v>41786.555162037039</v>
      </c>
      <c r="T717">
        <f t="shared" si="59"/>
        <v>2016</v>
      </c>
    </row>
    <row r="718" spans="1:20" ht="60" hidden="1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 s="10">
        <v>1403661600</v>
      </c>
      <c r="J718">
        <v>1401196766</v>
      </c>
      <c r="K718" t="b">
        <v>1</v>
      </c>
      <c r="L718">
        <v>190</v>
      </c>
      <c r="M718" t="b">
        <v>1</v>
      </c>
      <c r="N718" s="12" t="s">
        <v>8287</v>
      </c>
      <c r="O718" t="s">
        <v>8291</v>
      </c>
      <c r="P718" s="6">
        <f t="shared" si="55"/>
        <v>154.94</v>
      </c>
      <c r="Q718">
        <f t="shared" si="56"/>
        <v>53.01</v>
      </c>
      <c r="R718" s="16">
        <f t="shared" si="57"/>
        <v>41786.555162037039</v>
      </c>
      <c r="S718" s="16">
        <f t="shared" si="58"/>
        <v>40633.154363425929</v>
      </c>
      <c r="T718">
        <f t="shared" si="59"/>
        <v>2014</v>
      </c>
    </row>
    <row r="719" spans="1:20" ht="120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 s="10">
        <v>1304225940</v>
      </c>
      <c r="J719">
        <v>1301542937</v>
      </c>
      <c r="K719" t="b">
        <v>1</v>
      </c>
      <c r="L719">
        <v>241</v>
      </c>
      <c r="M719" t="b">
        <v>1</v>
      </c>
      <c r="N719" s="12" t="s">
        <v>8283</v>
      </c>
      <c r="O719" t="s">
        <v>8286</v>
      </c>
      <c r="P719" s="6">
        <f t="shared" si="55"/>
        <v>335.58</v>
      </c>
      <c r="Q719">
        <f t="shared" si="56"/>
        <v>41.77</v>
      </c>
      <c r="R719" s="16">
        <f t="shared" si="57"/>
        <v>40633.154363425929</v>
      </c>
      <c r="S719" s="16">
        <f t="shared" si="58"/>
        <v>42626.7503125</v>
      </c>
      <c r="T719">
        <f t="shared" si="59"/>
        <v>2011</v>
      </c>
    </row>
    <row r="720" spans="1:20" ht="135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 s="10">
        <v>1476381627</v>
      </c>
      <c r="J720">
        <v>1473789627</v>
      </c>
      <c r="K720" t="b">
        <v>0</v>
      </c>
      <c r="L720">
        <v>69</v>
      </c>
      <c r="M720" t="b">
        <v>1</v>
      </c>
      <c r="N720" s="12" t="s">
        <v>8283</v>
      </c>
      <c r="O720" t="s">
        <v>8286</v>
      </c>
      <c r="P720" s="6">
        <f t="shared" si="55"/>
        <v>100.65</v>
      </c>
      <c r="Q720">
        <f t="shared" si="56"/>
        <v>145.87</v>
      </c>
      <c r="R720" s="16">
        <f t="shared" si="57"/>
        <v>42626.7503125</v>
      </c>
      <c r="S720" s="16">
        <f t="shared" si="58"/>
        <v>40933.856921296298</v>
      </c>
      <c r="T720">
        <f t="shared" si="59"/>
        <v>2016</v>
      </c>
    </row>
    <row r="721" spans="1:20" ht="60" hidden="1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 s="10">
        <v>1330115638</v>
      </c>
      <c r="J721">
        <v>1327523638</v>
      </c>
      <c r="K721" t="b">
        <v>1</v>
      </c>
      <c r="L721">
        <v>108</v>
      </c>
      <c r="M721" t="b">
        <v>1</v>
      </c>
      <c r="N721" s="12" t="s">
        <v>8281</v>
      </c>
      <c r="O721" t="s">
        <v>8282</v>
      </c>
      <c r="P721" s="6">
        <f t="shared" si="55"/>
        <v>100.46</v>
      </c>
      <c r="Q721">
        <f t="shared" si="56"/>
        <v>93.02</v>
      </c>
      <c r="R721" s="16">
        <f t="shared" si="57"/>
        <v>40933.856921296298</v>
      </c>
      <c r="S721" s="16">
        <f t="shared" si="58"/>
        <v>41946.674108796295</v>
      </c>
      <c r="T721">
        <f t="shared" si="59"/>
        <v>2012</v>
      </c>
    </row>
    <row r="722" spans="1:20" ht="60" hidden="1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 s="10">
        <v>1417579200</v>
      </c>
      <c r="J722">
        <v>1415031043</v>
      </c>
      <c r="K722" t="b">
        <v>0</v>
      </c>
      <c r="L722">
        <v>101</v>
      </c>
      <c r="M722" t="b">
        <v>1</v>
      </c>
      <c r="N722" s="12" t="s">
        <v>8268</v>
      </c>
      <c r="O722" t="s">
        <v>8269</v>
      </c>
      <c r="P722" s="6">
        <f t="shared" si="55"/>
        <v>167.42</v>
      </c>
      <c r="Q722">
        <f t="shared" si="56"/>
        <v>99.46</v>
      </c>
      <c r="R722" s="16">
        <f t="shared" si="57"/>
        <v>41946.674108796295</v>
      </c>
      <c r="S722" s="16">
        <f t="shared" si="58"/>
        <v>42795.701481481476</v>
      </c>
      <c r="T722">
        <f t="shared" si="59"/>
        <v>2014</v>
      </c>
    </row>
    <row r="723" spans="1:20" ht="60" hidden="1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 s="10">
        <v>1491181200</v>
      </c>
      <c r="J723">
        <v>1488387008</v>
      </c>
      <c r="K723" t="b">
        <v>0</v>
      </c>
      <c r="L723">
        <v>38</v>
      </c>
      <c r="M723" t="b">
        <v>0</v>
      </c>
      <c r="N723" s="12" t="s">
        <v>8287</v>
      </c>
      <c r="O723" t="s">
        <v>8290</v>
      </c>
      <c r="P723" s="6">
        <f t="shared" si="55"/>
        <v>33.47</v>
      </c>
      <c r="Q723">
        <f t="shared" si="56"/>
        <v>264.26</v>
      </c>
      <c r="R723" s="16">
        <f t="shared" si="57"/>
        <v>42795.701481481476</v>
      </c>
      <c r="S723" s="16">
        <f t="shared" si="58"/>
        <v>41834.953865740739</v>
      </c>
      <c r="T723">
        <f t="shared" si="59"/>
        <v>2017</v>
      </c>
    </row>
    <row r="724" spans="1:20" ht="135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 s="10">
        <v>1409266414</v>
      </c>
      <c r="J724">
        <v>1405378414</v>
      </c>
      <c r="K724" t="b">
        <v>0</v>
      </c>
      <c r="L724">
        <v>85</v>
      </c>
      <c r="M724" t="b">
        <v>1</v>
      </c>
      <c r="N724" s="12" t="s">
        <v>8283</v>
      </c>
      <c r="O724" t="s">
        <v>8286</v>
      </c>
      <c r="P724" s="6">
        <f t="shared" si="55"/>
        <v>100.41</v>
      </c>
      <c r="Q724">
        <f t="shared" si="56"/>
        <v>118.13</v>
      </c>
      <c r="R724" s="16">
        <f t="shared" si="57"/>
        <v>41834.953865740739</v>
      </c>
      <c r="S724" s="16">
        <f t="shared" si="58"/>
        <v>41791.492777777778</v>
      </c>
      <c r="T724">
        <f t="shared" si="59"/>
        <v>2014</v>
      </c>
    </row>
    <row r="725" spans="1:20" ht="105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 s="10">
        <v>1405511376</v>
      </c>
      <c r="J725">
        <v>1401623376</v>
      </c>
      <c r="K725" t="b">
        <v>0</v>
      </c>
      <c r="L725">
        <v>91</v>
      </c>
      <c r="M725" t="b">
        <v>1</v>
      </c>
      <c r="N725" s="12" t="s">
        <v>8283</v>
      </c>
      <c r="O725" t="s">
        <v>8286</v>
      </c>
      <c r="P725" s="6">
        <f t="shared" si="55"/>
        <v>100.31</v>
      </c>
      <c r="Q725">
        <f t="shared" si="56"/>
        <v>110.23</v>
      </c>
      <c r="R725" s="16">
        <f t="shared" si="57"/>
        <v>41791.492777777778</v>
      </c>
      <c r="S725" s="16">
        <f t="shared" si="58"/>
        <v>42028.496562500004</v>
      </c>
      <c r="T725">
        <f t="shared" si="59"/>
        <v>2014</v>
      </c>
    </row>
    <row r="726" spans="1:20" ht="120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 s="10">
        <v>1424692503</v>
      </c>
      <c r="J726">
        <v>1422100503</v>
      </c>
      <c r="K726" t="b">
        <v>0</v>
      </c>
      <c r="L726">
        <v>108</v>
      </c>
      <c r="M726" t="b">
        <v>1</v>
      </c>
      <c r="N726" s="12" t="s">
        <v>8283</v>
      </c>
      <c r="O726" t="s">
        <v>8286</v>
      </c>
      <c r="P726" s="6">
        <f t="shared" si="55"/>
        <v>100.27</v>
      </c>
      <c r="Q726">
        <f t="shared" si="56"/>
        <v>92.84</v>
      </c>
      <c r="R726" s="16">
        <f t="shared" si="57"/>
        <v>42028.496562500004</v>
      </c>
      <c r="S726" s="16">
        <f t="shared" si="58"/>
        <v>42505.774479166663</v>
      </c>
      <c r="T726">
        <f t="shared" si="59"/>
        <v>2015</v>
      </c>
    </row>
    <row r="727" spans="1:20" ht="135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 s="10">
        <v>1466463600</v>
      </c>
      <c r="J727">
        <v>1463337315</v>
      </c>
      <c r="K727" t="b">
        <v>0</v>
      </c>
      <c r="L727">
        <v>207</v>
      </c>
      <c r="M727" t="b">
        <v>1</v>
      </c>
      <c r="N727" s="12" t="s">
        <v>8283</v>
      </c>
      <c r="O727" t="s">
        <v>8286</v>
      </c>
      <c r="P727" s="6">
        <f t="shared" si="55"/>
        <v>100.26</v>
      </c>
      <c r="Q727">
        <f t="shared" si="56"/>
        <v>48.44</v>
      </c>
      <c r="R727" s="16">
        <f t="shared" si="57"/>
        <v>42505.774479166663</v>
      </c>
      <c r="S727" s="16">
        <f t="shared" si="58"/>
        <v>41977.902222222227</v>
      </c>
      <c r="T727">
        <f t="shared" si="59"/>
        <v>2016</v>
      </c>
    </row>
    <row r="728" spans="1:20" ht="60" hidden="1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 s="10">
        <v>1422913152</v>
      </c>
      <c r="J728">
        <v>1417729152</v>
      </c>
      <c r="K728" t="b">
        <v>0</v>
      </c>
      <c r="L728">
        <v>59</v>
      </c>
      <c r="M728" t="b">
        <v>1</v>
      </c>
      <c r="N728" s="12" t="s">
        <v>8287</v>
      </c>
      <c r="O728" t="s">
        <v>8301</v>
      </c>
      <c r="P728" s="6">
        <f t="shared" si="55"/>
        <v>100.25</v>
      </c>
      <c r="Q728">
        <f t="shared" si="56"/>
        <v>169.92</v>
      </c>
      <c r="R728" s="16">
        <f t="shared" si="57"/>
        <v>41977.902222222227</v>
      </c>
      <c r="S728" s="16">
        <f t="shared" si="58"/>
        <v>41305.809363425928</v>
      </c>
      <c r="T728">
        <f t="shared" si="59"/>
        <v>2014</v>
      </c>
    </row>
    <row r="729" spans="1:20" ht="30" hidden="1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 s="10">
        <v>1361129129</v>
      </c>
      <c r="J729">
        <v>1359660329</v>
      </c>
      <c r="K729" t="b">
        <v>0</v>
      </c>
      <c r="L729">
        <v>55</v>
      </c>
      <c r="M729" t="b">
        <v>1</v>
      </c>
      <c r="N729" s="12" t="s">
        <v>8287</v>
      </c>
      <c r="O729" t="s">
        <v>8291</v>
      </c>
      <c r="P729" s="6">
        <f t="shared" si="55"/>
        <v>200.34</v>
      </c>
      <c r="Q729">
        <f t="shared" si="56"/>
        <v>182.13</v>
      </c>
      <c r="R729" s="16">
        <f t="shared" si="57"/>
        <v>41305.809363425928</v>
      </c>
      <c r="S729" s="16">
        <f t="shared" si="58"/>
        <v>41807.571840277778</v>
      </c>
      <c r="T729">
        <f t="shared" si="59"/>
        <v>2013</v>
      </c>
    </row>
    <row r="730" spans="1:20" ht="60" hidden="1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 s="10">
        <v>1406900607</v>
      </c>
      <c r="J730">
        <v>1403012607</v>
      </c>
      <c r="K730" t="b">
        <v>0</v>
      </c>
      <c r="L730">
        <v>119</v>
      </c>
      <c r="M730" t="b">
        <v>1</v>
      </c>
      <c r="N730" s="12" t="s">
        <v>8271</v>
      </c>
      <c r="O730" t="s">
        <v>8293</v>
      </c>
      <c r="P730" s="6">
        <f t="shared" si="55"/>
        <v>122.11</v>
      </c>
      <c r="Q730">
        <f t="shared" si="56"/>
        <v>84.14</v>
      </c>
      <c r="R730" s="16">
        <f t="shared" si="57"/>
        <v>41807.571840277778</v>
      </c>
      <c r="S730" s="16">
        <f t="shared" si="58"/>
        <v>40896.883750000001</v>
      </c>
      <c r="T730">
        <f t="shared" si="59"/>
        <v>2014</v>
      </c>
    </row>
    <row r="731" spans="1:20" ht="60" hidden="1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 s="10">
        <v>1326690000</v>
      </c>
      <c r="J731">
        <v>1324329156</v>
      </c>
      <c r="K731" t="b">
        <v>0</v>
      </c>
      <c r="L731">
        <v>58</v>
      </c>
      <c r="M731" t="b">
        <v>1</v>
      </c>
      <c r="N731" s="12" t="s">
        <v>8287</v>
      </c>
      <c r="O731" t="s">
        <v>8291</v>
      </c>
      <c r="P731" s="6">
        <f t="shared" si="55"/>
        <v>100</v>
      </c>
      <c r="Q731">
        <f t="shared" si="56"/>
        <v>172.41</v>
      </c>
      <c r="R731" s="16">
        <f t="shared" si="57"/>
        <v>40896.883750000001</v>
      </c>
      <c r="S731" s="16">
        <f t="shared" si="58"/>
        <v>42341.57430555555</v>
      </c>
      <c r="T731">
        <f t="shared" si="59"/>
        <v>2011</v>
      </c>
    </row>
    <row r="732" spans="1:20" ht="60" hidden="1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 s="10">
        <v>1452174420</v>
      </c>
      <c r="J732">
        <v>1449150420</v>
      </c>
      <c r="K732" t="b">
        <v>0</v>
      </c>
      <c r="L732">
        <v>27</v>
      </c>
      <c r="M732" t="b">
        <v>1</v>
      </c>
      <c r="N732" s="12" t="s">
        <v>8283</v>
      </c>
      <c r="O732" t="s">
        <v>8284</v>
      </c>
      <c r="P732" s="6">
        <f t="shared" si="55"/>
        <v>100</v>
      </c>
      <c r="Q732">
        <f t="shared" si="56"/>
        <v>370.37</v>
      </c>
      <c r="R732" s="16">
        <f t="shared" si="57"/>
        <v>42341.57430555555</v>
      </c>
      <c r="S732" s="16">
        <f t="shared" si="58"/>
        <v>42453.819687499999</v>
      </c>
      <c r="T732">
        <f t="shared" si="59"/>
        <v>2015</v>
      </c>
    </row>
    <row r="733" spans="1:20" ht="60" hidden="1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 s="10">
        <v>1461440421</v>
      </c>
      <c r="J733">
        <v>1458848421</v>
      </c>
      <c r="K733" t="b">
        <v>0</v>
      </c>
      <c r="L733">
        <v>39</v>
      </c>
      <c r="M733" t="b">
        <v>0</v>
      </c>
      <c r="N733" s="12" t="s">
        <v>8276</v>
      </c>
      <c r="O733" t="s">
        <v>8304</v>
      </c>
      <c r="P733" s="6">
        <f t="shared" si="55"/>
        <v>39.5</v>
      </c>
      <c r="Q733">
        <f t="shared" si="56"/>
        <v>253.21</v>
      </c>
      <c r="R733" s="16">
        <f t="shared" si="57"/>
        <v>42453.819687499999</v>
      </c>
      <c r="S733" s="16">
        <f t="shared" si="58"/>
        <v>41722.666354166664</v>
      </c>
      <c r="T733">
        <f t="shared" si="59"/>
        <v>2016</v>
      </c>
    </row>
    <row r="734" spans="1:20" ht="75" hidden="1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 s="10">
        <v>1398268773</v>
      </c>
      <c r="J734">
        <v>1395676773</v>
      </c>
      <c r="K734" t="b">
        <v>0</v>
      </c>
      <c r="L734">
        <v>58</v>
      </c>
      <c r="M734" t="b">
        <v>1</v>
      </c>
      <c r="N734" s="12" t="s">
        <v>8268</v>
      </c>
      <c r="O734" t="s">
        <v>8269</v>
      </c>
      <c r="P734" s="6">
        <f t="shared" si="55"/>
        <v>122.9</v>
      </c>
      <c r="Q734">
        <f t="shared" si="56"/>
        <v>169.52</v>
      </c>
      <c r="R734" s="16">
        <f t="shared" si="57"/>
        <v>41722.666354166664</v>
      </c>
      <c r="S734" s="16">
        <f t="shared" si="58"/>
        <v>41893.324884259258</v>
      </c>
      <c r="T734">
        <f t="shared" si="59"/>
        <v>2014</v>
      </c>
    </row>
    <row r="735" spans="1:20" ht="150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 s="10">
        <v>1413269940</v>
      </c>
      <c r="J735">
        <v>1410421670</v>
      </c>
      <c r="K735" t="b">
        <v>1</v>
      </c>
      <c r="L735">
        <v>167</v>
      </c>
      <c r="M735" t="b">
        <v>1</v>
      </c>
      <c r="N735" s="12" t="s">
        <v>8283</v>
      </c>
      <c r="O735" t="s">
        <v>8286</v>
      </c>
      <c r="P735" s="6">
        <f t="shared" si="55"/>
        <v>115.31</v>
      </c>
      <c r="Q735">
        <f t="shared" si="56"/>
        <v>58.69</v>
      </c>
      <c r="R735" s="16">
        <f t="shared" si="57"/>
        <v>41893.324884259258</v>
      </c>
      <c r="S735" s="16">
        <f t="shared" si="58"/>
        <v>40948.630196759259</v>
      </c>
      <c r="T735">
        <f t="shared" si="59"/>
        <v>2014</v>
      </c>
    </row>
    <row r="736" spans="1:20" ht="45" hidden="1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 s="10">
        <v>1331392049</v>
      </c>
      <c r="J736">
        <v>1328800049</v>
      </c>
      <c r="K736" t="b">
        <v>1</v>
      </c>
      <c r="L736">
        <v>189</v>
      </c>
      <c r="M736" t="b">
        <v>1</v>
      </c>
      <c r="N736" s="12" t="s">
        <v>8281</v>
      </c>
      <c r="O736" t="s">
        <v>8282</v>
      </c>
      <c r="P736" s="6">
        <f t="shared" si="55"/>
        <v>130.33000000000001</v>
      </c>
      <c r="Q736">
        <f t="shared" si="56"/>
        <v>51.72</v>
      </c>
      <c r="R736" s="16">
        <f t="shared" si="57"/>
        <v>40948.630196759259</v>
      </c>
      <c r="S736" s="16">
        <f t="shared" si="58"/>
        <v>40646.014456018522</v>
      </c>
      <c r="T736">
        <f t="shared" si="59"/>
        <v>2012</v>
      </c>
    </row>
    <row r="737" spans="1:20" ht="60" hidden="1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 s="10">
        <v>1307838049</v>
      </c>
      <c r="J737">
        <v>1302654049</v>
      </c>
      <c r="K737" t="b">
        <v>1</v>
      </c>
      <c r="L737">
        <v>293</v>
      </c>
      <c r="M737" t="b">
        <v>1</v>
      </c>
      <c r="N737" s="12" t="s">
        <v>8271</v>
      </c>
      <c r="O737" t="s">
        <v>8272</v>
      </c>
      <c r="P737" s="6">
        <f t="shared" si="55"/>
        <v>102.37</v>
      </c>
      <c r="Q737">
        <f t="shared" si="56"/>
        <v>33.19</v>
      </c>
      <c r="R737" s="16">
        <f t="shared" si="57"/>
        <v>40646.014456018522</v>
      </c>
      <c r="S737" s="16">
        <f t="shared" si="58"/>
        <v>42529.979108796295</v>
      </c>
      <c r="T737">
        <f t="shared" si="59"/>
        <v>2011</v>
      </c>
    </row>
    <row r="738" spans="1:20" ht="60" hidden="1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 s="10">
        <v>1467242995</v>
      </c>
      <c r="J738">
        <v>1465428595</v>
      </c>
      <c r="K738" t="b">
        <v>0</v>
      </c>
      <c r="L738">
        <v>86</v>
      </c>
      <c r="M738" t="b">
        <v>1</v>
      </c>
      <c r="N738" s="12" t="s">
        <v>8273</v>
      </c>
      <c r="O738" t="s">
        <v>8274</v>
      </c>
      <c r="P738" s="6">
        <f t="shared" si="55"/>
        <v>107.78</v>
      </c>
      <c r="Q738">
        <f t="shared" si="56"/>
        <v>112.79</v>
      </c>
      <c r="R738" s="16">
        <f t="shared" si="57"/>
        <v>42529.979108796295</v>
      </c>
      <c r="S738" s="16">
        <f t="shared" si="58"/>
        <v>41620.87667824074</v>
      </c>
      <c r="T738">
        <f t="shared" si="59"/>
        <v>2016</v>
      </c>
    </row>
    <row r="739" spans="1:20" ht="45" hidden="1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 s="10">
        <v>1389474145</v>
      </c>
      <c r="J739">
        <v>1386882145</v>
      </c>
      <c r="K739" t="b">
        <v>1</v>
      </c>
      <c r="L739">
        <v>50</v>
      </c>
      <c r="M739" t="b">
        <v>1</v>
      </c>
      <c r="N739" s="12" t="s">
        <v>8287</v>
      </c>
      <c r="O739" t="s">
        <v>8291</v>
      </c>
      <c r="P739" s="6">
        <f t="shared" si="55"/>
        <v>100.47</v>
      </c>
      <c r="Q739">
        <f t="shared" si="56"/>
        <v>190.9</v>
      </c>
      <c r="R739" s="16">
        <f t="shared" si="57"/>
        <v>41620.87667824074</v>
      </c>
      <c r="S739" s="16">
        <f t="shared" si="58"/>
        <v>42254.264687499999</v>
      </c>
      <c r="T739">
        <f t="shared" si="59"/>
        <v>2013</v>
      </c>
    </row>
    <row r="740" spans="1:20" ht="135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 s="10">
        <v>1443826800</v>
      </c>
      <c r="J740">
        <v>1441606869</v>
      </c>
      <c r="K740" t="b">
        <v>0</v>
      </c>
      <c r="L740">
        <v>97</v>
      </c>
      <c r="M740" t="b">
        <v>1</v>
      </c>
      <c r="N740" s="12" t="s">
        <v>8283</v>
      </c>
      <c r="O740" t="s">
        <v>8286</v>
      </c>
      <c r="P740" s="6">
        <f t="shared" si="55"/>
        <v>100.38</v>
      </c>
      <c r="Q740">
        <f t="shared" si="56"/>
        <v>98.31</v>
      </c>
      <c r="R740" s="16">
        <f t="shared" si="57"/>
        <v>42254.264687499999</v>
      </c>
      <c r="S740" s="16">
        <f t="shared" si="58"/>
        <v>41776.063136574077</v>
      </c>
      <c r="T740">
        <f t="shared" si="59"/>
        <v>2015</v>
      </c>
    </row>
    <row r="741" spans="1:20" ht="90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 s="10">
        <v>1402974000</v>
      </c>
      <c r="J741">
        <v>1400290255</v>
      </c>
      <c r="K741" t="b">
        <v>0</v>
      </c>
      <c r="L741">
        <v>71</v>
      </c>
      <c r="M741" t="b">
        <v>1</v>
      </c>
      <c r="N741" s="12" t="s">
        <v>8283</v>
      </c>
      <c r="O741" t="s">
        <v>8286</v>
      </c>
      <c r="P741" s="6">
        <f t="shared" si="55"/>
        <v>100.26</v>
      </c>
      <c r="Q741">
        <f t="shared" si="56"/>
        <v>134.15</v>
      </c>
      <c r="R741" s="16">
        <f t="shared" si="57"/>
        <v>41776.063136574077</v>
      </c>
      <c r="S741" s="16">
        <f t="shared" si="58"/>
        <v>41829.502650462964</v>
      </c>
      <c r="T741">
        <f t="shared" si="59"/>
        <v>2014</v>
      </c>
    </row>
    <row r="742" spans="1:20" ht="60" hidden="1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 s="10">
        <v>1407758629</v>
      </c>
      <c r="J742">
        <v>1404907429</v>
      </c>
      <c r="K742" t="b">
        <v>0</v>
      </c>
      <c r="L742">
        <v>139</v>
      </c>
      <c r="M742" t="b">
        <v>1</v>
      </c>
      <c r="N742" s="12" t="s">
        <v>8271</v>
      </c>
      <c r="O742" t="s">
        <v>8293</v>
      </c>
      <c r="P742" s="6">
        <f t="shared" si="55"/>
        <v>158.33000000000001</v>
      </c>
      <c r="Q742">
        <f t="shared" si="56"/>
        <v>68.349999999999994</v>
      </c>
      <c r="R742" s="16">
        <f t="shared" si="57"/>
        <v>41829.502650462964</v>
      </c>
      <c r="S742" s="16">
        <f t="shared" si="58"/>
        <v>41924.996099537035</v>
      </c>
      <c r="T742">
        <f t="shared" si="59"/>
        <v>2014</v>
      </c>
    </row>
    <row r="743" spans="1:20" hidden="1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 s="10">
        <v>1417049663</v>
      </c>
      <c r="J743">
        <v>1413158063</v>
      </c>
      <c r="K743" t="b">
        <v>0</v>
      </c>
      <c r="L743">
        <v>147</v>
      </c>
      <c r="M743" t="b">
        <v>1</v>
      </c>
      <c r="N743" s="12" t="s">
        <v>8287</v>
      </c>
      <c r="O743" t="s">
        <v>8291</v>
      </c>
      <c r="P743" s="6">
        <f t="shared" si="55"/>
        <v>126.49</v>
      </c>
      <c r="Q743">
        <f t="shared" si="56"/>
        <v>64.540000000000006</v>
      </c>
      <c r="R743" s="16">
        <f t="shared" si="57"/>
        <v>41924.996099537035</v>
      </c>
      <c r="S743" s="16">
        <f t="shared" si="58"/>
        <v>42115.949976851851</v>
      </c>
      <c r="T743">
        <f t="shared" si="59"/>
        <v>2014</v>
      </c>
    </row>
    <row r="744" spans="1:20" ht="60" hidden="1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 s="10">
        <v>1432248478</v>
      </c>
      <c r="J744">
        <v>1429656478</v>
      </c>
      <c r="K744" t="b">
        <v>1</v>
      </c>
      <c r="L744">
        <v>185</v>
      </c>
      <c r="M744" t="b">
        <v>0</v>
      </c>
      <c r="N744" s="12" t="s">
        <v>8273</v>
      </c>
      <c r="O744" t="s">
        <v>8274</v>
      </c>
      <c r="P744" s="6">
        <f t="shared" si="55"/>
        <v>23.69</v>
      </c>
      <c r="Q744">
        <f t="shared" si="56"/>
        <v>51.23</v>
      </c>
      <c r="R744" s="16">
        <f t="shared" si="57"/>
        <v>42115.949976851851</v>
      </c>
      <c r="S744" s="16">
        <f t="shared" si="58"/>
        <v>42623.606134259258</v>
      </c>
      <c r="T744">
        <f t="shared" si="59"/>
        <v>2015</v>
      </c>
    </row>
    <row r="745" spans="1:20" ht="60" hidden="1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 s="10">
        <v>1476109970</v>
      </c>
      <c r="J745">
        <v>1473517970</v>
      </c>
      <c r="K745" t="b">
        <v>1</v>
      </c>
      <c r="L745">
        <v>113</v>
      </c>
      <c r="M745" t="b">
        <v>0</v>
      </c>
      <c r="N745" s="12" t="s">
        <v>8273</v>
      </c>
      <c r="O745" t="s">
        <v>8274</v>
      </c>
      <c r="P745" s="6">
        <f t="shared" si="55"/>
        <v>20.45</v>
      </c>
      <c r="Q745">
        <f t="shared" si="56"/>
        <v>83.72</v>
      </c>
      <c r="R745" s="16">
        <f t="shared" si="57"/>
        <v>42623.606134259258</v>
      </c>
      <c r="S745" s="16">
        <f t="shared" si="58"/>
        <v>42292.435532407413</v>
      </c>
      <c r="T745">
        <f t="shared" si="59"/>
        <v>2016</v>
      </c>
    </row>
    <row r="746" spans="1:20" ht="60" hidden="1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 s="10">
        <v>1447426800</v>
      </c>
      <c r="J746">
        <v>1444904830</v>
      </c>
      <c r="K746" t="b">
        <v>0</v>
      </c>
      <c r="L746">
        <v>159</v>
      </c>
      <c r="M746" t="b">
        <v>1</v>
      </c>
      <c r="N746" s="12" t="s">
        <v>8273</v>
      </c>
      <c r="O746" t="s">
        <v>8274</v>
      </c>
      <c r="P746" s="6">
        <f t="shared" si="55"/>
        <v>104.96</v>
      </c>
      <c r="Q746">
        <f t="shared" si="56"/>
        <v>59.41</v>
      </c>
      <c r="R746" s="16">
        <f t="shared" si="57"/>
        <v>42292.435532407413</v>
      </c>
      <c r="S746" s="16">
        <f t="shared" si="58"/>
        <v>41233.499131944445</v>
      </c>
      <c r="T746">
        <f t="shared" si="59"/>
        <v>2015</v>
      </c>
    </row>
    <row r="747" spans="1:20" ht="120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 s="10">
        <v>1356004725</v>
      </c>
      <c r="J747">
        <v>1353412725</v>
      </c>
      <c r="K747" t="b">
        <v>1</v>
      </c>
      <c r="L747">
        <v>302</v>
      </c>
      <c r="M747" t="b">
        <v>1</v>
      </c>
      <c r="N747" s="12" t="s">
        <v>8283</v>
      </c>
      <c r="O747" t="s">
        <v>8286</v>
      </c>
      <c r="P747" s="6">
        <f t="shared" si="55"/>
        <v>188.5</v>
      </c>
      <c r="Q747">
        <f t="shared" si="56"/>
        <v>31.21</v>
      </c>
      <c r="R747" s="16">
        <f t="shared" si="57"/>
        <v>41233.499131944445</v>
      </c>
      <c r="S747" s="16">
        <f t="shared" si="58"/>
        <v>42705.662118055552</v>
      </c>
      <c r="T747">
        <f t="shared" si="59"/>
        <v>2012</v>
      </c>
    </row>
    <row r="748" spans="1:20" ht="45" hidden="1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 s="10">
        <v>1485759540</v>
      </c>
      <c r="J748">
        <v>1480607607</v>
      </c>
      <c r="K748" t="b">
        <v>0</v>
      </c>
      <c r="L748">
        <v>100</v>
      </c>
      <c r="M748" t="b">
        <v>0</v>
      </c>
      <c r="N748" s="12" t="s">
        <v>8273</v>
      </c>
      <c r="O748" t="s">
        <v>8274</v>
      </c>
      <c r="P748" s="6">
        <f t="shared" si="55"/>
        <v>52.33</v>
      </c>
      <c r="Q748">
        <f t="shared" si="56"/>
        <v>94.19</v>
      </c>
      <c r="R748" s="16">
        <f t="shared" si="57"/>
        <v>42705.662118055552</v>
      </c>
      <c r="S748" s="16">
        <f t="shared" si="58"/>
        <v>42067.876770833333</v>
      </c>
      <c r="T748">
        <f t="shared" si="59"/>
        <v>2016</v>
      </c>
    </row>
    <row r="749" spans="1:20" ht="60" hidden="1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 s="10">
        <v>1428091353</v>
      </c>
      <c r="J749">
        <v>1425502953</v>
      </c>
      <c r="K749" t="b">
        <v>0</v>
      </c>
      <c r="L749">
        <v>90</v>
      </c>
      <c r="M749" t="b">
        <v>1</v>
      </c>
      <c r="N749" s="12" t="s">
        <v>8273</v>
      </c>
      <c r="O749" t="s">
        <v>8274</v>
      </c>
      <c r="P749" s="6">
        <f t="shared" si="55"/>
        <v>110.53</v>
      </c>
      <c r="Q749">
        <f t="shared" si="56"/>
        <v>104.39</v>
      </c>
      <c r="R749" s="16">
        <f t="shared" si="57"/>
        <v>42067.876770833333</v>
      </c>
      <c r="S749" s="16">
        <f t="shared" si="58"/>
        <v>42078.793124999997</v>
      </c>
      <c r="T749">
        <f t="shared" si="59"/>
        <v>2015</v>
      </c>
    </row>
    <row r="750" spans="1:20" ht="45" hidden="1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 s="10">
        <v>1430334126</v>
      </c>
      <c r="J750">
        <v>1426446126</v>
      </c>
      <c r="K750" t="b">
        <v>0</v>
      </c>
      <c r="L750">
        <v>67</v>
      </c>
      <c r="M750" t="b">
        <v>1</v>
      </c>
      <c r="N750" s="12" t="s">
        <v>8281</v>
      </c>
      <c r="O750" t="s">
        <v>8282</v>
      </c>
      <c r="P750" s="6">
        <f t="shared" si="55"/>
        <v>125.16</v>
      </c>
      <c r="Q750">
        <f t="shared" si="56"/>
        <v>140.1</v>
      </c>
      <c r="R750" s="16">
        <f t="shared" si="57"/>
        <v>42078.793124999997</v>
      </c>
      <c r="S750" s="16">
        <f t="shared" si="58"/>
        <v>41736.004502314812</v>
      </c>
      <c r="T750">
        <f t="shared" si="59"/>
        <v>2015</v>
      </c>
    </row>
    <row r="751" spans="1:20" ht="45" hidden="1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 s="10">
        <v>1399421189</v>
      </c>
      <c r="J751">
        <v>1396829189</v>
      </c>
      <c r="K751" t="b">
        <v>1</v>
      </c>
      <c r="L751">
        <v>104</v>
      </c>
      <c r="M751" t="b">
        <v>1</v>
      </c>
      <c r="N751" s="12" t="s">
        <v>8287</v>
      </c>
      <c r="O751" t="s">
        <v>8288</v>
      </c>
      <c r="P751" s="6">
        <f t="shared" si="55"/>
        <v>104.11</v>
      </c>
      <c r="Q751">
        <f t="shared" si="56"/>
        <v>90.1</v>
      </c>
      <c r="R751" s="16">
        <f t="shared" si="57"/>
        <v>41736.004502314812</v>
      </c>
      <c r="S751" s="16">
        <f t="shared" si="58"/>
        <v>42677.669050925921</v>
      </c>
      <c r="T751">
        <f t="shared" si="59"/>
        <v>2014</v>
      </c>
    </row>
    <row r="752" spans="1:20" ht="30" hidden="1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 s="10">
        <v>1480784606</v>
      </c>
      <c r="J752">
        <v>1478189006</v>
      </c>
      <c r="K752" t="b">
        <v>0</v>
      </c>
      <c r="L752">
        <v>168</v>
      </c>
      <c r="M752" t="b">
        <v>1</v>
      </c>
      <c r="N752" s="12" t="s">
        <v>8287</v>
      </c>
      <c r="O752" t="s">
        <v>8291</v>
      </c>
      <c r="P752" s="6">
        <f t="shared" si="55"/>
        <v>252.49</v>
      </c>
      <c r="Q752">
        <f t="shared" si="56"/>
        <v>55.61</v>
      </c>
      <c r="R752" s="16">
        <f t="shared" si="57"/>
        <v>42677.669050925921</v>
      </c>
      <c r="S752" s="16">
        <f t="shared" si="58"/>
        <v>41782.741701388892</v>
      </c>
      <c r="T752">
        <f t="shared" si="59"/>
        <v>2016</v>
      </c>
    </row>
    <row r="753" spans="1:20" ht="60" hidden="1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 s="10">
        <v>1403301540</v>
      </c>
      <c r="J753">
        <v>1400867283</v>
      </c>
      <c r="K753" t="b">
        <v>1</v>
      </c>
      <c r="L753">
        <v>145</v>
      </c>
      <c r="M753" t="b">
        <v>1</v>
      </c>
      <c r="N753" s="12" t="s">
        <v>8273</v>
      </c>
      <c r="O753" t="s">
        <v>8274</v>
      </c>
      <c r="P753" s="6">
        <f t="shared" si="55"/>
        <v>103.36</v>
      </c>
      <c r="Q753">
        <f t="shared" si="56"/>
        <v>64.16</v>
      </c>
      <c r="R753" s="16">
        <f t="shared" si="57"/>
        <v>41782.741701388892</v>
      </c>
      <c r="S753" s="16">
        <f t="shared" si="58"/>
        <v>42800.751041666663</v>
      </c>
      <c r="T753">
        <f t="shared" si="59"/>
        <v>2014</v>
      </c>
    </row>
    <row r="754" spans="1:20" ht="60" hidden="1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 s="10">
        <v>1489374000</v>
      </c>
      <c r="J754">
        <v>1488823290</v>
      </c>
      <c r="K754" t="b">
        <v>0</v>
      </c>
      <c r="L754">
        <v>2035</v>
      </c>
      <c r="M754" t="b">
        <v>1</v>
      </c>
      <c r="N754" s="12" t="s">
        <v>8276</v>
      </c>
      <c r="O754" t="s">
        <v>8277</v>
      </c>
      <c r="P754" s="6">
        <f t="shared" si="55"/>
        <v>930250</v>
      </c>
      <c r="Q754">
        <f t="shared" si="56"/>
        <v>4.57</v>
      </c>
      <c r="R754" s="16">
        <f t="shared" si="57"/>
        <v>42800.751041666663</v>
      </c>
      <c r="S754" s="16">
        <f t="shared" si="58"/>
        <v>42267.746782407412</v>
      </c>
      <c r="T754">
        <f t="shared" si="59"/>
        <v>2017</v>
      </c>
    </row>
    <row r="755" spans="1:20" ht="60" hidden="1" x14ac:dyDescent="0.25">
      <c r="A755">
        <v>1895</v>
      </c>
      <c r="B755" s="3" t="s">
        <v>1896</v>
      </c>
      <c r="C755" s="3" t="s">
        <v>6005</v>
      </c>
      <c r="D755" s="6">
        <v>9072</v>
      </c>
      <c r="E755" s="8">
        <v>9228</v>
      </c>
      <c r="F755" t="s">
        <v>8218</v>
      </c>
      <c r="G755" t="s">
        <v>8223</v>
      </c>
      <c r="H755" t="s">
        <v>8245</v>
      </c>
      <c r="I755" s="10">
        <v>1445363722</v>
      </c>
      <c r="J755">
        <v>1442771722</v>
      </c>
      <c r="K755" t="b">
        <v>0</v>
      </c>
      <c r="L755">
        <v>47</v>
      </c>
      <c r="M755" t="b">
        <v>1</v>
      </c>
      <c r="N755" s="12" t="s">
        <v>8287</v>
      </c>
      <c r="O755" t="s">
        <v>8288</v>
      </c>
      <c r="P755" s="6">
        <f t="shared" si="55"/>
        <v>101.72</v>
      </c>
      <c r="Q755">
        <f t="shared" si="56"/>
        <v>196.34</v>
      </c>
      <c r="R755" s="16">
        <f t="shared" si="57"/>
        <v>42267.746782407412</v>
      </c>
      <c r="S755" s="16">
        <f t="shared" si="58"/>
        <v>40266.662708333337</v>
      </c>
      <c r="T755">
        <f t="shared" si="59"/>
        <v>2015</v>
      </c>
    </row>
    <row r="756" spans="1:20" ht="45" hidden="1" x14ac:dyDescent="0.25">
      <c r="A756">
        <v>252</v>
      </c>
      <c r="B756" s="3" t="s">
        <v>253</v>
      </c>
      <c r="C756" s="3" t="s">
        <v>4362</v>
      </c>
      <c r="D756" s="6">
        <v>5000</v>
      </c>
      <c r="E756" s="8">
        <v>9228</v>
      </c>
      <c r="F756" t="s">
        <v>8218</v>
      </c>
      <c r="G756" t="s">
        <v>8223</v>
      </c>
      <c r="H756" t="s">
        <v>8245</v>
      </c>
      <c r="I756" s="10">
        <v>1275364740</v>
      </c>
      <c r="J756">
        <v>1269878058</v>
      </c>
      <c r="K756" t="b">
        <v>1</v>
      </c>
      <c r="L756">
        <v>108</v>
      </c>
      <c r="M756" t="b">
        <v>1</v>
      </c>
      <c r="N756" s="12" t="s">
        <v>8281</v>
      </c>
      <c r="O756" t="s">
        <v>8282</v>
      </c>
      <c r="P756" s="6">
        <f t="shared" si="55"/>
        <v>184.56</v>
      </c>
      <c r="Q756">
        <f t="shared" si="56"/>
        <v>85.44</v>
      </c>
      <c r="R756" s="16">
        <f t="shared" si="57"/>
        <v>40266.662708333337</v>
      </c>
      <c r="S756" s="16">
        <f t="shared" si="58"/>
        <v>41299.381423611114</v>
      </c>
      <c r="T756">
        <f t="shared" si="59"/>
        <v>2010</v>
      </c>
    </row>
    <row r="757" spans="1:20" ht="60" hidden="1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 s="10">
        <v>1361696955</v>
      </c>
      <c r="J757">
        <v>1359104955</v>
      </c>
      <c r="K757" t="b">
        <v>0</v>
      </c>
      <c r="L757">
        <v>160</v>
      </c>
      <c r="M757" t="b">
        <v>1</v>
      </c>
      <c r="N757" s="12" t="s">
        <v>8287</v>
      </c>
      <c r="O757" t="s">
        <v>8288</v>
      </c>
      <c r="P757" s="6">
        <f t="shared" si="55"/>
        <v>115.04</v>
      </c>
      <c r="Q757">
        <f t="shared" si="56"/>
        <v>57.52</v>
      </c>
      <c r="R757" s="16">
        <f t="shared" si="57"/>
        <v>41299.381423611114</v>
      </c>
      <c r="S757" s="16">
        <f t="shared" si="58"/>
        <v>42359.868611111116</v>
      </c>
      <c r="T757">
        <f t="shared" si="59"/>
        <v>2013</v>
      </c>
    </row>
    <row r="758" spans="1:20" ht="30" hidden="1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 s="10">
        <v>1453323048</v>
      </c>
      <c r="J758">
        <v>1450731048</v>
      </c>
      <c r="K758" t="b">
        <v>0</v>
      </c>
      <c r="L758">
        <v>95</v>
      </c>
      <c r="M758" t="b">
        <v>1</v>
      </c>
      <c r="N758" s="12" t="s">
        <v>8283</v>
      </c>
      <c r="O758" t="s">
        <v>8284</v>
      </c>
      <c r="P758" s="6">
        <f t="shared" si="55"/>
        <v>110.48</v>
      </c>
      <c r="Q758">
        <f t="shared" si="56"/>
        <v>96.53</v>
      </c>
      <c r="R758" s="16">
        <f t="shared" si="57"/>
        <v>42359.868611111116</v>
      </c>
      <c r="S758" s="16">
        <f t="shared" si="58"/>
        <v>41800.959490740745</v>
      </c>
      <c r="T758">
        <f t="shared" si="59"/>
        <v>2015</v>
      </c>
    </row>
    <row r="759" spans="1:20" ht="60" hidden="1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 s="10">
        <v>1405033300</v>
      </c>
      <c r="J759">
        <v>1402441300</v>
      </c>
      <c r="K759" t="b">
        <v>0</v>
      </c>
      <c r="L759">
        <v>179</v>
      </c>
      <c r="M759" t="b">
        <v>1</v>
      </c>
      <c r="N759" s="12" t="s">
        <v>8287</v>
      </c>
      <c r="O759" t="s">
        <v>8291</v>
      </c>
      <c r="P759" s="6">
        <f t="shared" si="55"/>
        <v>101.52</v>
      </c>
      <c r="Q759">
        <f t="shared" si="56"/>
        <v>51.04</v>
      </c>
      <c r="R759" s="16">
        <f t="shared" si="57"/>
        <v>41800.959490740745</v>
      </c>
      <c r="S759" s="16">
        <f t="shared" si="58"/>
        <v>40845.050879629627</v>
      </c>
      <c r="T759">
        <f t="shared" si="59"/>
        <v>2014</v>
      </c>
    </row>
    <row r="760" spans="1:20" ht="45" hidden="1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 s="10">
        <v>1323742396</v>
      </c>
      <c r="J760">
        <v>1319850796</v>
      </c>
      <c r="K760" t="b">
        <v>0</v>
      </c>
      <c r="L760">
        <v>136</v>
      </c>
      <c r="M760" t="b">
        <v>1</v>
      </c>
      <c r="N760" s="12" t="s">
        <v>8287</v>
      </c>
      <c r="O760" t="s">
        <v>8291</v>
      </c>
      <c r="P760" s="6">
        <f t="shared" si="55"/>
        <v>114.13</v>
      </c>
      <c r="Q760">
        <f t="shared" si="56"/>
        <v>67.13</v>
      </c>
      <c r="R760" s="16">
        <f t="shared" si="57"/>
        <v>40845.050879629627</v>
      </c>
      <c r="S760" s="16">
        <f t="shared" si="58"/>
        <v>42697.082673611112</v>
      </c>
      <c r="T760">
        <f t="shared" si="59"/>
        <v>2011</v>
      </c>
    </row>
    <row r="761" spans="1:20" ht="75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 s="10">
        <v>1481731140</v>
      </c>
      <c r="J761">
        <v>1479866343</v>
      </c>
      <c r="K761" t="b">
        <v>0</v>
      </c>
      <c r="L761">
        <v>72</v>
      </c>
      <c r="M761" t="b">
        <v>1</v>
      </c>
      <c r="N761" s="12" t="s">
        <v>8283</v>
      </c>
      <c r="O761" t="s">
        <v>8286</v>
      </c>
      <c r="P761" s="6">
        <f t="shared" si="55"/>
        <v>101.38</v>
      </c>
      <c r="Q761">
        <f t="shared" si="56"/>
        <v>126.72</v>
      </c>
      <c r="R761" s="16">
        <f t="shared" si="57"/>
        <v>42697.082673611112</v>
      </c>
      <c r="S761" s="16">
        <f t="shared" si="58"/>
        <v>42333.619050925925</v>
      </c>
      <c r="T761">
        <f t="shared" si="59"/>
        <v>2016</v>
      </c>
    </row>
    <row r="762" spans="1:20" ht="60" hidden="1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 s="10">
        <v>1451530800</v>
      </c>
      <c r="J762">
        <v>1448463086</v>
      </c>
      <c r="K762" t="b">
        <v>0</v>
      </c>
      <c r="L762">
        <v>167</v>
      </c>
      <c r="M762" t="b">
        <v>1</v>
      </c>
      <c r="N762" s="12" t="s">
        <v>8273</v>
      </c>
      <c r="O762" t="s">
        <v>8274</v>
      </c>
      <c r="P762" s="6">
        <f t="shared" si="55"/>
        <v>260.60000000000002</v>
      </c>
      <c r="Q762">
        <f t="shared" si="56"/>
        <v>54.62</v>
      </c>
      <c r="R762" s="16">
        <f t="shared" si="57"/>
        <v>42333.619050925925</v>
      </c>
      <c r="S762" s="16">
        <f t="shared" si="58"/>
        <v>42109.894942129627</v>
      </c>
      <c r="T762">
        <f t="shared" si="59"/>
        <v>2015</v>
      </c>
    </row>
    <row r="763" spans="1:20" ht="60" hidden="1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 s="10">
        <v>1431885600</v>
      </c>
      <c r="J763">
        <v>1429133323</v>
      </c>
      <c r="K763" t="b">
        <v>0</v>
      </c>
      <c r="L763">
        <v>70</v>
      </c>
      <c r="M763" t="b">
        <v>1</v>
      </c>
      <c r="N763" s="12" t="s">
        <v>8273</v>
      </c>
      <c r="O763" t="s">
        <v>8274</v>
      </c>
      <c r="P763" s="6">
        <f t="shared" si="55"/>
        <v>104.13</v>
      </c>
      <c r="Q763">
        <f t="shared" si="56"/>
        <v>130.16</v>
      </c>
      <c r="R763" s="16">
        <f t="shared" si="57"/>
        <v>42109.894942129627</v>
      </c>
      <c r="S763" s="16">
        <f t="shared" si="58"/>
        <v>42516.047071759262</v>
      </c>
      <c r="T763">
        <f t="shared" si="59"/>
        <v>2015</v>
      </c>
    </row>
    <row r="764" spans="1:20" ht="60" hidden="1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 s="10">
        <v>1467680867</v>
      </c>
      <c r="J764">
        <v>1464224867</v>
      </c>
      <c r="K764" t="b">
        <v>0</v>
      </c>
      <c r="L764">
        <v>57</v>
      </c>
      <c r="M764" t="b">
        <v>1</v>
      </c>
      <c r="N764" s="12" t="s">
        <v>8281</v>
      </c>
      <c r="O764" t="s">
        <v>8292</v>
      </c>
      <c r="P764" s="6">
        <f t="shared" si="55"/>
        <v>101.22</v>
      </c>
      <c r="Q764">
        <f t="shared" si="56"/>
        <v>159.82</v>
      </c>
      <c r="R764" s="16">
        <f t="shared" si="57"/>
        <v>42516.047071759262</v>
      </c>
      <c r="S764" s="16">
        <f t="shared" si="58"/>
        <v>40255.744629629626</v>
      </c>
      <c r="T764">
        <f t="shared" si="59"/>
        <v>2016</v>
      </c>
    </row>
    <row r="765" spans="1:20" ht="60" hidden="1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 s="10">
        <v>1272828120</v>
      </c>
      <c r="J765">
        <v>1268934736</v>
      </c>
      <c r="K765" t="b">
        <v>0</v>
      </c>
      <c r="L765">
        <v>26</v>
      </c>
      <c r="M765" t="b">
        <v>1</v>
      </c>
      <c r="N765" s="12" t="s">
        <v>8281</v>
      </c>
      <c r="O765" t="s">
        <v>8282</v>
      </c>
      <c r="P765" s="6">
        <f t="shared" si="55"/>
        <v>101.33</v>
      </c>
      <c r="Q765">
        <f t="shared" si="56"/>
        <v>347.85</v>
      </c>
      <c r="R765" s="16">
        <f t="shared" si="57"/>
        <v>40255.744629629626</v>
      </c>
      <c r="S765" s="16">
        <f t="shared" si="58"/>
        <v>41848.021770833337</v>
      </c>
      <c r="T765">
        <f t="shared" si="59"/>
        <v>2010</v>
      </c>
    </row>
    <row r="766" spans="1:20" ht="45" hidden="1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 s="10">
        <v>1409099481</v>
      </c>
      <c r="J766">
        <v>1406507481</v>
      </c>
      <c r="K766" t="b">
        <v>1</v>
      </c>
      <c r="L766">
        <v>94</v>
      </c>
      <c r="M766" t="b">
        <v>1</v>
      </c>
      <c r="N766" s="12" t="s">
        <v>8268</v>
      </c>
      <c r="O766" t="s">
        <v>8269</v>
      </c>
      <c r="P766" s="6">
        <f t="shared" si="55"/>
        <v>361.2</v>
      </c>
      <c r="Q766">
        <f t="shared" si="56"/>
        <v>96.06</v>
      </c>
      <c r="R766" s="16">
        <f t="shared" si="57"/>
        <v>41848.021770833337</v>
      </c>
      <c r="S766" s="16">
        <f t="shared" si="58"/>
        <v>42296.631331018521</v>
      </c>
      <c r="T766">
        <f t="shared" si="59"/>
        <v>2014</v>
      </c>
    </row>
    <row r="767" spans="1:20" ht="60" hidden="1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 s="10">
        <v>1447862947</v>
      </c>
      <c r="J767">
        <v>1445267347</v>
      </c>
      <c r="K767" t="b">
        <v>0</v>
      </c>
      <c r="L767">
        <v>84</v>
      </c>
      <c r="M767" t="b">
        <v>1</v>
      </c>
      <c r="N767" s="12" t="s">
        <v>8276</v>
      </c>
      <c r="O767" t="s">
        <v>8277</v>
      </c>
      <c r="P767" s="6">
        <f t="shared" si="55"/>
        <v>112.69</v>
      </c>
      <c r="Q767">
        <f t="shared" si="56"/>
        <v>107.32</v>
      </c>
      <c r="R767" s="16">
        <f t="shared" si="57"/>
        <v>42296.631331018521</v>
      </c>
      <c r="S767" s="16">
        <f t="shared" si="58"/>
        <v>41348.877685185187</v>
      </c>
      <c r="T767">
        <f t="shared" si="59"/>
        <v>2015</v>
      </c>
    </row>
    <row r="768" spans="1:20" ht="60" hidden="1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 s="10">
        <v>1365973432</v>
      </c>
      <c r="J768">
        <v>1363381432</v>
      </c>
      <c r="K768" t="b">
        <v>1</v>
      </c>
      <c r="L768">
        <v>146</v>
      </c>
      <c r="M768" t="b">
        <v>1</v>
      </c>
      <c r="N768" s="12" t="s">
        <v>8281</v>
      </c>
      <c r="O768" t="s">
        <v>8282</v>
      </c>
      <c r="P768" s="6">
        <f t="shared" si="55"/>
        <v>111.88</v>
      </c>
      <c r="Q768">
        <f t="shared" si="56"/>
        <v>61.3</v>
      </c>
      <c r="R768" s="16">
        <f t="shared" si="57"/>
        <v>41348.877685185187</v>
      </c>
      <c r="S768" s="16">
        <f t="shared" si="58"/>
        <v>41835.581018518518</v>
      </c>
      <c r="T768">
        <f t="shared" si="59"/>
        <v>2013</v>
      </c>
    </row>
    <row r="769" spans="1:20" ht="60" hidden="1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 s="10">
        <v>1410616600</v>
      </c>
      <c r="J769">
        <v>1405432600</v>
      </c>
      <c r="K769" t="b">
        <v>0</v>
      </c>
      <c r="L769">
        <v>369</v>
      </c>
      <c r="M769" t="b">
        <v>0</v>
      </c>
      <c r="N769" s="12" t="s">
        <v>8268</v>
      </c>
      <c r="O769" t="s">
        <v>8270</v>
      </c>
      <c r="P769" s="6">
        <f t="shared" si="55"/>
        <v>22.09</v>
      </c>
      <c r="Q769">
        <f t="shared" si="56"/>
        <v>23.95</v>
      </c>
      <c r="R769" s="16">
        <f t="shared" si="57"/>
        <v>41835.581018518518</v>
      </c>
      <c r="S769" s="16">
        <f t="shared" si="58"/>
        <v>42433.688900462963</v>
      </c>
      <c r="T769">
        <f t="shared" si="59"/>
        <v>2014</v>
      </c>
    </row>
    <row r="770" spans="1:20" ht="45" hidden="1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 s="10">
        <v>1461931860</v>
      </c>
      <c r="J770">
        <v>1457109121</v>
      </c>
      <c r="K770" t="b">
        <v>0</v>
      </c>
      <c r="L770">
        <v>134</v>
      </c>
      <c r="M770" t="b">
        <v>1</v>
      </c>
      <c r="N770" s="12" t="s">
        <v>8287</v>
      </c>
      <c r="O770" t="s">
        <v>8291</v>
      </c>
      <c r="P770" s="6">
        <f t="shared" ref="P770:P833" si="60">ROUND(E770/D770*100,2)</f>
        <v>110.41</v>
      </c>
      <c r="Q770">
        <f t="shared" ref="Q770:Q833" si="61">ROUND(E770/L770,2)</f>
        <v>65.91</v>
      </c>
      <c r="R770" s="16">
        <f t="shared" si="57"/>
        <v>42433.688900462963</v>
      </c>
      <c r="S770" s="16">
        <f t="shared" si="58"/>
        <v>42556.695706018523</v>
      </c>
      <c r="T770">
        <f t="shared" si="59"/>
        <v>2016</v>
      </c>
    </row>
    <row r="771" spans="1:20" ht="60" hidden="1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 s="10">
        <v>1472920909</v>
      </c>
      <c r="J771">
        <v>1467736909</v>
      </c>
      <c r="K771" t="b">
        <v>0</v>
      </c>
      <c r="L771">
        <v>94</v>
      </c>
      <c r="M771" t="b">
        <v>0</v>
      </c>
      <c r="N771" s="12" t="s">
        <v>8268</v>
      </c>
      <c r="O771" t="s">
        <v>8270</v>
      </c>
      <c r="P771" s="6">
        <f t="shared" si="60"/>
        <v>15.49</v>
      </c>
      <c r="Q771">
        <f t="shared" si="61"/>
        <v>93.9</v>
      </c>
      <c r="R771" s="16">
        <f t="shared" ref="R771:R834" si="62">(((J771/60)/60)/24)+DATE(1970,1,1)</f>
        <v>42556.695706018523</v>
      </c>
      <c r="S771" s="16">
        <f t="shared" ref="S771:S834" si="63">(((J772/60)/60)/24)+DATE(1970,1,1)</f>
        <v>42429.326678240745</v>
      </c>
      <c r="T771">
        <f t="shared" ref="T771:T834" si="64">YEAR(R771)</f>
        <v>2016</v>
      </c>
    </row>
    <row r="772" spans="1:20" ht="45" hidden="1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 s="10">
        <v>1459493940</v>
      </c>
      <c r="J772">
        <v>1456732225</v>
      </c>
      <c r="K772" t="b">
        <v>0</v>
      </c>
      <c r="L772">
        <v>76</v>
      </c>
      <c r="M772" t="b">
        <v>0</v>
      </c>
      <c r="N772" s="12" t="s">
        <v>8281</v>
      </c>
      <c r="O772" t="s">
        <v>8285</v>
      </c>
      <c r="P772" s="6">
        <f t="shared" si="60"/>
        <v>17.63</v>
      </c>
      <c r="Q772">
        <f t="shared" si="61"/>
        <v>115.99</v>
      </c>
      <c r="R772" s="16">
        <f t="shared" si="62"/>
        <v>42429.326678240745</v>
      </c>
      <c r="S772" s="16">
        <f t="shared" si="63"/>
        <v>42745.365474537044</v>
      </c>
      <c r="T772">
        <f t="shared" si="64"/>
        <v>2016</v>
      </c>
    </row>
    <row r="773" spans="1:20" ht="60" hidden="1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 s="10">
        <v>1486616400</v>
      </c>
      <c r="J773">
        <v>1484037977</v>
      </c>
      <c r="K773" t="b">
        <v>0</v>
      </c>
      <c r="L773">
        <v>279</v>
      </c>
      <c r="M773" t="b">
        <v>1</v>
      </c>
      <c r="N773" s="12" t="s">
        <v>8276</v>
      </c>
      <c r="O773" t="s">
        <v>8277</v>
      </c>
      <c r="P773" s="6">
        <f t="shared" si="60"/>
        <v>489.28</v>
      </c>
      <c r="Q773">
        <f t="shared" si="61"/>
        <v>31.57</v>
      </c>
      <c r="R773" s="16">
        <f t="shared" si="62"/>
        <v>42745.365474537044</v>
      </c>
      <c r="S773" s="16">
        <f t="shared" si="63"/>
        <v>41002.958634259259</v>
      </c>
      <c r="T773">
        <f t="shared" si="64"/>
        <v>2017</v>
      </c>
    </row>
    <row r="774" spans="1:20" ht="30" hidden="1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 s="10">
        <v>1336086026</v>
      </c>
      <c r="J774">
        <v>1333494026</v>
      </c>
      <c r="K774" t="b">
        <v>1</v>
      </c>
      <c r="L774">
        <v>157</v>
      </c>
      <c r="M774" t="b">
        <v>1</v>
      </c>
      <c r="N774" s="12" t="s">
        <v>8287</v>
      </c>
      <c r="O774" t="s">
        <v>8288</v>
      </c>
      <c r="P774" s="6">
        <f t="shared" si="60"/>
        <v>175.84</v>
      </c>
      <c r="Q774">
        <f t="shared" si="61"/>
        <v>56</v>
      </c>
      <c r="R774" s="16">
        <f t="shared" si="62"/>
        <v>41002.958634259259</v>
      </c>
      <c r="S774" s="16">
        <f t="shared" si="63"/>
        <v>42740.837152777778</v>
      </c>
      <c r="T774">
        <f t="shared" si="64"/>
        <v>2012</v>
      </c>
    </row>
    <row r="775" spans="1:20" ht="60" hidden="1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 s="10">
        <v>1485547530</v>
      </c>
      <c r="J775">
        <v>1483646730</v>
      </c>
      <c r="K775" t="b">
        <v>0</v>
      </c>
      <c r="L775">
        <v>93</v>
      </c>
      <c r="M775" t="b">
        <v>1</v>
      </c>
      <c r="N775" s="12" t="s">
        <v>8283</v>
      </c>
      <c r="O775" t="s">
        <v>8284</v>
      </c>
      <c r="P775" s="6">
        <f t="shared" si="60"/>
        <v>103.29</v>
      </c>
      <c r="Q775">
        <f t="shared" si="61"/>
        <v>94.41</v>
      </c>
      <c r="R775" s="16">
        <f t="shared" si="62"/>
        <v>42740.837152777778</v>
      </c>
      <c r="S775" s="16">
        <f t="shared" si="63"/>
        <v>42323.964976851858</v>
      </c>
      <c r="T775">
        <f t="shared" si="64"/>
        <v>2017</v>
      </c>
    </row>
    <row r="776" spans="1:20" ht="45" hidden="1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 s="10">
        <v>1450220974</v>
      </c>
      <c r="J776">
        <v>1447628974</v>
      </c>
      <c r="K776" t="b">
        <v>0</v>
      </c>
      <c r="L776">
        <v>45</v>
      </c>
      <c r="M776" t="b">
        <v>1</v>
      </c>
      <c r="N776" s="12" t="s">
        <v>8281</v>
      </c>
      <c r="O776" t="s">
        <v>8292</v>
      </c>
      <c r="P776" s="6">
        <f t="shared" si="60"/>
        <v>104.17</v>
      </c>
      <c r="Q776">
        <f t="shared" si="61"/>
        <v>194.44</v>
      </c>
      <c r="R776" s="16">
        <f t="shared" si="62"/>
        <v>42323.964976851858</v>
      </c>
      <c r="S776" s="16">
        <f t="shared" si="63"/>
        <v>42341.818379629629</v>
      </c>
      <c r="T776">
        <f t="shared" si="64"/>
        <v>2015</v>
      </c>
    </row>
    <row r="777" spans="1:20" ht="135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 s="10">
        <v>1451620800</v>
      </c>
      <c r="J777">
        <v>1449171508</v>
      </c>
      <c r="K777" t="b">
        <v>0</v>
      </c>
      <c r="L777">
        <v>33</v>
      </c>
      <c r="M777" t="b">
        <v>1</v>
      </c>
      <c r="N777" s="12" t="s">
        <v>8283</v>
      </c>
      <c r="O777" t="s">
        <v>8286</v>
      </c>
      <c r="P777" s="6">
        <f t="shared" si="60"/>
        <v>174.8</v>
      </c>
      <c r="Q777">
        <f t="shared" si="61"/>
        <v>264.85000000000002</v>
      </c>
      <c r="R777" s="16">
        <f t="shared" si="62"/>
        <v>42341.818379629629</v>
      </c>
      <c r="S777" s="16">
        <f t="shared" si="63"/>
        <v>40852.889699074076</v>
      </c>
      <c r="T777">
        <f t="shared" si="64"/>
        <v>2015</v>
      </c>
    </row>
    <row r="778" spans="1:20" ht="60" hidden="1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 s="10">
        <v>1323151140</v>
      </c>
      <c r="J778">
        <v>1320528070</v>
      </c>
      <c r="K778" t="b">
        <v>0</v>
      </c>
      <c r="L778">
        <v>145</v>
      </c>
      <c r="M778" t="b">
        <v>1</v>
      </c>
      <c r="N778" s="12" t="s">
        <v>8287</v>
      </c>
      <c r="O778" t="s">
        <v>8288</v>
      </c>
      <c r="P778" s="6">
        <f t="shared" si="60"/>
        <v>116.52</v>
      </c>
      <c r="Q778">
        <f t="shared" si="61"/>
        <v>60.27</v>
      </c>
      <c r="R778" s="16">
        <f t="shared" si="62"/>
        <v>40852.889699074076</v>
      </c>
      <c r="S778" s="16">
        <f t="shared" si="63"/>
        <v>42101.737442129626</v>
      </c>
      <c r="T778">
        <f t="shared" si="64"/>
        <v>2011</v>
      </c>
    </row>
    <row r="779" spans="1:20" ht="60" hidden="1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 s="10">
        <v>1431122400</v>
      </c>
      <c r="J779">
        <v>1428428515</v>
      </c>
      <c r="K779" t="b">
        <v>1</v>
      </c>
      <c r="L779">
        <v>80</v>
      </c>
      <c r="M779" t="b">
        <v>1</v>
      </c>
      <c r="N779" s="12" t="s">
        <v>8281</v>
      </c>
      <c r="O779" t="s">
        <v>8282</v>
      </c>
      <c r="P779" s="6">
        <f t="shared" si="60"/>
        <v>102.76</v>
      </c>
      <c r="Q779">
        <f t="shared" si="61"/>
        <v>109.19</v>
      </c>
      <c r="R779" s="16">
        <f t="shared" si="62"/>
        <v>42101.737442129626</v>
      </c>
      <c r="S779" s="16">
        <f t="shared" si="63"/>
        <v>42783.815289351856</v>
      </c>
      <c r="T779">
        <f t="shared" si="64"/>
        <v>2015</v>
      </c>
    </row>
    <row r="780" spans="1:20" ht="30" hidden="1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 s="10">
        <v>1489775641</v>
      </c>
      <c r="J780">
        <v>1487360041</v>
      </c>
      <c r="K780" t="b">
        <v>0</v>
      </c>
      <c r="L780">
        <v>101</v>
      </c>
      <c r="M780" t="b">
        <v>0</v>
      </c>
      <c r="N780" s="12" t="s">
        <v>8287</v>
      </c>
      <c r="O780" t="s">
        <v>8290</v>
      </c>
      <c r="P780" s="6">
        <f t="shared" si="60"/>
        <v>109.13</v>
      </c>
      <c r="Q780">
        <f t="shared" si="61"/>
        <v>86.44</v>
      </c>
      <c r="R780" s="16">
        <f t="shared" si="62"/>
        <v>42783.815289351856</v>
      </c>
      <c r="S780" s="16">
        <f t="shared" si="63"/>
        <v>41880.753437499996</v>
      </c>
      <c r="T780">
        <f t="shared" si="64"/>
        <v>2017</v>
      </c>
    </row>
    <row r="781" spans="1:20" ht="60" hidden="1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 s="10">
        <v>1411444740</v>
      </c>
      <c r="J781">
        <v>1409335497</v>
      </c>
      <c r="K781" t="b">
        <v>0</v>
      </c>
      <c r="L781">
        <v>59</v>
      </c>
      <c r="M781" t="b">
        <v>0</v>
      </c>
      <c r="N781" s="12" t="s">
        <v>8283</v>
      </c>
      <c r="O781" t="s">
        <v>8295</v>
      </c>
      <c r="P781" s="6">
        <f t="shared" si="60"/>
        <v>51.02</v>
      </c>
      <c r="Q781">
        <f t="shared" si="61"/>
        <v>147.88</v>
      </c>
      <c r="R781" s="16">
        <f t="shared" si="62"/>
        <v>41880.753437499996</v>
      </c>
      <c r="S781" s="16">
        <f t="shared" si="63"/>
        <v>41778.548055555555</v>
      </c>
      <c r="T781">
        <f t="shared" si="64"/>
        <v>2014</v>
      </c>
    </row>
    <row r="782" spans="1:20" ht="60" hidden="1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 s="10">
        <v>1405688952</v>
      </c>
      <c r="J782">
        <v>1400504952</v>
      </c>
      <c r="K782" t="b">
        <v>0</v>
      </c>
      <c r="L782">
        <v>36</v>
      </c>
      <c r="M782" t="b">
        <v>1</v>
      </c>
      <c r="N782" s="12" t="s">
        <v>8283</v>
      </c>
      <c r="O782" t="s">
        <v>8284</v>
      </c>
      <c r="P782" s="6">
        <f t="shared" si="60"/>
        <v>102.61</v>
      </c>
      <c r="Q782">
        <f t="shared" si="61"/>
        <v>242.28</v>
      </c>
      <c r="R782" s="16">
        <f t="shared" si="62"/>
        <v>41778.548055555555</v>
      </c>
      <c r="S782" s="16">
        <f t="shared" si="63"/>
        <v>40626.834444444445</v>
      </c>
      <c r="T782">
        <f t="shared" si="64"/>
        <v>2014</v>
      </c>
    </row>
    <row r="783" spans="1:20" ht="45" hidden="1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 s="10">
        <v>1303675296</v>
      </c>
      <c r="J783">
        <v>1300996896</v>
      </c>
      <c r="K783" t="b">
        <v>0</v>
      </c>
      <c r="L783">
        <v>168</v>
      </c>
      <c r="M783" t="b">
        <v>1</v>
      </c>
      <c r="N783" s="12" t="s">
        <v>8287</v>
      </c>
      <c r="O783" t="s">
        <v>8298</v>
      </c>
      <c r="P783" s="6">
        <f t="shared" si="60"/>
        <v>174.23</v>
      </c>
      <c r="Q783">
        <f t="shared" si="61"/>
        <v>51.85</v>
      </c>
      <c r="R783" s="16">
        <f t="shared" si="62"/>
        <v>40626.834444444445</v>
      </c>
      <c r="S783" s="16">
        <f t="shared" si="63"/>
        <v>42681.35157407407</v>
      </c>
      <c r="T783">
        <f t="shared" si="64"/>
        <v>2011</v>
      </c>
    </row>
    <row r="784" spans="1:20" ht="30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 s="10">
        <v>1481099176</v>
      </c>
      <c r="J784">
        <v>1478507176</v>
      </c>
      <c r="K784" t="b">
        <v>0</v>
      </c>
      <c r="L784">
        <v>50</v>
      </c>
      <c r="M784" t="b">
        <v>1</v>
      </c>
      <c r="N784" s="12" t="s">
        <v>8283</v>
      </c>
      <c r="O784" t="s">
        <v>8286</v>
      </c>
      <c r="P784" s="6">
        <f t="shared" si="60"/>
        <v>103.39</v>
      </c>
      <c r="Q784">
        <f t="shared" si="61"/>
        <v>173.7</v>
      </c>
      <c r="R784" s="16">
        <f t="shared" si="62"/>
        <v>42681.35157407407</v>
      </c>
      <c r="S784" s="16">
        <f t="shared" si="63"/>
        <v>42014.832326388889</v>
      </c>
      <c r="T784">
        <f t="shared" si="64"/>
        <v>2016</v>
      </c>
    </row>
    <row r="785" spans="1:20" ht="45" hidden="1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 s="10">
        <v>1422734313</v>
      </c>
      <c r="J785">
        <v>1420919913</v>
      </c>
      <c r="K785" t="b">
        <v>0</v>
      </c>
      <c r="L785">
        <v>60</v>
      </c>
      <c r="M785" t="b">
        <v>1</v>
      </c>
      <c r="N785" s="12" t="s">
        <v>8276</v>
      </c>
      <c r="O785" t="s">
        <v>8277</v>
      </c>
      <c r="P785" s="6">
        <f t="shared" si="60"/>
        <v>115.55</v>
      </c>
      <c r="Q785">
        <f t="shared" si="61"/>
        <v>144.43</v>
      </c>
      <c r="R785" s="16">
        <f t="shared" si="62"/>
        <v>42014.832326388889</v>
      </c>
      <c r="S785" s="16">
        <f t="shared" si="63"/>
        <v>42243.190057870372</v>
      </c>
      <c r="T785">
        <f t="shared" si="64"/>
        <v>2015</v>
      </c>
    </row>
    <row r="786" spans="1:20" ht="60" hidden="1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 s="10">
        <v>1443242021</v>
      </c>
      <c r="J786">
        <v>1440650021</v>
      </c>
      <c r="K786" t="b">
        <v>0</v>
      </c>
      <c r="L786">
        <v>115</v>
      </c>
      <c r="M786" t="b">
        <v>1</v>
      </c>
      <c r="N786" s="12" t="s">
        <v>8279</v>
      </c>
      <c r="O786" t="s">
        <v>8280</v>
      </c>
      <c r="P786" s="6">
        <f t="shared" si="60"/>
        <v>172.8</v>
      </c>
      <c r="Q786">
        <f t="shared" si="61"/>
        <v>75.13</v>
      </c>
      <c r="R786" s="16">
        <f t="shared" si="62"/>
        <v>42243.190057870372</v>
      </c>
      <c r="S786" s="16">
        <f t="shared" si="63"/>
        <v>42184.626250000001</v>
      </c>
      <c r="T786">
        <f t="shared" si="64"/>
        <v>2015</v>
      </c>
    </row>
    <row r="787" spans="1:20" ht="45" hidden="1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 s="10">
        <v>1438441308</v>
      </c>
      <c r="J787">
        <v>1435590108</v>
      </c>
      <c r="K787" t="b">
        <v>1</v>
      </c>
      <c r="L787">
        <v>82</v>
      </c>
      <c r="M787" t="b">
        <v>1</v>
      </c>
      <c r="N787" s="12" t="s">
        <v>8281</v>
      </c>
      <c r="O787" t="s">
        <v>8282</v>
      </c>
      <c r="P787" s="6">
        <f t="shared" si="60"/>
        <v>101.6</v>
      </c>
      <c r="Q787">
        <f t="shared" si="61"/>
        <v>105.32</v>
      </c>
      <c r="R787" s="16">
        <f t="shared" si="62"/>
        <v>42184.626250000001</v>
      </c>
      <c r="S787" s="16">
        <f t="shared" si="63"/>
        <v>42339.833981481483</v>
      </c>
      <c r="T787">
        <f t="shared" si="64"/>
        <v>2015</v>
      </c>
    </row>
    <row r="788" spans="1:20" ht="60" hidden="1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 s="10">
        <v>1451419200</v>
      </c>
      <c r="J788">
        <v>1449000056</v>
      </c>
      <c r="K788" t="b">
        <v>0</v>
      </c>
      <c r="L788">
        <v>90</v>
      </c>
      <c r="M788" t="b">
        <v>0</v>
      </c>
      <c r="N788" s="12" t="s">
        <v>8268</v>
      </c>
      <c r="O788" t="s">
        <v>8270</v>
      </c>
      <c r="P788" s="6">
        <f t="shared" si="60"/>
        <v>34.53</v>
      </c>
      <c r="Q788">
        <f t="shared" si="61"/>
        <v>95.91</v>
      </c>
      <c r="R788" s="16">
        <f t="shared" si="62"/>
        <v>42339.833981481483</v>
      </c>
      <c r="S788" s="16">
        <f t="shared" si="63"/>
        <v>41957.756840277783</v>
      </c>
      <c r="T788">
        <f t="shared" si="64"/>
        <v>2015</v>
      </c>
    </row>
    <row r="789" spans="1:20" ht="45" hidden="1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 s="10">
        <v>1418580591</v>
      </c>
      <c r="J789">
        <v>1415988591</v>
      </c>
      <c r="K789" t="b">
        <v>0</v>
      </c>
      <c r="L789">
        <v>97</v>
      </c>
      <c r="M789" t="b">
        <v>1</v>
      </c>
      <c r="N789" s="12" t="s">
        <v>8283</v>
      </c>
      <c r="O789" t="s">
        <v>8284</v>
      </c>
      <c r="P789" s="6">
        <f t="shared" si="60"/>
        <v>107.75</v>
      </c>
      <c r="Q789">
        <f t="shared" si="61"/>
        <v>88.87</v>
      </c>
      <c r="R789" s="16">
        <f t="shared" si="62"/>
        <v>41957.756840277783</v>
      </c>
      <c r="S789" s="16">
        <f t="shared" si="63"/>
        <v>42113.105046296296</v>
      </c>
      <c r="T789">
        <f t="shared" si="64"/>
        <v>2014</v>
      </c>
    </row>
    <row r="790" spans="1:20" ht="60" hidden="1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 s="10">
        <v>1433298676</v>
      </c>
      <c r="J790">
        <v>1429410676</v>
      </c>
      <c r="K790" t="b">
        <v>0</v>
      </c>
      <c r="L790">
        <v>118</v>
      </c>
      <c r="M790" t="b">
        <v>0</v>
      </c>
      <c r="N790" s="12" t="s">
        <v>8279</v>
      </c>
      <c r="O790" t="s">
        <v>8305</v>
      </c>
      <c r="P790" s="6">
        <f t="shared" si="60"/>
        <v>10.73</v>
      </c>
      <c r="Q790">
        <f t="shared" si="61"/>
        <v>72.760000000000005</v>
      </c>
      <c r="R790" s="16">
        <f t="shared" si="62"/>
        <v>42113.105046296296</v>
      </c>
      <c r="S790" s="16">
        <f t="shared" si="63"/>
        <v>42149.548888888887</v>
      </c>
      <c r="T790">
        <f t="shared" si="64"/>
        <v>2015</v>
      </c>
    </row>
    <row r="791" spans="1:20" ht="45" hidden="1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 s="10">
        <v>1433779200</v>
      </c>
      <c r="J791">
        <v>1432559424</v>
      </c>
      <c r="K791" t="b">
        <v>0</v>
      </c>
      <c r="L791">
        <v>174</v>
      </c>
      <c r="M791" t="b">
        <v>1</v>
      </c>
      <c r="N791" s="12" t="s">
        <v>8281</v>
      </c>
      <c r="O791" t="s">
        <v>8292</v>
      </c>
      <c r="P791" s="6">
        <f t="shared" si="60"/>
        <v>107.26</v>
      </c>
      <c r="Q791">
        <f t="shared" si="61"/>
        <v>49.32</v>
      </c>
      <c r="R791" s="16">
        <f t="shared" si="62"/>
        <v>42149.548888888887</v>
      </c>
      <c r="S791" s="16">
        <f t="shared" si="63"/>
        <v>42704.187118055561</v>
      </c>
      <c r="T791">
        <f t="shared" si="64"/>
        <v>2015</v>
      </c>
    </row>
    <row r="792" spans="1:20" ht="60" hidden="1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 s="10">
        <v>1483417020</v>
      </c>
      <c r="J792">
        <v>1480480167</v>
      </c>
      <c r="K792" t="b">
        <v>0</v>
      </c>
      <c r="L792">
        <v>68</v>
      </c>
      <c r="M792" t="b">
        <v>1</v>
      </c>
      <c r="N792" s="12" t="s">
        <v>8279</v>
      </c>
      <c r="O792" t="s">
        <v>8280</v>
      </c>
      <c r="P792" s="6">
        <f t="shared" si="60"/>
        <v>100.79</v>
      </c>
      <c r="Q792">
        <f t="shared" si="61"/>
        <v>125.99</v>
      </c>
      <c r="R792" s="16">
        <f t="shared" si="62"/>
        <v>42704.187118055561</v>
      </c>
      <c r="S792" s="16">
        <f t="shared" si="63"/>
        <v>40588.526412037041</v>
      </c>
      <c r="T792">
        <f t="shared" si="64"/>
        <v>2016</v>
      </c>
    </row>
    <row r="793" spans="1:20" ht="30" hidden="1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 s="10">
        <v>1300275482</v>
      </c>
      <c r="J793">
        <v>1297687082</v>
      </c>
      <c r="K793" t="b">
        <v>1</v>
      </c>
      <c r="L793">
        <v>188</v>
      </c>
      <c r="M793" t="b">
        <v>1</v>
      </c>
      <c r="N793" s="12" t="s">
        <v>8281</v>
      </c>
      <c r="O793" t="s">
        <v>8282</v>
      </c>
      <c r="P793" s="6">
        <f t="shared" si="60"/>
        <v>106.73</v>
      </c>
      <c r="Q793">
        <f t="shared" si="61"/>
        <v>45.42</v>
      </c>
      <c r="R793" s="16">
        <f t="shared" si="62"/>
        <v>40588.526412037041</v>
      </c>
      <c r="S793" s="16">
        <f t="shared" si="63"/>
        <v>42114.252951388888</v>
      </c>
      <c r="T793">
        <f t="shared" si="64"/>
        <v>2011</v>
      </c>
    </row>
    <row r="794" spans="1:20" ht="45" hidden="1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 s="10">
        <v>1432101855</v>
      </c>
      <c r="J794">
        <v>1429509855</v>
      </c>
      <c r="K794" t="b">
        <v>0</v>
      </c>
      <c r="L794">
        <v>292</v>
      </c>
      <c r="M794" t="b">
        <v>0</v>
      </c>
      <c r="N794" s="12" t="s">
        <v>8306</v>
      </c>
      <c r="O794" t="s">
        <v>8307</v>
      </c>
      <c r="P794" s="6">
        <f t="shared" si="60"/>
        <v>8.5399999999999991</v>
      </c>
      <c r="Q794">
        <f t="shared" si="61"/>
        <v>29.24</v>
      </c>
      <c r="R794" s="16">
        <f t="shared" si="62"/>
        <v>42114.252951388888</v>
      </c>
      <c r="S794" s="16">
        <f t="shared" si="63"/>
        <v>41814.367800925924</v>
      </c>
      <c r="T794">
        <f t="shared" si="64"/>
        <v>2015</v>
      </c>
    </row>
    <row r="795" spans="1:20" ht="60" hidden="1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 s="10">
        <v>1406854800</v>
      </c>
      <c r="J795">
        <v>1403599778</v>
      </c>
      <c r="K795" t="b">
        <v>0</v>
      </c>
      <c r="L795">
        <v>94</v>
      </c>
      <c r="M795" t="b">
        <v>1</v>
      </c>
      <c r="N795" s="12" t="s">
        <v>8283</v>
      </c>
      <c r="O795" t="s">
        <v>8295</v>
      </c>
      <c r="P795" s="6">
        <f t="shared" si="60"/>
        <v>106.71</v>
      </c>
      <c r="Q795">
        <f t="shared" si="61"/>
        <v>90.82</v>
      </c>
      <c r="R795" s="16">
        <f t="shared" si="62"/>
        <v>41814.367800925924</v>
      </c>
      <c r="S795" s="16">
        <f t="shared" si="63"/>
        <v>42068.307002314818</v>
      </c>
      <c r="T795">
        <f t="shared" si="64"/>
        <v>2014</v>
      </c>
    </row>
    <row r="796" spans="1:20" ht="30" hidden="1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 s="10">
        <v>1428128525</v>
      </c>
      <c r="J796">
        <v>1425540125</v>
      </c>
      <c r="K796" t="b">
        <v>0</v>
      </c>
      <c r="L796">
        <v>44</v>
      </c>
      <c r="M796" t="b">
        <v>1</v>
      </c>
      <c r="N796" s="12" t="s">
        <v>8281</v>
      </c>
      <c r="O796" t="s">
        <v>8292</v>
      </c>
      <c r="P796" s="6">
        <f t="shared" si="60"/>
        <v>142.15</v>
      </c>
      <c r="Q796">
        <f t="shared" si="61"/>
        <v>193.84</v>
      </c>
      <c r="R796" s="16">
        <f t="shared" si="62"/>
        <v>42068.307002314818</v>
      </c>
      <c r="S796" s="16">
        <f t="shared" si="63"/>
        <v>41794.072337962964</v>
      </c>
      <c r="T796">
        <f t="shared" si="64"/>
        <v>2015</v>
      </c>
    </row>
    <row r="797" spans="1:20" ht="60" hidden="1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 s="10">
        <v>1402710250</v>
      </c>
      <c r="J797">
        <v>1401846250</v>
      </c>
      <c r="K797" t="b">
        <v>0</v>
      </c>
      <c r="L797">
        <v>58</v>
      </c>
      <c r="M797" t="b">
        <v>1</v>
      </c>
      <c r="N797" s="12" t="s">
        <v>8281</v>
      </c>
      <c r="O797" t="s">
        <v>8292</v>
      </c>
      <c r="P797" s="6">
        <f t="shared" si="60"/>
        <v>106.49</v>
      </c>
      <c r="Q797">
        <f t="shared" si="61"/>
        <v>146.88</v>
      </c>
      <c r="R797" s="16">
        <f t="shared" si="62"/>
        <v>41794.072337962964</v>
      </c>
      <c r="S797" s="16">
        <f t="shared" si="63"/>
        <v>42299.130162037036</v>
      </c>
      <c r="T797">
        <f t="shared" si="64"/>
        <v>2014</v>
      </c>
    </row>
    <row r="798" spans="1:20" ht="30" hidden="1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 s="10">
        <v>1448175540</v>
      </c>
      <c r="J798">
        <v>1445483246</v>
      </c>
      <c r="K798" t="b">
        <v>0</v>
      </c>
      <c r="L798">
        <v>72</v>
      </c>
      <c r="M798" t="b">
        <v>0</v>
      </c>
      <c r="N798" s="12" t="s">
        <v>8283</v>
      </c>
      <c r="O798" t="s">
        <v>8284</v>
      </c>
      <c r="P798" s="6">
        <f t="shared" si="60"/>
        <v>11.29</v>
      </c>
      <c r="Q798">
        <f t="shared" si="61"/>
        <v>117.65</v>
      </c>
      <c r="R798" s="16">
        <f t="shared" si="62"/>
        <v>42299.130162037036</v>
      </c>
      <c r="S798" s="16">
        <f t="shared" si="63"/>
        <v>42736.732893518521</v>
      </c>
      <c r="T798">
        <f t="shared" si="64"/>
        <v>2015</v>
      </c>
    </row>
    <row r="799" spans="1:20" ht="30" hidden="1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 s="10">
        <v>1485907200</v>
      </c>
      <c r="J799">
        <v>1483292122</v>
      </c>
      <c r="K799" t="b">
        <v>1</v>
      </c>
      <c r="L799">
        <v>160</v>
      </c>
      <c r="M799" t="b">
        <v>1</v>
      </c>
      <c r="N799" s="12" t="s">
        <v>8273</v>
      </c>
      <c r="O799" t="s">
        <v>8274</v>
      </c>
      <c r="P799" s="6">
        <f t="shared" si="60"/>
        <v>281.57</v>
      </c>
      <c r="Q799">
        <f t="shared" si="61"/>
        <v>52.79</v>
      </c>
      <c r="R799" s="16">
        <f t="shared" si="62"/>
        <v>42736.732893518521</v>
      </c>
      <c r="S799" s="16">
        <f t="shared" si="63"/>
        <v>40736.115011574075</v>
      </c>
      <c r="T799">
        <f t="shared" si="64"/>
        <v>2017</v>
      </c>
    </row>
    <row r="800" spans="1:20" ht="60" hidden="1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 s="10">
        <v>1315242360</v>
      </c>
      <c r="J800">
        <v>1310438737</v>
      </c>
      <c r="K800" t="b">
        <v>0</v>
      </c>
      <c r="L800">
        <v>53</v>
      </c>
      <c r="M800" t="b">
        <v>1</v>
      </c>
      <c r="N800" s="12" t="s">
        <v>8287</v>
      </c>
      <c r="O800" t="s">
        <v>8291</v>
      </c>
      <c r="P800" s="6">
        <f t="shared" si="60"/>
        <v>105.31</v>
      </c>
      <c r="Q800">
        <f t="shared" si="61"/>
        <v>158.96</v>
      </c>
      <c r="R800" s="16">
        <f t="shared" si="62"/>
        <v>40736.115011574075</v>
      </c>
      <c r="S800" s="16">
        <f t="shared" si="63"/>
        <v>42567.264178240745</v>
      </c>
      <c r="T800">
        <f t="shared" si="64"/>
        <v>2011</v>
      </c>
    </row>
    <row r="801" spans="1:20" ht="30" hidden="1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 s="10">
        <v>1471242025</v>
      </c>
      <c r="J801">
        <v>1468650025</v>
      </c>
      <c r="K801" t="b">
        <v>0</v>
      </c>
      <c r="L801">
        <v>99</v>
      </c>
      <c r="M801" t="b">
        <v>1</v>
      </c>
      <c r="N801" s="12" t="s">
        <v>8283</v>
      </c>
      <c r="O801" t="s">
        <v>8284</v>
      </c>
      <c r="P801" s="6">
        <f t="shared" si="60"/>
        <v>168.02</v>
      </c>
      <c r="Q801">
        <f t="shared" si="61"/>
        <v>84.86</v>
      </c>
      <c r="R801" s="16">
        <f t="shared" si="62"/>
        <v>42567.264178240745</v>
      </c>
      <c r="S801" s="16">
        <f t="shared" si="63"/>
        <v>42670.602673611109</v>
      </c>
      <c r="T801">
        <f t="shared" si="64"/>
        <v>2016</v>
      </c>
    </row>
    <row r="802" spans="1:20" ht="60" hidden="1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 s="10">
        <v>1480174071</v>
      </c>
      <c r="J802">
        <v>1477578471</v>
      </c>
      <c r="K802" t="b">
        <v>0</v>
      </c>
      <c r="L802">
        <v>111</v>
      </c>
      <c r="M802" t="b">
        <v>1</v>
      </c>
      <c r="N802" s="12" t="s">
        <v>8279</v>
      </c>
      <c r="O802" t="s">
        <v>8280</v>
      </c>
      <c r="P802" s="6">
        <f t="shared" si="60"/>
        <v>167.98</v>
      </c>
      <c r="Q802">
        <f t="shared" si="61"/>
        <v>75.67</v>
      </c>
      <c r="R802" s="16">
        <f t="shared" si="62"/>
        <v>42670.602673611109</v>
      </c>
      <c r="S802" s="16">
        <f t="shared" si="63"/>
        <v>40763.691423611112</v>
      </c>
      <c r="T802">
        <f t="shared" si="64"/>
        <v>2016</v>
      </c>
    </row>
    <row r="803" spans="1:20" ht="30" hidden="1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 s="10">
        <v>1315413339</v>
      </c>
      <c r="J803">
        <v>1312821339</v>
      </c>
      <c r="K803" t="b">
        <v>0</v>
      </c>
      <c r="L803">
        <v>71</v>
      </c>
      <c r="M803" t="b">
        <v>1</v>
      </c>
      <c r="N803" s="12" t="s">
        <v>8287</v>
      </c>
      <c r="O803" t="s">
        <v>8291</v>
      </c>
      <c r="P803" s="6">
        <f t="shared" si="60"/>
        <v>104.44</v>
      </c>
      <c r="Q803">
        <f t="shared" si="61"/>
        <v>117.68</v>
      </c>
      <c r="R803" s="16">
        <f t="shared" si="62"/>
        <v>40763.691423611112</v>
      </c>
      <c r="S803" s="16">
        <f t="shared" si="63"/>
        <v>41370.800185185188</v>
      </c>
      <c r="T803">
        <f t="shared" si="64"/>
        <v>2011</v>
      </c>
    </row>
    <row r="804" spans="1:20" ht="45" hidden="1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 s="10">
        <v>1367867536</v>
      </c>
      <c r="J804">
        <v>1365275536</v>
      </c>
      <c r="K804" t="b">
        <v>0</v>
      </c>
      <c r="L804">
        <v>148</v>
      </c>
      <c r="M804" t="b">
        <v>1</v>
      </c>
      <c r="N804" s="12" t="s">
        <v>8287</v>
      </c>
      <c r="O804" t="s">
        <v>8291</v>
      </c>
      <c r="P804" s="6">
        <f t="shared" si="60"/>
        <v>104.36</v>
      </c>
      <c r="Q804">
        <f t="shared" si="61"/>
        <v>56.41</v>
      </c>
      <c r="R804" s="16">
        <f t="shared" si="62"/>
        <v>41370.800185185188</v>
      </c>
      <c r="S804" s="16">
        <f t="shared" si="63"/>
        <v>42549.665717592594</v>
      </c>
      <c r="T804">
        <f t="shared" si="64"/>
        <v>2013</v>
      </c>
    </row>
    <row r="805" spans="1:20" ht="105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 s="10">
        <v>1469721518</v>
      </c>
      <c r="J805">
        <v>1467129518</v>
      </c>
      <c r="K805" t="b">
        <v>0</v>
      </c>
      <c r="L805">
        <v>47</v>
      </c>
      <c r="M805" t="b">
        <v>1</v>
      </c>
      <c r="N805" s="12" t="s">
        <v>8283</v>
      </c>
      <c r="O805" t="s">
        <v>8286</v>
      </c>
      <c r="P805" s="6">
        <f t="shared" si="60"/>
        <v>104.35</v>
      </c>
      <c r="Q805">
        <f t="shared" si="61"/>
        <v>177.62</v>
      </c>
      <c r="R805" s="16">
        <f t="shared" si="62"/>
        <v>42549.665717592594</v>
      </c>
      <c r="S805" s="16">
        <f t="shared" si="63"/>
        <v>41975.901180555549</v>
      </c>
      <c r="T805">
        <f t="shared" si="64"/>
        <v>2016</v>
      </c>
    </row>
    <row r="806" spans="1:20" ht="60" hidden="1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 s="10">
        <v>1420060920</v>
      </c>
      <c r="J806">
        <v>1417556262</v>
      </c>
      <c r="K806" t="b">
        <v>0</v>
      </c>
      <c r="L806">
        <v>47</v>
      </c>
      <c r="M806" t="b">
        <v>1</v>
      </c>
      <c r="N806" s="12" t="s">
        <v>8283</v>
      </c>
      <c r="O806" t="s">
        <v>8284</v>
      </c>
      <c r="P806" s="6">
        <f t="shared" si="60"/>
        <v>166.4</v>
      </c>
      <c r="Q806">
        <f t="shared" si="61"/>
        <v>177.02</v>
      </c>
      <c r="R806" s="16">
        <f t="shared" si="62"/>
        <v>41975.901180555549</v>
      </c>
      <c r="S806" s="16">
        <f t="shared" si="63"/>
        <v>41381.50577546296</v>
      </c>
      <c r="T806">
        <f t="shared" si="64"/>
        <v>2014</v>
      </c>
    </row>
    <row r="807" spans="1:20" ht="45" hidden="1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 s="10">
        <v>1368792499</v>
      </c>
      <c r="J807">
        <v>1366200499</v>
      </c>
      <c r="K807" t="b">
        <v>0</v>
      </c>
      <c r="L807">
        <v>125</v>
      </c>
      <c r="M807" t="b">
        <v>0</v>
      </c>
      <c r="N807" s="12" t="s">
        <v>8281</v>
      </c>
      <c r="O807" t="s">
        <v>8299</v>
      </c>
      <c r="P807" s="6">
        <f t="shared" si="60"/>
        <v>21.91</v>
      </c>
      <c r="Q807">
        <f t="shared" si="61"/>
        <v>66.52</v>
      </c>
      <c r="R807" s="16">
        <f t="shared" si="62"/>
        <v>41381.50577546296</v>
      </c>
      <c r="S807" s="16">
        <f t="shared" si="63"/>
        <v>40638.828009259261</v>
      </c>
      <c r="T807">
        <f t="shared" si="64"/>
        <v>2013</v>
      </c>
    </row>
    <row r="808" spans="1:20" ht="60" hidden="1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 s="10">
        <v>1309809140</v>
      </c>
      <c r="J808">
        <v>1302033140</v>
      </c>
      <c r="K808" t="b">
        <v>1</v>
      </c>
      <c r="L808">
        <v>95</v>
      </c>
      <c r="M808" t="b">
        <v>1</v>
      </c>
      <c r="N808" s="12" t="s">
        <v>8268</v>
      </c>
      <c r="O808" t="s">
        <v>8269</v>
      </c>
      <c r="P808" s="6">
        <f t="shared" si="60"/>
        <v>138.44</v>
      </c>
      <c r="Q808">
        <f t="shared" si="61"/>
        <v>87.44</v>
      </c>
      <c r="R808" s="16">
        <f t="shared" si="62"/>
        <v>40638.828009259261</v>
      </c>
      <c r="S808" s="16">
        <f t="shared" si="63"/>
        <v>42331.378923611104</v>
      </c>
      <c r="T808">
        <f t="shared" si="64"/>
        <v>2011</v>
      </c>
    </row>
    <row r="809" spans="1:20" ht="45" hidden="1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 s="10">
        <v>1450051200</v>
      </c>
      <c r="J809">
        <v>1448269539</v>
      </c>
      <c r="K809" t="b">
        <v>0</v>
      </c>
      <c r="L809">
        <v>391</v>
      </c>
      <c r="M809" t="b">
        <v>1</v>
      </c>
      <c r="N809" s="12" t="s">
        <v>8276</v>
      </c>
      <c r="O809" t="s">
        <v>8277</v>
      </c>
      <c r="P809" s="6">
        <f t="shared" si="60"/>
        <v>332.04</v>
      </c>
      <c r="Q809">
        <f t="shared" si="61"/>
        <v>21.23</v>
      </c>
      <c r="R809" s="16">
        <f t="shared" si="62"/>
        <v>42331.378923611104</v>
      </c>
      <c r="S809" s="16">
        <f t="shared" si="63"/>
        <v>41304.751284722224</v>
      </c>
      <c r="T809">
        <f t="shared" si="64"/>
        <v>2015</v>
      </c>
    </row>
    <row r="810" spans="1:20" ht="60" hidden="1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 s="10">
        <v>1362160868</v>
      </c>
      <c r="J810">
        <v>1359568911</v>
      </c>
      <c r="K810" t="b">
        <v>0</v>
      </c>
      <c r="L810">
        <v>136</v>
      </c>
      <c r="M810" t="b">
        <v>1</v>
      </c>
      <c r="N810" s="12" t="s">
        <v>8287</v>
      </c>
      <c r="O810" t="s">
        <v>8301</v>
      </c>
      <c r="P810" s="6">
        <f t="shared" si="60"/>
        <v>110.67</v>
      </c>
      <c r="Q810">
        <f t="shared" si="61"/>
        <v>61.03</v>
      </c>
      <c r="R810" s="16">
        <f t="shared" si="62"/>
        <v>41304.751284722224</v>
      </c>
      <c r="S810" s="16">
        <f t="shared" si="63"/>
        <v>42405.67260416667</v>
      </c>
      <c r="T810">
        <f t="shared" si="64"/>
        <v>2013</v>
      </c>
    </row>
    <row r="811" spans="1:20" ht="60" hidden="1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 s="10">
        <v>1456416513</v>
      </c>
      <c r="J811">
        <v>1454688513</v>
      </c>
      <c r="K811" t="b">
        <v>0</v>
      </c>
      <c r="L811">
        <v>102</v>
      </c>
      <c r="M811" t="b">
        <v>1</v>
      </c>
      <c r="N811" s="12" t="s">
        <v>8273</v>
      </c>
      <c r="O811" t="s">
        <v>8274</v>
      </c>
      <c r="P811" s="6">
        <f t="shared" si="60"/>
        <v>165.44</v>
      </c>
      <c r="Q811">
        <f t="shared" si="61"/>
        <v>81.099999999999994</v>
      </c>
      <c r="R811" s="16">
        <f t="shared" si="62"/>
        <v>42405.67260416667</v>
      </c>
      <c r="S811" s="16">
        <f t="shared" si="63"/>
        <v>41828.664456018516</v>
      </c>
      <c r="T811">
        <f t="shared" si="64"/>
        <v>2016</v>
      </c>
    </row>
    <row r="812" spans="1:20" ht="60" hidden="1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 s="10">
        <v>1407427009</v>
      </c>
      <c r="J812">
        <v>1404835009</v>
      </c>
      <c r="K812" t="b">
        <v>0</v>
      </c>
      <c r="L812">
        <v>27</v>
      </c>
      <c r="M812" t="b">
        <v>0</v>
      </c>
      <c r="N812" s="12" t="s">
        <v>8279</v>
      </c>
      <c r="O812" t="s">
        <v>8305</v>
      </c>
      <c r="P812" s="6">
        <f t="shared" si="60"/>
        <v>23.59</v>
      </c>
      <c r="Q812">
        <f t="shared" si="61"/>
        <v>305.77999999999997</v>
      </c>
      <c r="R812" s="16">
        <f t="shared" si="62"/>
        <v>41828.664456018516</v>
      </c>
      <c r="S812" s="16">
        <f t="shared" si="63"/>
        <v>41591.737974537034</v>
      </c>
      <c r="T812">
        <f t="shared" si="64"/>
        <v>2014</v>
      </c>
    </row>
    <row r="813" spans="1:20" ht="75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 s="10">
        <v>1386910740</v>
      </c>
      <c r="J813">
        <v>1384364561</v>
      </c>
      <c r="K813" t="b">
        <v>1</v>
      </c>
      <c r="L813">
        <v>82</v>
      </c>
      <c r="M813" t="b">
        <v>1</v>
      </c>
      <c r="N813" s="12" t="s">
        <v>8283</v>
      </c>
      <c r="O813" t="s">
        <v>8286</v>
      </c>
      <c r="P813" s="6">
        <f t="shared" si="60"/>
        <v>103.01</v>
      </c>
      <c r="Q813">
        <f t="shared" si="61"/>
        <v>100.5</v>
      </c>
      <c r="R813" s="16">
        <f t="shared" si="62"/>
        <v>41591.737974537034</v>
      </c>
      <c r="S813" s="16">
        <f t="shared" si="63"/>
        <v>41845.809166666666</v>
      </c>
      <c r="T813">
        <f t="shared" si="64"/>
        <v>2013</v>
      </c>
    </row>
    <row r="814" spans="1:20" ht="60" hidden="1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 s="10">
        <v>1409187600</v>
      </c>
      <c r="J814">
        <v>1406316312</v>
      </c>
      <c r="K814" t="b">
        <v>0</v>
      </c>
      <c r="L814">
        <v>25</v>
      </c>
      <c r="M814" t="b">
        <v>1</v>
      </c>
      <c r="N814" s="12" t="s">
        <v>8283</v>
      </c>
      <c r="O814" t="s">
        <v>8295</v>
      </c>
      <c r="P814" s="6">
        <f t="shared" si="60"/>
        <v>102.88</v>
      </c>
      <c r="Q814">
        <f t="shared" si="61"/>
        <v>329.2</v>
      </c>
      <c r="R814" s="16">
        <f t="shared" si="62"/>
        <v>41845.809166666666</v>
      </c>
      <c r="S814" s="16">
        <f t="shared" si="63"/>
        <v>42262.096782407403</v>
      </c>
      <c r="T814">
        <f t="shared" si="64"/>
        <v>2014</v>
      </c>
    </row>
    <row r="815" spans="1:20" ht="135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 s="10">
        <v>1444348800</v>
      </c>
      <c r="J815">
        <v>1442283562</v>
      </c>
      <c r="K815" t="b">
        <v>1</v>
      </c>
      <c r="L815">
        <v>71</v>
      </c>
      <c r="M815" t="b">
        <v>1</v>
      </c>
      <c r="N815" s="12" t="s">
        <v>8283</v>
      </c>
      <c r="O815" t="s">
        <v>8286</v>
      </c>
      <c r="P815" s="6">
        <f t="shared" si="60"/>
        <v>102.84</v>
      </c>
      <c r="Q815">
        <f t="shared" si="61"/>
        <v>115.87</v>
      </c>
      <c r="R815" s="16">
        <f t="shared" si="62"/>
        <v>42262.096782407403</v>
      </c>
      <c r="S815" s="16">
        <f t="shared" si="63"/>
        <v>41798.94027777778</v>
      </c>
      <c r="T815">
        <f t="shared" si="64"/>
        <v>2015</v>
      </c>
    </row>
    <row r="816" spans="1:20" ht="135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 s="10">
        <v>1404858840</v>
      </c>
      <c r="J816">
        <v>1402266840</v>
      </c>
      <c r="K816" t="b">
        <v>0</v>
      </c>
      <c r="L816">
        <v>94</v>
      </c>
      <c r="M816" t="b">
        <v>1</v>
      </c>
      <c r="N816" s="12" t="s">
        <v>8283</v>
      </c>
      <c r="O816" t="s">
        <v>8286</v>
      </c>
      <c r="P816" s="6">
        <f t="shared" si="60"/>
        <v>102.65</v>
      </c>
      <c r="Q816">
        <f t="shared" si="61"/>
        <v>87.36</v>
      </c>
      <c r="R816" s="16">
        <f t="shared" si="62"/>
        <v>41798.94027777778</v>
      </c>
      <c r="S816" s="16">
        <f t="shared" si="63"/>
        <v>40848.198333333334</v>
      </c>
      <c r="T816">
        <f t="shared" si="64"/>
        <v>2014</v>
      </c>
    </row>
    <row r="817" spans="1:20" ht="60" hidden="1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 s="10">
        <v>1325310336</v>
      </c>
      <c r="J817">
        <v>1320122736</v>
      </c>
      <c r="K817" t="b">
        <v>0</v>
      </c>
      <c r="L817">
        <v>62</v>
      </c>
      <c r="M817" t="b">
        <v>1</v>
      </c>
      <c r="N817" s="12" t="s">
        <v>8287</v>
      </c>
      <c r="O817" t="s">
        <v>8298</v>
      </c>
      <c r="P817" s="6">
        <f t="shared" si="60"/>
        <v>102.64</v>
      </c>
      <c r="Q817">
        <f t="shared" si="61"/>
        <v>132.44</v>
      </c>
      <c r="R817" s="16">
        <f t="shared" si="62"/>
        <v>40848.198333333334</v>
      </c>
      <c r="S817" s="16">
        <f t="shared" si="63"/>
        <v>40845.14975694444</v>
      </c>
      <c r="T817">
        <f t="shared" si="64"/>
        <v>2011</v>
      </c>
    </row>
    <row r="818" spans="1:20" ht="60" hidden="1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 s="10">
        <v>1322454939</v>
      </c>
      <c r="J818">
        <v>1319859339</v>
      </c>
      <c r="K818" t="b">
        <v>0</v>
      </c>
      <c r="L818">
        <v>116</v>
      </c>
      <c r="M818" t="b">
        <v>1</v>
      </c>
      <c r="N818" s="12" t="s">
        <v>8287</v>
      </c>
      <c r="O818" t="s">
        <v>8298</v>
      </c>
      <c r="P818" s="6">
        <f t="shared" si="60"/>
        <v>102.64</v>
      </c>
      <c r="Q818">
        <f t="shared" si="61"/>
        <v>70.78</v>
      </c>
      <c r="R818" s="16">
        <f t="shared" si="62"/>
        <v>40845.14975694444</v>
      </c>
      <c r="S818" s="16">
        <f t="shared" si="63"/>
        <v>42576.697569444441</v>
      </c>
      <c r="T818">
        <f t="shared" si="64"/>
        <v>2011</v>
      </c>
    </row>
    <row r="819" spans="1:20" ht="60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 s="10">
        <v>1474649070</v>
      </c>
      <c r="J819">
        <v>1469465070</v>
      </c>
      <c r="K819" t="b">
        <v>0</v>
      </c>
      <c r="L819">
        <v>54</v>
      </c>
      <c r="M819" t="b">
        <v>1</v>
      </c>
      <c r="N819" s="12" t="s">
        <v>8283</v>
      </c>
      <c r="O819" t="s">
        <v>8286</v>
      </c>
      <c r="P819" s="6">
        <f t="shared" si="60"/>
        <v>109.43</v>
      </c>
      <c r="Q819">
        <f t="shared" si="61"/>
        <v>151.97999999999999</v>
      </c>
      <c r="R819" s="16">
        <f t="shared" si="62"/>
        <v>42576.697569444441</v>
      </c>
      <c r="S819" s="16">
        <f t="shared" si="63"/>
        <v>42247.803912037038</v>
      </c>
      <c r="T819">
        <f t="shared" si="64"/>
        <v>2016</v>
      </c>
    </row>
    <row r="820" spans="1:20" ht="60" hidden="1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 s="10">
        <v>1443808800</v>
      </c>
      <c r="J820">
        <v>1441048658</v>
      </c>
      <c r="K820" t="b">
        <v>1</v>
      </c>
      <c r="L820">
        <v>122</v>
      </c>
      <c r="M820" t="b">
        <v>0</v>
      </c>
      <c r="N820" s="12" t="s">
        <v>8273</v>
      </c>
      <c r="O820" t="s">
        <v>8274</v>
      </c>
      <c r="P820" s="6">
        <f t="shared" si="60"/>
        <v>36.4</v>
      </c>
      <c r="Q820">
        <f t="shared" si="61"/>
        <v>67.14</v>
      </c>
      <c r="R820" s="16">
        <f t="shared" si="62"/>
        <v>42247.803912037038</v>
      </c>
      <c r="S820" s="16">
        <f t="shared" si="63"/>
        <v>42142.767106481479</v>
      </c>
      <c r="T820">
        <f t="shared" si="64"/>
        <v>2015</v>
      </c>
    </row>
    <row r="821" spans="1:20" ht="45" hidden="1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 s="10">
        <v>1433775600</v>
      </c>
      <c r="J821">
        <v>1431973478</v>
      </c>
      <c r="K821" t="b">
        <v>0</v>
      </c>
      <c r="L821">
        <v>11</v>
      </c>
      <c r="M821" t="b">
        <v>0</v>
      </c>
      <c r="N821" s="12" t="s">
        <v>8271</v>
      </c>
      <c r="O821" t="s">
        <v>8308</v>
      </c>
      <c r="P821" s="6">
        <f t="shared" si="60"/>
        <v>9.99</v>
      </c>
      <c r="Q821">
        <f t="shared" si="61"/>
        <v>744.55</v>
      </c>
      <c r="R821" s="16">
        <f t="shared" si="62"/>
        <v>42142.767106481479</v>
      </c>
      <c r="S821" s="16">
        <f t="shared" si="63"/>
        <v>41695.016782407409</v>
      </c>
      <c r="T821">
        <f t="shared" si="64"/>
        <v>2015</v>
      </c>
    </row>
    <row r="822" spans="1:20" ht="60" hidden="1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 s="10">
        <v>1395876250</v>
      </c>
      <c r="J822">
        <v>1393287850</v>
      </c>
      <c r="K822" t="b">
        <v>0</v>
      </c>
      <c r="L822">
        <v>84</v>
      </c>
      <c r="M822" t="b">
        <v>1</v>
      </c>
      <c r="N822" s="12" t="s">
        <v>8276</v>
      </c>
      <c r="O822" t="s">
        <v>8277</v>
      </c>
      <c r="P822" s="6">
        <f t="shared" si="60"/>
        <v>326.92</v>
      </c>
      <c r="Q822">
        <f t="shared" si="61"/>
        <v>97.3</v>
      </c>
      <c r="R822" s="16">
        <f t="shared" si="62"/>
        <v>41695.016782407409</v>
      </c>
      <c r="S822" s="16">
        <f t="shared" si="63"/>
        <v>41754.564328703702</v>
      </c>
      <c r="T822">
        <f t="shared" si="64"/>
        <v>2014</v>
      </c>
    </row>
    <row r="823" spans="1:20" ht="60" hidden="1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 s="10">
        <v>1401024758</v>
      </c>
      <c r="J823">
        <v>1398432758</v>
      </c>
      <c r="K823" t="b">
        <v>0</v>
      </c>
      <c r="L823">
        <v>32</v>
      </c>
      <c r="M823" t="b">
        <v>1</v>
      </c>
      <c r="N823" s="12" t="s">
        <v>8283</v>
      </c>
      <c r="O823" t="s">
        <v>8295</v>
      </c>
      <c r="P823" s="6">
        <f t="shared" si="60"/>
        <v>102.07</v>
      </c>
      <c r="Q823">
        <f t="shared" si="61"/>
        <v>255.17</v>
      </c>
      <c r="R823" s="16">
        <f t="shared" si="62"/>
        <v>41754.564328703702</v>
      </c>
      <c r="S823" s="16">
        <f t="shared" si="63"/>
        <v>41291.661550925928</v>
      </c>
      <c r="T823">
        <f t="shared" si="64"/>
        <v>2014</v>
      </c>
    </row>
    <row r="824" spans="1:20" hidden="1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 s="10">
        <v>1361029958</v>
      </c>
      <c r="J824">
        <v>1358437958</v>
      </c>
      <c r="K824" t="b">
        <v>1</v>
      </c>
      <c r="L824">
        <v>234</v>
      </c>
      <c r="M824" t="b">
        <v>1</v>
      </c>
      <c r="N824" s="12" t="s">
        <v>8271</v>
      </c>
      <c r="O824" t="s">
        <v>8272</v>
      </c>
      <c r="P824" s="6">
        <f t="shared" si="60"/>
        <v>163.19999999999999</v>
      </c>
      <c r="Q824">
        <f t="shared" si="61"/>
        <v>34.869999999999997</v>
      </c>
      <c r="R824" s="16">
        <f t="shared" si="62"/>
        <v>41291.661550925928</v>
      </c>
      <c r="S824" s="16">
        <f t="shared" si="63"/>
        <v>41656.762638888889</v>
      </c>
      <c r="T824">
        <f t="shared" si="64"/>
        <v>2013</v>
      </c>
    </row>
    <row r="825" spans="1:20" ht="60" hidden="1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 s="10">
        <v>1392574692</v>
      </c>
      <c r="J825">
        <v>1389982692</v>
      </c>
      <c r="K825" t="b">
        <v>1</v>
      </c>
      <c r="L825">
        <v>105</v>
      </c>
      <c r="M825" t="b">
        <v>1</v>
      </c>
      <c r="N825" s="12" t="s">
        <v>8287</v>
      </c>
      <c r="O825" t="s">
        <v>8291</v>
      </c>
      <c r="P825" s="6">
        <f t="shared" si="60"/>
        <v>125.42</v>
      </c>
      <c r="Q825">
        <f t="shared" si="61"/>
        <v>77.64</v>
      </c>
      <c r="R825" s="16">
        <f t="shared" si="62"/>
        <v>41656.762638888889</v>
      </c>
      <c r="S825" s="16">
        <f t="shared" si="63"/>
        <v>40765.876886574071</v>
      </c>
      <c r="T825">
        <f t="shared" si="64"/>
        <v>2014</v>
      </c>
    </row>
    <row r="826" spans="1:20" ht="45" hidden="1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 s="10">
        <v>1315602163</v>
      </c>
      <c r="J826">
        <v>1313010163</v>
      </c>
      <c r="K826" t="b">
        <v>1</v>
      </c>
      <c r="L826">
        <v>162</v>
      </c>
      <c r="M826" t="b">
        <v>1</v>
      </c>
      <c r="N826" s="12" t="s">
        <v>8268</v>
      </c>
      <c r="O826" t="s">
        <v>8269</v>
      </c>
      <c r="P826" s="6">
        <f t="shared" si="60"/>
        <v>113</v>
      </c>
      <c r="Q826">
        <f t="shared" si="61"/>
        <v>50.22</v>
      </c>
      <c r="R826" s="16">
        <f t="shared" si="62"/>
        <v>40765.876886574071</v>
      </c>
      <c r="S826" s="16">
        <f t="shared" si="63"/>
        <v>42137.395798611105</v>
      </c>
      <c r="T826">
        <f t="shared" si="64"/>
        <v>2011</v>
      </c>
    </row>
    <row r="827" spans="1:20" ht="135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 s="10">
        <v>1434452400</v>
      </c>
      <c r="J827">
        <v>1431509397</v>
      </c>
      <c r="K827" t="b">
        <v>1</v>
      </c>
      <c r="L827">
        <v>70</v>
      </c>
      <c r="M827" t="b">
        <v>1</v>
      </c>
      <c r="N827" s="12" t="s">
        <v>8283</v>
      </c>
      <c r="O827" t="s">
        <v>8286</v>
      </c>
      <c r="P827" s="6">
        <f t="shared" si="60"/>
        <v>101.5</v>
      </c>
      <c r="Q827">
        <f t="shared" si="61"/>
        <v>116</v>
      </c>
      <c r="R827" s="16">
        <f t="shared" si="62"/>
        <v>42137.395798611105</v>
      </c>
      <c r="S827" s="16">
        <f t="shared" si="63"/>
        <v>42064.220069444447</v>
      </c>
      <c r="T827">
        <f t="shared" si="64"/>
        <v>2015</v>
      </c>
    </row>
    <row r="828" spans="1:20" ht="150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 s="10">
        <v>1427775414</v>
      </c>
      <c r="J828">
        <v>1425187014</v>
      </c>
      <c r="K828" t="b">
        <v>0</v>
      </c>
      <c r="L828">
        <v>40</v>
      </c>
      <c r="M828" t="b">
        <v>1</v>
      </c>
      <c r="N828" s="12" t="s">
        <v>8283</v>
      </c>
      <c r="O828" t="s">
        <v>8286</v>
      </c>
      <c r="P828" s="6">
        <f t="shared" si="60"/>
        <v>101.43</v>
      </c>
      <c r="Q828">
        <f t="shared" si="61"/>
        <v>202.85</v>
      </c>
      <c r="R828" s="16">
        <f t="shared" si="62"/>
        <v>42064.220069444447</v>
      </c>
      <c r="S828" s="16">
        <f t="shared" si="63"/>
        <v>42041.714178240742</v>
      </c>
      <c r="T828">
        <f t="shared" si="64"/>
        <v>2015</v>
      </c>
    </row>
    <row r="829" spans="1:20" ht="150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 s="10">
        <v>1425830905</v>
      </c>
      <c r="J829">
        <v>1423242505</v>
      </c>
      <c r="K829" t="b">
        <v>0</v>
      </c>
      <c r="L829">
        <v>57</v>
      </c>
      <c r="M829" t="b">
        <v>1</v>
      </c>
      <c r="N829" s="12" t="s">
        <v>8283</v>
      </c>
      <c r="O829" t="s">
        <v>8286</v>
      </c>
      <c r="P829" s="6">
        <f t="shared" si="60"/>
        <v>101.38</v>
      </c>
      <c r="Q829">
        <f t="shared" si="61"/>
        <v>142.28</v>
      </c>
      <c r="R829" s="16">
        <f t="shared" si="62"/>
        <v>42041.714178240742</v>
      </c>
      <c r="S829" s="16">
        <f t="shared" si="63"/>
        <v>42452.666770833333</v>
      </c>
      <c r="T829">
        <f t="shared" si="64"/>
        <v>2015</v>
      </c>
    </row>
    <row r="830" spans="1:20" ht="45" hidden="1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 s="10">
        <v>1461369600</v>
      </c>
      <c r="J830">
        <v>1458748809</v>
      </c>
      <c r="K830" t="b">
        <v>0</v>
      </c>
      <c r="L830">
        <v>218</v>
      </c>
      <c r="M830" t="b">
        <v>1</v>
      </c>
      <c r="N830" s="12" t="s">
        <v>8276</v>
      </c>
      <c r="O830" t="s">
        <v>8277</v>
      </c>
      <c r="P830" s="6">
        <f t="shared" si="60"/>
        <v>108.12</v>
      </c>
      <c r="Q830">
        <f t="shared" si="61"/>
        <v>37.200000000000003</v>
      </c>
      <c r="R830" s="16">
        <f t="shared" si="62"/>
        <v>42452.666770833333</v>
      </c>
      <c r="S830" s="16">
        <f t="shared" si="63"/>
        <v>41226.648576388885</v>
      </c>
      <c r="T830">
        <f t="shared" si="64"/>
        <v>2016</v>
      </c>
    </row>
    <row r="831" spans="1:20" ht="60" hidden="1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 s="10">
        <v>1356976800</v>
      </c>
      <c r="J831">
        <v>1352820837</v>
      </c>
      <c r="K831" t="b">
        <v>0</v>
      </c>
      <c r="L831">
        <v>170</v>
      </c>
      <c r="M831" t="b">
        <v>1</v>
      </c>
      <c r="N831" s="12" t="s">
        <v>8287</v>
      </c>
      <c r="O831" t="s">
        <v>8288</v>
      </c>
      <c r="P831" s="6">
        <f t="shared" si="60"/>
        <v>202.63</v>
      </c>
      <c r="Q831">
        <f t="shared" si="61"/>
        <v>47.68</v>
      </c>
      <c r="R831" s="16">
        <f t="shared" si="62"/>
        <v>41226.648576388885</v>
      </c>
      <c r="S831" s="16">
        <f t="shared" si="63"/>
        <v>42343.998043981483</v>
      </c>
      <c r="T831">
        <f t="shared" si="64"/>
        <v>2012</v>
      </c>
    </row>
    <row r="832" spans="1:20" ht="75" hidden="1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 s="10">
        <v>1453064400</v>
      </c>
      <c r="J832">
        <v>1449359831</v>
      </c>
      <c r="K832" t="b">
        <v>0</v>
      </c>
      <c r="L832">
        <v>101</v>
      </c>
      <c r="M832" t="b">
        <v>1</v>
      </c>
      <c r="N832" s="12" t="s">
        <v>8287</v>
      </c>
      <c r="O832" t="s">
        <v>8298</v>
      </c>
      <c r="P832" s="6">
        <f t="shared" si="60"/>
        <v>102.51</v>
      </c>
      <c r="Q832">
        <f t="shared" si="61"/>
        <v>80.180000000000007</v>
      </c>
      <c r="R832" s="16">
        <f t="shared" si="62"/>
        <v>42343.998043981483</v>
      </c>
      <c r="S832" s="16">
        <f t="shared" si="63"/>
        <v>41579.847997685189</v>
      </c>
      <c r="T832">
        <f t="shared" si="64"/>
        <v>2015</v>
      </c>
    </row>
    <row r="833" spans="1:20" ht="45" hidden="1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 s="10">
        <v>1385932867</v>
      </c>
      <c r="J833">
        <v>1383337267</v>
      </c>
      <c r="K833" t="b">
        <v>0</v>
      </c>
      <c r="L833">
        <v>108</v>
      </c>
      <c r="M833" t="b">
        <v>1</v>
      </c>
      <c r="N833" s="12" t="s">
        <v>8287</v>
      </c>
      <c r="O833" t="s">
        <v>8291</v>
      </c>
      <c r="P833" s="6">
        <f t="shared" si="60"/>
        <v>101.19</v>
      </c>
      <c r="Q833">
        <f t="shared" si="61"/>
        <v>74.95</v>
      </c>
      <c r="R833" s="16">
        <f t="shared" si="62"/>
        <v>41579.847997685189</v>
      </c>
      <c r="S833" s="16">
        <f t="shared" si="63"/>
        <v>42187.125625000001</v>
      </c>
      <c r="T833">
        <f t="shared" si="64"/>
        <v>2013</v>
      </c>
    </row>
    <row r="834" spans="1:20" ht="30" hidden="1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 s="10">
        <v>1437627540</v>
      </c>
      <c r="J834">
        <v>1435806054</v>
      </c>
      <c r="K834" t="b">
        <v>0</v>
      </c>
      <c r="L834">
        <v>109</v>
      </c>
      <c r="M834" t="b">
        <v>1</v>
      </c>
      <c r="N834" s="12" t="s">
        <v>8279</v>
      </c>
      <c r="O834" t="s">
        <v>8280</v>
      </c>
      <c r="P834" s="6">
        <f t="shared" ref="P834:P897" si="65">ROUND(E834/D834*100,2)</f>
        <v>107.88</v>
      </c>
      <c r="Q834">
        <f t="shared" ref="Q834:Q897" si="66">ROUND(E834/L834,2)</f>
        <v>74.23</v>
      </c>
      <c r="R834" s="16">
        <f t="shared" si="62"/>
        <v>42187.125625000001</v>
      </c>
      <c r="S834" s="16">
        <f t="shared" si="63"/>
        <v>42053.732627314821</v>
      </c>
      <c r="T834">
        <f t="shared" si="64"/>
        <v>2015</v>
      </c>
    </row>
    <row r="835" spans="1:20" ht="150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 s="10">
        <v>1426870560</v>
      </c>
      <c r="J835">
        <v>1424280899</v>
      </c>
      <c r="K835" t="b">
        <v>0</v>
      </c>
      <c r="L835">
        <v>77</v>
      </c>
      <c r="M835" t="b">
        <v>1</v>
      </c>
      <c r="N835" s="12" t="s">
        <v>8283</v>
      </c>
      <c r="O835" t="s">
        <v>8286</v>
      </c>
      <c r="P835" s="6">
        <f t="shared" si="65"/>
        <v>101.05</v>
      </c>
      <c r="Q835">
        <f t="shared" si="66"/>
        <v>104.99</v>
      </c>
      <c r="R835" s="16">
        <f t="shared" ref="R835:R898" si="67">(((J835/60)/60)/24)+DATE(1970,1,1)</f>
        <v>42053.732627314821</v>
      </c>
      <c r="S835" s="16">
        <f t="shared" ref="S835:S898" si="68">(((J836/60)/60)/24)+DATE(1970,1,1)</f>
        <v>40536.111550925925</v>
      </c>
      <c r="T835">
        <f t="shared" ref="T835:T898" si="69">YEAR(R835)</f>
        <v>2015</v>
      </c>
    </row>
    <row r="836" spans="1:20" ht="60" hidden="1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 s="10">
        <v>1300930838</v>
      </c>
      <c r="J836">
        <v>1293158438</v>
      </c>
      <c r="K836" t="b">
        <v>0</v>
      </c>
      <c r="L836">
        <v>92</v>
      </c>
      <c r="M836" t="b">
        <v>1</v>
      </c>
      <c r="N836" s="12" t="s">
        <v>8287</v>
      </c>
      <c r="O836" t="s">
        <v>8291</v>
      </c>
      <c r="P836" s="6">
        <f t="shared" si="65"/>
        <v>101</v>
      </c>
      <c r="Q836">
        <f t="shared" si="66"/>
        <v>87.83</v>
      </c>
      <c r="R836" s="16">
        <f t="shared" si="67"/>
        <v>40536.111550925925</v>
      </c>
      <c r="S836" s="16">
        <f t="shared" si="68"/>
        <v>41417.228043981479</v>
      </c>
      <c r="T836">
        <f t="shared" si="69"/>
        <v>2010</v>
      </c>
    </row>
    <row r="837" spans="1:20" ht="60" hidden="1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 s="10">
        <v>1373174903</v>
      </c>
      <c r="J837">
        <v>1369286903</v>
      </c>
      <c r="K837" t="b">
        <v>0</v>
      </c>
      <c r="L837">
        <v>123</v>
      </c>
      <c r="M837" t="b">
        <v>0</v>
      </c>
      <c r="N837" s="12" t="s">
        <v>8276</v>
      </c>
      <c r="O837" t="s">
        <v>8294</v>
      </c>
      <c r="P837" s="6">
        <f t="shared" si="65"/>
        <v>8.9700000000000006</v>
      </c>
      <c r="Q837">
        <f t="shared" si="66"/>
        <v>65.67</v>
      </c>
      <c r="R837" s="16">
        <f t="shared" si="67"/>
        <v>41417.228043981479</v>
      </c>
      <c r="S837" s="16">
        <f t="shared" si="68"/>
        <v>42045.50535879629</v>
      </c>
      <c r="T837">
        <f t="shared" si="69"/>
        <v>2013</v>
      </c>
    </row>
    <row r="838" spans="1:20" ht="30" hidden="1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 s="10">
        <v>1426158463</v>
      </c>
      <c r="J838">
        <v>1423570063</v>
      </c>
      <c r="K838" t="b">
        <v>0</v>
      </c>
      <c r="L838">
        <v>236</v>
      </c>
      <c r="M838" t="b">
        <v>0</v>
      </c>
      <c r="N838" s="12" t="s">
        <v>8276</v>
      </c>
      <c r="O838" t="s">
        <v>8294</v>
      </c>
      <c r="P838" s="6">
        <f t="shared" si="65"/>
        <v>28.84</v>
      </c>
      <c r="Q838">
        <f t="shared" si="66"/>
        <v>34.22</v>
      </c>
      <c r="R838" s="16">
        <f t="shared" si="67"/>
        <v>42045.50535879629</v>
      </c>
      <c r="S838" s="16">
        <f t="shared" si="68"/>
        <v>41591.964537037034</v>
      </c>
      <c r="T838">
        <f t="shared" si="69"/>
        <v>2015</v>
      </c>
    </row>
    <row r="839" spans="1:20" ht="45" hidden="1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 s="10">
        <v>1388617736</v>
      </c>
      <c r="J839">
        <v>1384384136</v>
      </c>
      <c r="K839" t="b">
        <v>0</v>
      </c>
      <c r="L839">
        <v>69</v>
      </c>
      <c r="M839" t="b">
        <v>1</v>
      </c>
      <c r="N839" s="12" t="s">
        <v>8287</v>
      </c>
      <c r="O839" t="s">
        <v>8288</v>
      </c>
      <c r="P839" s="6">
        <f t="shared" si="65"/>
        <v>100.88</v>
      </c>
      <c r="Q839">
        <f t="shared" si="66"/>
        <v>116.96</v>
      </c>
      <c r="R839" s="16">
        <f t="shared" si="67"/>
        <v>41591.964537037034</v>
      </c>
      <c r="S839" s="16">
        <f t="shared" si="68"/>
        <v>42766.827546296292</v>
      </c>
      <c r="T839">
        <f t="shared" si="69"/>
        <v>2013</v>
      </c>
    </row>
    <row r="840" spans="1:20" ht="60" hidden="1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 s="10">
        <v>1488484300</v>
      </c>
      <c r="J840">
        <v>1485892300</v>
      </c>
      <c r="K840" t="b">
        <v>0</v>
      </c>
      <c r="L840">
        <v>163</v>
      </c>
      <c r="M840" t="b">
        <v>1</v>
      </c>
      <c r="N840" s="12" t="s">
        <v>8276</v>
      </c>
      <c r="O840" t="s">
        <v>8277</v>
      </c>
      <c r="P840" s="6">
        <f t="shared" si="65"/>
        <v>806.4</v>
      </c>
      <c r="Q840">
        <f t="shared" si="66"/>
        <v>49.47</v>
      </c>
      <c r="R840" s="16">
        <f t="shared" si="67"/>
        <v>42766.827546296292</v>
      </c>
      <c r="S840" s="16">
        <f t="shared" si="68"/>
        <v>41341.870868055557</v>
      </c>
      <c r="T840">
        <f t="shared" si="69"/>
        <v>2017</v>
      </c>
    </row>
    <row r="841" spans="1:20" ht="45" hidden="1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 s="10">
        <v>1365489000</v>
      </c>
      <c r="J841">
        <v>1362776043</v>
      </c>
      <c r="K841" t="b">
        <v>0</v>
      </c>
      <c r="L841">
        <v>205</v>
      </c>
      <c r="M841" t="b">
        <v>1</v>
      </c>
      <c r="N841" s="12" t="s">
        <v>8287</v>
      </c>
      <c r="O841" t="s">
        <v>8291</v>
      </c>
      <c r="P841" s="6">
        <f t="shared" si="65"/>
        <v>115.12</v>
      </c>
      <c r="Q841">
        <f t="shared" si="66"/>
        <v>39.31</v>
      </c>
      <c r="R841" s="16">
        <f t="shared" si="67"/>
        <v>41341.870868055557</v>
      </c>
      <c r="S841" s="16">
        <f t="shared" si="68"/>
        <v>40555.325937499998</v>
      </c>
      <c r="T841">
        <f t="shared" si="69"/>
        <v>2013</v>
      </c>
    </row>
    <row r="842" spans="1:20" ht="60" hidden="1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 s="10">
        <v>1299138561</v>
      </c>
      <c r="J842">
        <v>1294818561</v>
      </c>
      <c r="K842" t="b">
        <v>0</v>
      </c>
      <c r="L842">
        <v>96</v>
      </c>
      <c r="M842" t="b">
        <v>1</v>
      </c>
      <c r="N842" s="12" t="s">
        <v>8287</v>
      </c>
      <c r="O842" t="s">
        <v>8291</v>
      </c>
      <c r="P842" s="6">
        <f t="shared" si="65"/>
        <v>100.66</v>
      </c>
      <c r="Q842">
        <f t="shared" si="66"/>
        <v>83.89</v>
      </c>
      <c r="R842" s="16">
        <f t="shared" si="67"/>
        <v>40555.325937499998</v>
      </c>
      <c r="S842" s="16">
        <f t="shared" si="68"/>
        <v>41394.842442129629</v>
      </c>
      <c r="T842">
        <f t="shared" si="69"/>
        <v>2011</v>
      </c>
    </row>
    <row r="843" spans="1:20" ht="45" hidden="1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 s="10">
        <v>1372536787</v>
      </c>
      <c r="J843">
        <v>1367352787</v>
      </c>
      <c r="K843" t="b">
        <v>0</v>
      </c>
      <c r="L843">
        <v>73</v>
      </c>
      <c r="M843" t="b">
        <v>1</v>
      </c>
      <c r="N843" s="12" t="s">
        <v>8281</v>
      </c>
      <c r="O843" t="s">
        <v>8282</v>
      </c>
      <c r="P843" s="6">
        <f t="shared" si="65"/>
        <v>100.44</v>
      </c>
      <c r="Q843">
        <f t="shared" si="66"/>
        <v>110.07</v>
      </c>
      <c r="R843" s="16">
        <f t="shared" si="67"/>
        <v>41394.842442129629</v>
      </c>
      <c r="S843" s="16">
        <f t="shared" si="68"/>
        <v>41058.844571759262</v>
      </c>
      <c r="T843">
        <f t="shared" si="69"/>
        <v>2013</v>
      </c>
    </row>
    <row r="844" spans="1:20" ht="45" hidden="1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 s="10">
        <v>1340914571</v>
      </c>
      <c r="J844">
        <v>1338322571</v>
      </c>
      <c r="K844" t="b">
        <v>0</v>
      </c>
      <c r="L844">
        <v>80</v>
      </c>
      <c r="M844" t="b">
        <v>1</v>
      </c>
      <c r="N844" s="12" t="s">
        <v>8287</v>
      </c>
      <c r="O844" t="s">
        <v>8301</v>
      </c>
      <c r="P844" s="6">
        <f t="shared" si="65"/>
        <v>100.33</v>
      </c>
      <c r="Q844">
        <f t="shared" si="66"/>
        <v>100.33</v>
      </c>
      <c r="R844" s="16">
        <f t="shared" si="67"/>
        <v>41058.844571759262</v>
      </c>
      <c r="S844" s="16">
        <f t="shared" si="68"/>
        <v>42695.257870370369</v>
      </c>
      <c r="T844">
        <f t="shared" si="69"/>
        <v>2012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 s="10">
        <v>1481184000</v>
      </c>
      <c r="J845">
        <v>1479708680</v>
      </c>
      <c r="K845" t="b">
        <v>0</v>
      </c>
      <c r="L845">
        <v>127</v>
      </c>
      <c r="M845" t="b">
        <v>1</v>
      </c>
      <c r="N845" s="12" t="s">
        <v>8287</v>
      </c>
      <c r="O845" t="s">
        <v>8296</v>
      </c>
      <c r="P845" s="6">
        <f t="shared" si="65"/>
        <v>267.13</v>
      </c>
      <c r="Q845">
        <f t="shared" si="66"/>
        <v>63.1</v>
      </c>
      <c r="R845" s="16">
        <f t="shared" si="67"/>
        <v>42695.257870370369</v>
      </c>
      <c r="S845" s="16">
        <f t="shared" si="68"/>
        <v>41941.683865740742</v>
      </c>
      <c r="T845">
        <f t="shared" si="69"/>
        <v>2016</v>
      </c>
    </row>
    <row r="846" spans="1:20" ht="165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 s="10">
        <v>1417057200</v>
      </c>
      <c r="J846">
        <v>1414599886</v>
      </c>
      <c r="K846" t="b">
        <v>0</v>
      </c>
      <c r="L846">
        <v>113</v>
      </c>
      <c r="M846" t="b">
        <v>1</v>
      </c>
      <c r="N846" s="12" t="s">
        <v>8283</v>
      </c>
      <c r="O846" t="s">
        <v>8286</v>
      </c>
      <c r="P846" s="6">
        <f t="shared" si="65"/>
        <v>100.13</v>
      </c>
      <c r="Q846">
        <f t="shared" si="66"/>
        <v>70.88</v>
      </c>
      <c r="R846" s="16">
        <f t="shared" si="67"/>
        <v>41941.683865740742</v>
      </c>
      <c r="S846" s="16">
        <f t="shared" si="68"/>
        <v>42123.86336805555</v>
      </c>
      <c r="T846">
        <f t="shared" si="69"/>
        <v>2014</v>
      </c>
    </row>
    <row r="847" spans="1:20" ht="60" hidden="1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 s="10">
        <v>1433198520</v>
      </c>
      <c r="J847">
        <v>1430340195</v>
      </c>
      <c r="K847" t="b">
        <v>0</v>
      </c>
      <c r="L847">
        <v>123</v>
      </c>
      <c r="M847" t="b">
        <v>1</v>
      </c>
      <c r="N847" s="12" t="s">
        <v>8273</v>
      </c>
      <c r="O847" t="s">
        <v>8274</v>
      </c>
      <c r="P847" s="6">
        <f t="shared" si="65"/>
        <v>106.73</v>
      </c>
      <c r="Q847">
        <f t="shared" si="66"/>
        <v>65.08</v>
      </c>
      <c r="R847" s="16">
        <f t="shared" si="67"/>
        <v>42123.86336805555</v>
      </c>
      <c r="S847" s="16">
        <f t="shared" si="68"/>
        <v>42059.701319444444</v>
      </c>
      <c r="T847">
        <f t="shared" si="69"/>
        <v>2015</v>
      </c>
    </row>
    <row r="848" spans="1:20" ht="135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 s="10">
        <v>1429976994</v>
      </c>
      <c r="J848">
        <v>1424796594</v>
      </c>
      <c r="K848" t="b">
        <v>0</v>
      </c>
      <c r="L848">
        <v>19</v>
      </c>
      <c r="M848" t="b">
        <v>1</v>
      </c>
      <c r="N848" s="12" t="s">
        <v>8283</v>
      </c>
      <c r="O848" t="s">
        <v>8286</v>
      </c>
      <c r="P848" s="6">
        <f t="shared" si="65"/>
        <v>100.01</v>
      </c>
      <c r="Q848">
        <f t="shared" si="66"/>
        <v>421.11</v>
      </c>
      <c r="R848" s="16">
        <f t="shared" si="67"/>
        <v>42059.701319444444</v>
      </c>
      <c r="S848" s="16">
        <f t="shared" si="68"/>
        <v>41078.91201388889</v>
      </c>
      <c r="T848">
        <f t="shared" si="69"/>
        <v>2015</v>
      </c>
    </row>
    <row r="849" spans="1:20" ht="45" hidden="1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 s="10">
        <v>1342648398</v>
      </c>
      <c r="J849">
        <v>1340056398</v>
      </c>
      <c r="K849" t="b">
        <v>0</v>
      </c>
      <c r="L849">
        <v>89</v>
      </c>
      <c r="M849" t="b">
        <v>1</v>
      </c>
      <c r="N849" s="12" t="s">
        <v>8281</v>
      </c>
      <c r="O849" t="s">
        <v>8282</v>
      </c>
      <c r="P849" s="6">
        <f t="shared" si="65"/>
        <v>106.67</v>
      </c>
      <c r="Q849">
        <f t="shared" si="66"/>
        <v>89.89</v>
      </c>
      <c r="R849" s="16">
        <f t="shared" si="67"/>
        <v>41078.91201388889</v>
      </c>
      <c r="S849" s="16">
        <f t="shared" si="68"/>
        <v>42690.259699074071</v>
      </c>
      <c r="T849">
        <f t="shared" si="69"/>
        <v>2012</v>
      </c>
    </row>
    <row r="850" spans="1:20" ht="60" hidden="1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 s="10">
        <v>1482372000</v>
      </c>
      <c r="J850">
        <v>1479276838</v>
      </c>
      <c r="K850" t="b">
        <v>0</v>
      </c>
      <c r="L850">
        <v>89</v>
      </c>
      <c r="M850" t="b">
        <v>1</v>
      </c>
      <c r="N850" s="12" t="s">
        <v>8273</v>
      </c>
      <c r="O850" t="s">
        <v>8274</v>
      </c>
      <c r="P850" s="6">
        <f t="shared" si="65"/>
        <v>114.01</v>
      </c>
      <c r="Q850">
        <f t="shared" si="66"/>
        <v>89.67</v>
      </c>
      <c r="R850" s="16">
        <f t="shared" si="67"/>
        <v>42690.259699074071</v>
      </c>
      <c r="S850" s="16">
        <f t="shared" si="68"/>
        <v>41820.776412037041</v>
      </c>
      <c r="T850">
        <f t="shared" si="69"/>
        <v>2016</v>
      </c>
    </row>
    <row r="851" spans="1:20" ht="60" hidden="1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 s="10">
        <v>1406745482</v>
      </c>
      <c r="J851">
        <v>1404153482</v>
      </c>
      <c r="K851" t="b">
        <v>0</v>
      </c>
      <c r="L851">
        <v>107</v>
      </c>
      <c r="M851" t="b">
        <v>1</v>
      </c>
      <c r="N851" s="12" t="s">
        <v>8283</v>
      </c>
      <c r="O851" t="s">
        <v>8295</v>
      </c>
      <c r="P851" s="6">
        <f t="shared" si="65"/>
        <v>113.46</v>
      </c>
      <c r="Q851">
        <f t="shared" si="66"/>
        <v>74.22</v>
      </c>
      <c r="R851" s="16">
        <f t="shared" si="67"/>
        <v>41820.776412037041</v>
      </c>
      <c r="S851" s="16">
        <f t="shared" si="68"/>
        <v>41223.22184027778</v>
      </c>
      <c r="T851">
        <f t="shared" si="69"/>
        <v>2014</v>
      </c>
    </row>
    <row r="852" spans="1:20" ht="60" hidden="1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 s="10">
        <v>1355840400</v>
      </c>
      <c r="J852">
        <v>1352524767</v>
      </c>
      <c r="K852" t="b">
        <v>0</v>
      </c>
      <c r="L852">
        <v>107</v>
      </c>
      <c r="M852" t="b">
        <v>1</v>
      </c>
      <c r="N852" s="12" t="s">
        <v>8287</v>
      </c>
      <c r="O852" t="s">
        <v>8298</v>
      </c>
      <c r="P852" s="6">
        <f t="shared" si="65"/>
        <v>132.22999999999999</v>
      </c>
      <c r="Q852">
        <f t="shared" si="66"/>
        <v>74.150000000000006</v>
      </c>
      <c r="R852" s="16">
        <f t="shared" si="67"/>
        <v>41223.22184027778</v>
      </c>
      <c r="S852" s="16">
        <f t="shared" si="68"/>
        <v>40731.837465277778</v>
      </c>
      <c r="T852">
        <f t="shared" si="69"/>
        <v>2012</v>
      </c>
    </row>
    <row r="853" spans="1:20" ht="45" hidden="1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 s="10">
        <v>1313957157</v>
      </c>
      <c r="J853">
        <v>1310069157</v>
      </c>
      <c r="K853" t="b">
        <v>0</v>
      </c>
      <c r="L853">
        <v>130</v>
      </c>
      <c r="M853" t="b">
        <v>1</v>
      </c>
      <c r="N853" s="12" t="s">
        <v>8271</v>
      </c>
      <c r="O853" t="s">
        <v>8293</v>
      </c>
      <c r="P853" s="6">
        <f t="shared" si="65"/>
        <v>105.57</v>
      </c>
      <c r="Q853">
        <f t="shared" si="66"/>
        <v>60.9</v>
      </c>
      <c r="R853" s="16">
        <f t="shared" si="67"/>
        <v>40731.837465277778</v>
      </c>
      <c r="S853" s="16">
        <f t="shared" si="68"/>
        <v>42128.814247685179</v>
      </c>
      <c r="T853">
        <f t="shared" si="69"/>
        <v>2011</v>
      </c>
    </row>
    <row r="854" spans="1:20" ht="60" hidden="1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 s="10">
        <v>1431372751</v>
      </c>
      <c r="J854">
        <v>1430767951</v>
      </c>
      <c r="K854" t="b">
        <v>0</v>
      </c>
      <c r="L854">
        <v>29</v>
      </c>
      <c r="M854" t="b">
        <v>0</v>
      </c>
      <c r="N854" s="12" t="s">
        <v>8283</v>
      </c>
      <c r="O854" t="s">
        <v>8284</v>
      </c>
      <c r="P854" s="6">
        <f t="shared" si="65"/>
        <v>19.760000000000002</v>
      </c>
      <c r="Q854">
        <f t="shared" si="66"/>
        <v>272.58999999999997</v>
      </c>
      <c r="R854" s="16">
        <f t="shared" si="67"/>
        <v>42128.814247685179</v>
      </c>
      <c r="S854" s="16">
        <f t="shared" si="68"/>
        <v>40970.875671296293</v>
      </c>
      <c r="T854">
        <f t="shared" si="69"/>
        <v>2015</v>
      </c>
    </row>
    <row r="855" spans="1:20" ht="135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 s="10">
        <v>1333310458</v>
      </c>
      <c r="J855">
        <v>1330722058</v>
      </c>
      <c r="K855" t="b">
        <v>1</v>
      </c>
      <c r="L855">
        <v>123</v>
      </c>
      <c r="M855" t="b">
        <v>1</v>
      </c>
      <c r="N855" s="12" t="s">
        <v>8283</v>
      </c>
      <c r="O855" t="s">
        <v>8286</v>
      </c>
      <c r="P855" s="6">
        <f t="shared" si="65"/>
        <v>112.93</v>
      </c>
      <c r="Q855">
        <f t="shared" si="66"/>
        <v>64.27</v>
      </c>
      <c r="R855" s="16">
        <f t="shared" si="67"/>
        <v>40970.875671296293</v>
      </c>
      <c r="S855" s="16">
        <f t="shared" si="68"/>
        <v>42136.536134259266</v>
      </c>
      <c r="T855">
        <f t="shared" si="69"/>
        <v>2012</v>
      </c>
    </row>
    <row r="856" spans="1:20" ht="135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 s="10">
        <v>1434142800</v>
      </c>
      <c r="J856">
        <v>1431435122</v>
      </c>
      <c r="K856" t="b">
        <v>1</v>
      </c>
      <c r="L856">
        <v>163</v>
      </c>
      <c r="M856" t="b">
        <v>1</v>
      </c>
      <c r="N856" s="12" t="s">
        <v>8283</v>
      </c>
      <c r="O856" t="s">
        <v>8286</v>
      </c>
      <c r="P856" s="6">
        <f t="shared" si="65"/>
        <v>131.28</v>
      </c>
      <c r="Q856">
        <f t="shared" si="66"/>
        <v>48.33</v>
      </c>
      <c r="R856" s="16">
        <f t="shared" si="67"/>
        <v>42136.536134259266</v>
      </c>
      <c r="S856" s="16">
        <f t="shared" si="68"/>
        <v>41114.094872685186</v>
      </c>
      <c r="T856">
        <f t="shared" si="69"/>
        <v>2015</v>
      </c>
    </row>
    <row r="857" spans="1:20" ht="30" hidden="1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 s="10">
        <v>1346464800</v>
      </c>
      <c r="J857">
        <v>1343096197</v>
      </c>
      <c r="K857" t="b">
        <v>1</v>
      </c>
      <c r="L857">
        <v>74</v>
      </c>
      <c r="M857" t="b">
        <v>1</v>
      </c>
      <c r="N857" s="12" t="s">
        <v>8281</v>
      </c>
      <c r="O857" t="s">
        <v>8282</v>
      </c>
      <c r="P857" s="6">
        <f t="shared" si="65"/>
        <v>231.65</v>
      </c>
      <c r="Q857">
        <f t="shared" si="66"/>
        <v>106.43</v>
      </c>
      <c r="R857" s="16">
        <f t="shared" si="67"/>
        <v>41114.094872685186</v>
      </c>
      <c r="S857" s="16">
        <f t="shared" si="68"/>
        <v>42522.276724537034</v>
      </c>
      <c r="T857">
        <f t="shared" si="69"/>
        <v>2012</v>
      </c>
    </row>
    <row r="858" spans="1:20" ht="45" hidden="1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 s="10">
        <v>1467432000</v>
      </c>
      <c r="J858">
        <v>1464763109</v>
      </c>
      <c r="K858" t="b">
        <v>0</v>
      </c>
      <c r="L858">
        <v>50</v>
      </c>
      <c r="M858" t="b">
        <v>0</v>
      </c>
      <c r="N858" s="12" t="s">
        <v>8268</v>
      </c>
      <c r="O858" t="s">
        <v>8270</v>
      </c>
      <c r="P858" s="6">
        <f t="shared" si="65"/>
        <v>22.49</v>
      </c>
      <c r="Q858">
        <f t="shared" si="66"/>
        <v>157.46</v>
      </c>
      <c r="R858" s="16">
        <f t="shared" si="67"/>
        <v>42522.276724537034</v>
      </c>
      <c r="S858" s="16">
        <f t="shared" si="68"/>
        <v>41851.771354166667</v>
      </c>
      <c r="T858">
        <f t="shared" si="69"/>
        <v>2016</v>
      </c>
    </row>
    <row r="859" spans="1:20" ht="120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 s="10">
        <v>1408464000</v>
      </c>
      <c r="J859">
        <v>1406831445</v>
      </c>
      <c r="K859" t="b">
        <v>0</v>
      </c>
      <c r="L859">
        <v>26</v>
      </c>
      <c r="M859" t="b">
        <v>1</v>
      </c>
      <c r="N859" s="12" t="s">
        <v>8283</v>
      </c>
      <c r="O859" t="s">
        <v>8286</v>
      </c>
      <c r="P859" s="6">
        <f t="shared" si="65"/>
        <v>101.42</v>
      </c>
      <c r="Q859">
        <f t="shared" si="66"/>
        <v>302.31</v>
      </c>
      <c r="R859" s="16">
        <f t="shared" si="67"/>
        <v>41851.771354166667</v>
      </c>
      <c r="S859" s="16">
        <f t="shared" si="68"/>
        <v>40757.889247685183</v>
      </c>
      <c r="T859">
        <f t="shared" si="69"/>
        <v>2014</v>
      </c>
    </row>
    <row r="860" spans="1:20" ht="60" hidden="1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 s="10">
        <v>1316208031</v>
      </c>
      <c r="J860">
        <v>1312320031</v>
      </c>
      <c r="K860" t="b">
        <v>0</v>
      </c>
      <c r="L860">
        <v>174</v>
      </c>
      <c r="M860" t="b">
        <v>1</v>
      </c>
      <c r="N860" s="12" t="s">
        <v>8281</v>
      </c>
      <c r="O860" t="s">
        <v>8282</v>
      </c>
      <c r="P860" s="6">
        <f t="shared" si="65"/>
        <v>130.65</v>
      </c>
      <c r="Q860">
        <f t="shared" si="66"/>
        <v>45.05</v>
      </c>
      <c r="R860" s="16">
        <f t="shared" si="67"/>
        <v>40757.889247685183</v>
      </c>
      <c r="S860" s="16">
        <f t="shared" si="68"/>
        <v>42496.981597222228</v>
      </c>
      <c r="T860">
        <f t="shared" si="69"/>
        <v>2011</v>
      </c>
    </row>
    <row r="861" spans="1:20" ht="60" hidden="1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 s="10">
        <v>1465169610</v>
      </c>
      <c r="J861">
        <v>1462577610</v>
      </c>
      <c r="K861" t="b">
        <v>0</v>
      </c>
      <c r="L861">
        <v>53</v>
      </c>
      <c r="M861" t="b">
        <v>0</v>
      </c>
      <c r="N861" s="12" t="s">
        <v>8287</v>
      </c>
      <c r="O861" t="s">
        <v>8288</v>
      </c>
      <c r="P861" s="6">
        <f t="shared" si="65"/>
        <v>39.17</v>
      </c>
      <c r="Q861">
        <f t="shared" si="66"/>
        <v>147.81</v>
      </c>
      <c r="R861" s="16">
        <f t="shared" si="67"/>
        <v>42496.981597222228</v>
      </c>
      <c r="S861" s="16">
        <f t="shared" si="68"/>
        <v>42095.240706018521</v>
      </c>
      <c r="T861">
        <f t="shared" si="69"/>
        <v>2016</v>
      </c>
    </row>
    <row r="862" spans="1:20" ht="30" hidden="1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 s="10">
        <v>1430459197</v>
      </c>
      <c r="J862">
        <v>1427867197</v>
      </c>
      <c r="K862" t="b">
        <v>0</v>
      </c>
      <c r="L862">
        <v>23</v>
      </c>
      <c r="M862" t="b">
        <v>1</v>
      </c>
      <c r="N862" s="12" t="s">
        <v>8268</v>
      </c>
      <c r="O862" t="s">
        <v>8269</v>
      </c>
      <c r="P862" s="6">
        <f t="shared" si="65"/>
        <v>104.44</v>
      </c>
      <c r="Q862">
        <f t="shared" si="66"/>
        <v>340.57</v>
      </c>
      <c r="R862" s="16">
        <f t="shared" si="67"/>
        <v>42095.240706018521</v>
      </c>
      <c r="S862" s="16">
        <f t="shared" si="68"/>
        <v>42243.6252662037</v>
      </c>
      <c r="T862">
        <f t="shared" si="69"/>
        <v>2015</v>
      </c>
    </row>
    <row r="863" spans="1:20" ht="120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 s="10">
        <v>1443711623</v>
      </c>
      <c r="J863">
        <v>1440687623</v>
      </c>
      <c r="K863" t="b">
        <v>0</v>
      </c>
      <c r="L863">
        <v>204</v>
      </c>
      <c r="M863" t="b">
        <v>1</v>
      </c>
      <c r="N863" s="12" t="s">
        <v>8283</v>
      </c>
      <c r="O863" t="s">
        <v>8286</v>
      </c>
      <c r="P863" s="6">
        <f t="shared" si="65"/>
        <v>156.19999999999999</v>
      </c>
      <c r="Q863">
        <f t="shared" si="66"/>
        <v>38.28</v>
      </c>
      <c r="R863" s="16">
        <f t="shared" si="67"/>
        <v>42243.6252662037</v>
      </c>
      <c r="S863" s="16">
        <f t="shared" si="68"/>
        <v>42759.724768518514</v>
      </c>
      <c r="T863">
        <f t="shared" si="69"/>
        <v>2015</v>
      </c>
    </row>
    <row r="864" spans="1:20" ht="60" hidden="1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 s="10">
        <v>1487093020</v>
      </c>
      <c r="J864">
        <v>1485278620</v>
      </c>
      <c r="K864" t="b">
        <v>0</v>
      </c>
      <c r="L864">
        <v>210</v>
      </c>
      <c r="M864" t="b">
        <v>1</v>
      </c>
      <c r="N864" s="12" t="s">
        <v>8276</v>
      </c>
      <c r="O864" t="s">
        <v>8277</v>
      </c>
      <c r="P864" s="6">
        <f t="shared" si="65"/>
        <v>779.5</v>
      </c>
      <c r="Q864">
        <f t="shared" si="66"/>
        <v>37.119999999999997</v>
      </c>
      <c r="R864" s="16">
        <f t="shared" si="67"/>
        <v>42759.724768518514</v>
      </c>
      <c r="S864" s="16">
        <f t="shared" si="68"/>
        <v>42543.665601851855</v>
      </c>
      <c r="T864">
        <f t="shared" si="69"/>
        <v>2017</v>
      </c>
    </row>
    <row r="865" spans="1:20" ht="60" hidden="1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 s="10">
        <v>1469122200</v>
      </c>
      <c r="J865">
        <v>1466611108</v>
      </c>
      <c r="K865" t="b">
        <v>0</v>
      </c>
      <c r="L865">
        <v>86</v>
      </c>
      <c r="M865" t="b">
        <v>0</v>
      </c>
      <c r="N865" s="12" t="s">
        <v>8268</v>
      </c>
      <c r="O865" t="s">
        <v>8270</v>
      </c>
      <c r="P865" s="6">
        <f t="shared" si="65"/>
        <v>25.98</v>
      </c>
      <c r="Q865">
        <f t="shared" si="66"/>
        <v>90.62</v>
      </c>
      <c r="R865" s="16">
        <f t="shared" si="67"/>
        <v>42543.665601851855</v>
      </c>
      <c r="S865" s="16">
        <f t="shared" si="68"/>
        <v>41557.780624999999</v>
      </c>
      <c r="T865">
        <f t="shared" si="69"/>
        <v>2016</v>
      </c>
    </row>
    <row r="866" spans="1:20" ht="60" hidden="1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 s="10">
        <v>1384322340</v>
      </c>
      <c r="J866">
        <v>1381430646</v>
      </c>
      <c r="K866" t="b">
        <v>0</v>
      </c>
      <c r="L866">
        <v>128</v>
      </c>
      <c r="M866" t="b">
        <v>1</v>
      </c>
      <c r="N866" s="12" t="s">
        <v>8287</v>
      </c>
      <c r="O866" t="s">
        <v>8291</v>
      </c>
      <c r="P866" s="6">
        <f t="shared" si="65"/>
        <v>103.87</v>
      </c>
      <c r="Q866">
        <f t="shared" si="66"/>
        <v>60.86</v>
      </c>
      <c r="R866" s="16">
        <f t="shared" si="67"/>
        <v>41557.780624999999</v>
      </c>
      <c r="S866" s="16">
        <f t="shared" si="68"/>
        <v>40784.012696759259</v>
      </c>
      <c r="T866">
        <f t="shared" si="69"/>
        <v>2013</v>
      </c>
    </row>
    <row r="867" spans="1:20" ht="60" hidden="1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 s="10">
        <v>1317438000</v>
      </c>
      <c r="J867">
        <v>1314577097</v>
      </c>
      <c r="K867" t="b">
        <v>0</v>
      </c>
      <c r="L867">
        <v>86</v>
      </c>
      <c r="M867" t="b">
        <v>1</v>
      </c>
      <c r="N867" s="12" t="s">
        <v>8287</v>
      </c>
      <c r="O867" t="s">
        <v>8288</v>
      </c>
      <c r="P867" s="6">
        <f t="shared" si="65"/>
        <v>103.8</v>
      </c>
      <c r="Q867">
        <f t="shared" si="66"/>
        <v>90.52</v>
      </c>
      <c r="R867" s="16">
        <f t="shared" si="67"/>
        <v>40784.012696759259</v>
      </c>
      <c r="S867" s="16">
        <f t="shared" si="68"/>
        <v>41465.500173611108</v>
      </c>
      <c r="T867">
        <f t="shared" si="69"/>
        <v>2011</v>
      </c>
    </row>
    <row r="868" spans="1:20" ht="60" hidden="1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 s="10">
        <v>1376049615</v>
      </c>
      <c r="J868">
        <v>1373457615</v>
      </c>
      <c r="K868" t="b">
        <v>0</v>
      </c>
      <c r="L868">
        <v>140</v>
      </c>
      <c r="M868" t="b">
        <v>0</v>
      </c>
      <c r="N868" s="12" t="s">
        <v>8281</v>
      </c>
      <c r="O868" t="s">
        <v>8299</v>
      </c>
      <c r="P868" s="6">
        <f t="shared" si="65"/>
        <v>19.41</v>
      </c>
      <c r="Q868">
        <f t="shared" si="66"/>
        <v>55.46</v>
      </c>
      <c r="R868" s="16">
        <f t="shared" si="67"/>
        <v>41465.500173611108</v>
      </c>
      <c r="S868" s="16">
        <f t="shared" si="68"/>
        <v>41463.743472222224</v>
      </c>
      <c r="T868">
        <f t="shared" si="69"/>
        <v>2013</v>
      </c>
    </row>
    <row r="869" spans="1:20" ht="60" hidden="1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 s="10">
        <v>1375033836</v>
      </c>
      <c r="J869">
        <v>1373305836</v>
      </c>
      <c r="K869" t="b">
        <v>1</v>
      </c>
      <c r="L869">
        <v>74</v>
      </c>
      <c r="M869" t="b">
        <v>1</v>
      </c>
      <c r="N869" s="12" t="s">
        <v>8287</v>
      </c>
      <c r="O869" t="s">
        <v>8291</v>
      </c>
      <c r="P869" s="6">
        <f t="shared" si="65"/>
        <v>110.71</v>
      </c>
      <c r="Q869">
        <f t="shared" si="66"/>
        <v>104.73</v>
      </c>
      <c r="R869" s="16">
        <f t="shared" si="67"/>
        <v>41463.743472222224</v>
      </c>
      <c r="S869" s="16">
        <f t="shared" si="68"/>
        <v>41905.034108796295</v>
      </c>
      <c r="T869">
        <f t="shared" si="69"/>
        <v>2013</v>
      </c>
    </row>
    <row r="870" spans="1:20" ht="60" hidden="1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 s="10">
        <v>1414025347</v>
      </c>
      <c r="J870">
        <v>1411433347</v>
      </c>
      <c r="K870" t="b">
        <v>1</v>
      </c>
      <c r="L870">
        <v>111</v>
      </c>
      <c r="M870" t="b">
        <v>1</v>
      </c>
      <c r="N870" s="12" t="s">
        <v>8287</v>
      </c>
      <c r="O870" t="s">
        <v>8289</v>
      </c>
      <c r="P870" s="6">
        <f t="shared" si="65"/>
        <v>103.09</v>
      </c>
      <c r="Q870">
        <f t="shared" si="66"/>
        <v>69.67</v>
      </c>
      <c r="R870" s="16">
        <f t="shared" si="67"/>
        <v>41905.034108796295</v>
      </c>
      <c r="S870" s="16">
        <f t="shared" si="68"/>
        <v>41780.859629629631</v>
      </c>
      <c r="T870">
        <f t="shared" si="69"/>
        <v>2014</v>
      </c>
    </row>
    <row r="871" spans="1:20" ht="60" hidden="1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 s="10">
        <v>1403323140</v>
      </c>
      <c r="J871">
        <v>1400704672</v>
      </c>
      <c r="K871" t="b">
        <v>0</v>
      </c>
      <c r="L871">
        <v>113</v>
      </c>
      <c r="M871" t="b">
        <v>1</v>
      </c>
      <c r="N871" s="12" t="s">
        <v>8281</v>
      </c>
      <c r="O871" t="s">
        <v>8282</v>
      </c>
      <c r="P871" s="6">
        <f t="shared" si="65"/>
        <v>110.16</v>
      </c>
      <c r="Q871">
        <f t="shared" si="66"/>
        <v>68.239999999999995</v>
      </c>
      <c r="R871" s="16">
        <f t="shared" si="67"/>
        <v>41780.859629629631</v>
      </c>
      <c r="S871" s="16">
        <f t="shared" si="68"/>
        <v>42415.803159722222</v>
      </c>
      <c r="T871">
        <f t="shared" si="69"/>
        <v>2014</v>
      </c>
    </row>
    <row r="872" spans="1:20" ht="45" hidden="1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 s="10">
        <v>1458152193</v>
      </c>
      <c r="J872">
        <v>1455563793</v>
      </c>
      <c r="K872" t="b">
        <v>1</v>
      </c>
      <c r="L872">
        <v>97</v>
      </c>
      <c r="M872" t="b">
        <v>1</v>
      </c>
      <c r="N872" s="12" t="s">
        <v>8281</v>
      </c>
      <c r="O872" t="s">
        <v>8282</v>
      </c>
      <c r="P872" s="6">
        <f t="shared" si="65"/>
        <v>102.69</v>
      </c>
      <c r="Q872">
        <f t="shared" si="66"/>
        <v>79.400000000000006</v>
      </c>
      <c r="R872" s="16">
        <f t="shared" si="67"/>
        <v>42415.803159722222</v>
      </c>
      <c r="S872" s="16">
        <f t="shared" si="68"/>
        <v>40635.982488425929</v>
      </c>
      <c r="T872">
        <f t="shared" si="69"/>
        <v>2016</v>
      </c>
    </row>
    <row r="873" spans="1:20" ht="60" hidden="1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 s="10">
        <v>1303688087</v>
      </c>
      <c r="J873">
        <v>1301787287</v>
      </c>
      <c r="K873" t="b">
        <v>0</v>
      </c>
      <c r="L873">
        <v>69</v>
      </c>
      <c r="M873" t="b">
        <v>1</v>
      </c>
      <c r="N873" s="12" t="s">
        <v>8281</v>
      </c>
      <c r="O873" t="s">
        <v>8303</v>
      </c>
      <c r="P873" s="6">
        <f t="shared" si="65"/>
        <v>102.47</v>
      </c>
      <c r="Q873">
        <f t="shared" si="66"/>
        <v>111.38</v>
      </c>
      <c r="R873" s="16">
        <f t="shared" si="67"/>
        <v>40635.982488425929</v>
      </c>
      <c r="S873" s="16">
        <f t="shared" si="68"/>
        <v>42768.425370370373</v>
      </c>
      <c r="T873">
        <f t="shared" si="69"/>
        <v>2011</v>
      </c>
    </row>
    <row r="874" spans="1:20" ht="135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 s="10">
        <v>1488622352</v>
      </c>
      <c r="J874">
        <v>1486030352</v>
      </c>
      <c r="K874" t="b">
        <v>0</v>
      </c>
      <c r="L874">
        <v>91</v>
      </c>
      <c r="M874" t="b">
        <v>1</v>
      </c>
      <c r="N874" s="12" t="s">
        <v>8283</v>
      </c>
      <c r="O874" t="s">
        <v>8286</v>
      </c>
      <c r="P874" s="6">
        <f t="shared" si="65"/>
        <v>170.44</v>
      </c>
      <c r="Q874">
        <f t="shared" si="66"/>
        <v>84.29</v>
      </c>
      <c r="R874" s="16">
        <f t="shared" si="67"/>
        <v>42768.425370370373</v>
      </c>
      <c r="S874" s="16">
        <f t="shared" si="68"/>
        <v>40505.131168981483</v>
      </c>
      <c r="T874">
        <f t="shared" si="69"/>
        <v>2017</v>
      </c>
    </row>
    <row r="875" spans="1:20" ht="60" hidden="1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 s="10">
        <v>1293073733</v>
      </c>
      <c r="J875">
        <v>1290481733</v>
      </c>
      <c r="K875" t="b">
        <v>0</v>
      </c>
      <c r="L875">
        <v>65</v>
      </c>
      <c r="M875" t="b">
        <v>1</v>
      </c>
      <c r="N875" s="12" t="s">
        <v>8281</v>
      </c>
      <c r="O875" t="s">
        <v>8303</v>
      </c>
      <c r="P875" s="6">
        <f t="shared" si="65"/>
        <v>127.75</v>
      </c>
      <c r="Q875">
        <f t="shared" si="66"/>
        <v>117.92</v>
      </c>
      <c r="R875" s="16">
        <f t="shared" si="67"/>
        <v>40505.131168981483</v>
      </c>
      <c r="S875" s="16">
        <f t="shared" si="68"/>
        <v>41905.812581018516</v>
      </c>
      <c r="T875">
        <f t="shared" si="69"/>
        <v>2010</v>
      </c>
    </row>
    <row r="876" spans="1:20" ht="60" hidden="1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 s="10">
        <v>1415392207</v>
      </c>
      <c r="J876">
        <v>1411500607</v>
      </c>
      <c r="K876" t="b">
        <v>0</v>
      </c>
      <c r="L876">
        <v>81</v>
      </c>
      <c r="M876" t="b">
        <v>0</v>
      </c>
      <c r="N876" s="12" t="s">
        <v>8281</v>
      </c>
      <c r="O876" t="s">
        <v>8297</v>
      </c>
      <c r="P876" s="6">
        <f t="shared" si="65"/>
        <v>9.57</v>
      </c>
      <c r="Q876">
        <f t="shared" si="66"/>
        <v>94.51</v>
      </c>
      <c r="R876" s="16">
        <f t="shared" si="67"/>
        <v>41905.812581018516</v>
      </c>
      <c r="S876" s="16">
        <f t="shared" si="68"/>
        <v>41561.683553240742</v>
      </c>
      <c r="T876">
        <f t="shared" si="69"/>
        <v>2014</v>
      </c>
    </row>
    <row r="877" spans="1:20" ht="60" hidden="1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 s="10">
        <v>1384363459</v>
      </c>
      <c r="J877">
        <v>1381767859</v>
      </c>
      <c r="K877" t="b">
        <v>1</v>
      </c>
      <c r="L877">
        <v>31</v>
      </c>
      <c r="M877" t="b">
        <v>1</v>
      </c>
      <c r="N877" s="12" t="s">
        <v>8287</v>
      </c>
      <c r="O877" t="s">
        <v>8291</v>
      </c>
      <c r="P877" s="6">
        <f t="shared" si="65"/>
        <v>101.8</v>
      </c>
      <c r="Q877">
        <f t="shared" si="66"/>
        <v>246.29</v>
      </c>
      <c r="R877" s="16">
        <f t="shared" si="67"/>
        <v>41561.683553240742</v>
      </c>
      <c r="S877" s="16">
        <f t="shared" si="68"/>
        <v>41961.807372685187</v>
      </c>
      <c r="T877">
        <f t="shared" si="69"/>
        <v>2013</v>
      </c>
    </row>
    <row r="878" spans="1:20" ht="45" hidden="1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 s="10">
        <v>1419136200</v>
      </c>
      <c r="J878">
        <v>1416338557</v>
      </c>
      <c r="K878" t="b">
        <v>0</v>
      </c>
      <c r="L878">
        <v>43</v>
      </c>
      <c r="M878" t="b">
        <v>1</v>
      </c>
      <c r="N878" s="12" t="s">
        <v>8287</v>
      </c>
      <c r="O878" t="s">
        <v>8301</v>
      </c>
      <c r="P878" s="6">
        <f t="shared" si="65"/>
        <v>101.6</v>
      </c>
      <c r="Q878">
        <f t="shared" si="66"/>
        <v>177.21</v>
      </c>
      <c r="R878" s="16">
        <f t="shared" si="67"/>
        <v>41961.807372685187</v>
      </c>
      <c r="S878" s="16">
        <f t="shared" si="68"/>
        <v>42466.608310185184</v>
      </c>
      <c r="T878">
        <f t="shared" si="69"/>
        <v>2014</v>
      </c>
    </row>
    <row r="879" spans="1:20" ht="135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 s="10">
        <v>1462545358</v>
      </c>
      <c r="J879">
        <v>1459953358</v>
      </c>
      <c r="K879" t="b">
        <v>1</v>
      </c>
      <c r="L879">
        <v>117</v>
      </c>
      <c r="M879" t="b">
        <v>1</v>
      </c>
      <c r="N879" s="12" t="s">
        <v>8283</v>
      </c>
      <c r="O879" t="s">
        <v>8286</v>
      </c>
      <c r="P879" s="6">
        <f t="shared" si="65"/>
        <v>108.81</v>
      </c>
      <c r="Q879">
        <f t="shared" si="66"/>
        <v>65.099999999999994</v>
      </c>
      <c r="R879" s="16">
        <f t="shared" si="67"/>
        <v>42466.608310185184</v>
      </c>
      <c r="S879" s="16">
        <f t="shared" si="68"/>
        <v>41239.83625</v>
      </c>
      <c r="T879">
        <f t="shared" si="69"/>
        <v>2016</v>
      </c>
    </row>
    <row r="880" spans="1:20" ht="30" hidden="1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 s="10">
        <v>1356552252</v>
      </c>
      <c r="J880">
        <v>1353960252</v>
      </c>
      <c r="K880" t="b">
        <v>0</v>
      </c>
      <c r="L880">
        <v>104</v>
      </c>
      <c r="M880" t="b">
        <v>1</v>
      </c>
      <c r="N880" s="12" t="s">
        <v>8283</v>
      </c>
      <c r="O880" t="s">
        <v>8284</v>
      </c>
      <c r="P880" s="6">
        <f t="shared" si="65"/>
        <v>108.51</v>
      </c>
      <c r="Q880">
        <f t="shared" si="66"/>
        <v>73.03</v>
      </c>
      <c r="R880" s="16">
        <f t="shared" si="67"/>
        <v>41239.83625</v>
      </c>
      <c r="S880" s="16">
        <f t="shared" si="68"/>
        <v>41143.81821759259</v>
      </c>
      <c r="T880">
        <f t="shared" si="69"/>
        <v>2012</v>
      </c>
    </row>
    <row r="881" spans="1:20" ht="60" hidden="1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 s="10">
        <v>1348256294</v>
      </c>
      <c r="J881">
        <v>1345664294</v>
      </c>
      <c r="K881" t="b">
        <v>1</v>
      </c>
      <c r="L881">
        <v>28</v>
      </c>
      <c r="M881" t="b">
        <v>1</v>
      </c>
      <c r="N881" s="12" t="s">
        <v>8268</v>
      </c>
      <c r="O881" t="s">
        <v>8275</v>
      </c>
      <c r="P881" s="6">
        <f t="shared" si="65"/>
        <v>101.01</v>
      </c>
      <c r="Q881">
        <f t="shared" si="66"/>
        <v>270.57</v>
      </c>
      <c r="R881" s="16">
        <f t="shared" si="67"/>
        <v>41143.81821759259</v>
      </c>
      <c r="S881" s="16">
        <f t="shared" si="68"/>
        <v>41781.717268518521</v>
      </c>
      <c r="T881">
        <f t="shared" si="69"/>
        <v>2012</v>
      </c>
    </row>
    <row r="882" spans="1:20" ht="45" hidden="1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 s="10">
        <v>1403370772</v>
      </c>
      <c r="J882">
        <v>1400778772</v>
      </c>
      <c r="K882" t="b">
        <v>0</v>
      </c>
      <c r="L882">
        <v>264</v>
      </c>
      <c r="M882" t="b">
        <v>1</v>
      </c>
      <c r="N882" s="12" t="s">
        <v>8271</v>
      </c>
      <c r="O882" t="s">
        <v>8293</v>
      </c>
      <c r="P882" s="6">
        <f t="shared" si="65"/>
        <v>125.98</v>
      </c>
      <c r="Q882">
        <f t="shared" si="66"/>
        <v>28.63</v>
      </c>
      <c r="R882" s="16">
        <f t="shared" si="67"/>
        <v>41781.717268518521</v>
      </c>
      <c r="S882" s="16">
        <f t="shared" si="68"/>
        <v>41761.509409722225</v>
      </c>
      <c r="T882">
        <f t="shared" si="69"/>
        <v>2014</v>
      </c>
    </row>
    <row r="883" spans="1:20" ht="45" hidden="1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 s="10">
        <v>1401465600</v>
      </c>
      <c r="J883">
        <v>1399032813</v>
      </c>
      <c r="K883" t="b">
        <v>0</v>
      </c>
      <c r="L883">
        <v>145</v>
      </c>
      <c r="M883" t="b">
        <v>1</v>
      </c>
      <c r="N883" s="12" t="s">
        <v>8283</v>
      </c>
      <c r="O883" t="s">
        <v>8284</v>
      </c>
      <c r="P883" s="6">
        <f t="shared" si="65"/>
        <v>302.2</v>
      </c>
      <c r="Q883">
        <f t="shared" si="66"/>
        <v>52.1</v>
      </c>
      <c r="R883" s="16">
        <f t="shared" si="67"/>
        <v>41761.509409722225</v>
      </c>
      <c r="S883" s="16">
        <f t="shared" si="68"/>
        <v>42796.538275462968</v>
      </c>
      <c r="T883">
        <f t="shared" si="69"/>
        <v>2014</v>
      </c>
    </row>
    <row r="884" spans="1:20" ht="60" hidden="1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 s="10">
        <v>1489903200</v>
      </c>
      <c r="J884">
        <v>1488459307</v>
      </c>
      <c r="K884" t="b">
        <v>0</v>
      </c>
      <c r="L884">
        <v>30</v>
      </c>
      <c r="M884" t="b">
        <v>0</v>
      </c>
      <c r="N884" s="12" t="s">
        <v>8283</v>
      </c>
      <c r="O884" t="s">
        <v>8286</v>
      </c>
      <c r="P884" s="6">
        <f t="shared" si="65"/>
        <v>75.400000000000006</v>
      </c>
      <c r="Q884">
        <f t="shared" si="66"/>
        <v>251.33</v>
      </c>
      <c r="R884" s="16">
        <f t="shared" si="67"/>
        <v>42796.538275462968</v>
      </c>
      <c r="S884" s="16">
        <f t="shared" si="68"/>
        <v>41243.197592592594</v>
      </c>
      <c r="T884">
        <f t="shared" si="69"/>
        <v>2017</v>
      </c>
    </row>
    <row r="885" spans="1:20" ht="60" hidden="1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 s="10">
        <v>1359434672</v>
      </c>
      <c r="J885">
        <v>1354250672</v>
      </c>
      <c r="K885" t="b">
        <v>0</v>
      </c>
      <c r="L885">
        <v>147</v>
      </c>
      <c r="M885" t="b">
        <v>0</v>
      </c>
      <c r="N885" s="12" t="s">
        <v>8281</v>
      </c>
      <c r="O885" t="s">
        <v>8299</v>
      </c>
      <c r="P885" s="6">
        <f t="shared" si="65"/>
        <v>50.2</v>
      </c>
      <c r="Q885">
        <f t="shared" si="66"/>
        <v>51.22</v>
      </c>
      <c r="R885" s="16">
        <f t="shared" si="67"/>
        <v>41243.197592592594</v>
      </c>
      <c r="S885" s="16">
        <f t="shared" si="68"/>
        <v>41835.821226851855</v>
      </c>
      <c r="T885">
        <f t="shared" si="69"/>
        <v>2012</v>
      </c>
    </row>
    <row r="886" spans="1:20" ht="45" hidden="1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 s="10">
        <v>1407736740</v>
      </c>
      <c r="J886">
        <v>1405453354</v>
      </c>
      <c r="K886" t="b">
        <v>0</v>
      </c>
      <c r="L886">
        <v>57</v>
      </c>
      <c r="M886" t="b">
        <v>1</v>
      </c>
      <c r="N886" s="12" t="s">
        <v>8281</v>
      </c>
      <c r="O886" t="s">
        <v>8303</v>
      </c>
      <c r="P886" s="6">
        <f t="shared" si="65"/>
        <v>107.53</v>
      </c>
      <c r="Q886">
        <f t="shared" si="66"/>
        <v>132.05000000000001</v>
      </c>
      <c r="R886" s="16">
        <f t="shared" si="67"/>
        <v>41835.821226851855</v>
      </c>
      <c r="S886" s="16">
        <f t="shared" si="68"/>
        <v>41226.928842592592</v>
      </c>
      <c r="T886">
        <f t="shared" si="69"/>
        <v>2014</v>
      </c>
    </row>
    <row r="887" spans="1:20" ht="60" hidden="1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 s="10">
        <v>1355437052</v>
      </c>
      <c r="J887">
        <v>1352845052</v>
      </c>
      <c r="K887" t="b">
        <v>0</v>
      </c>
      <c r="L887">
        <v>48</v>
      </c>
      <c r="M887" t="b">
        <v>1</v>
      </c>
      <c r="N887" s="12" t="s">
        <v>8287</v>
      </c>
      <c r="O887" t="s">
        <v>8298</v>
      </c>
      <c r="P887" s="6">
        <f t="shared" si="65"/>
        <v>100.33</v>
      </c>
      <c r="Q887">
        <f t="shared" si="66"/>
        <v>156.77000000000001</v>
      </c>
      <c r="R887" s="16">
        <f t="shared" si="67"/>
        <v>41226.928842592592</v>
      </c>
      <c r="S887" s="16">
        <f t="shared" si="68"/>
        <v>42049.733240740738</v>
      </c>
      <c r="T887">
        <f t="shared" si="69"/>
        <v>2012</v>
      </c>
    </row>
    <row r="888" spans="1:20" ht="60" hidden="1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 s="10">
        <v>1426523752</v>
      </c>
      <c r="J888">
        <v>1423935352</v>
      </c>
      <c r="K888" t="b">
        <v>0</v>
      </c>
      <c r="L888">
        <v>92</v>
      </c>
      <c r="M888" t="b">
        <v>1</v>
      </c>
      <c r="N888" s="12" t="s">
        <v>8287</v>
      </c>
      <c r="O888" t="s">
        <v>8291</v>
      </c>
      <c r="P888" s="6">
        <f t="shared" si="65"/>
        <v>100.27</v>
      </c>
      <c r="Q888">
        <f t="shared" si="66"/>
        <v>81.739999999999995</v>
      </c>
      <c r="R888" s="16">
        <f t="shared" si="67"/>
        <v>42049.733240740738</v>
      </c>
      <c r="S888" s="16">
        <f t="shared" si="68"/>
        <v>42688.875902777778</v>
      </c>
      <c r="T888">
        <f t="shared" si="69"/>
        <v>2015</v>
      </c>
    </row>
    <row r="889" spans="1:20" ht="60" hidden="1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 s="10">
        <v>1481749278</v>
      </c>
      <c r="J889">
        <v>1479157278</v>
      </c>
      <c r="K889" t="b">
        <v>0</v>
      </c>
      <c r="L889">
        <v>128</v>
      </c>
      <c r="M889" t="b">
        <v>1</v>
      </c>
      <c r="N889" s="12" t="s">
        <v>8276</v>
      </c>
      <c r="O889" t="s">
        <v>8277</v>
      </c>
      <c r="P889" s="6">
        <f t="shared" si="65"/>
        <v>107.21</v>
      </c>
      <c r="Q889">
        <f t="shared" si="66"/>
        <v>58.63</v>
      </c>
      <c r="R889" s="16">
        <f t="shared" si="67"/>
        <v>42688.875902777778</v>
      </c>
      <c r="S889" s="16">
        <f t="shared" si="68"/>
        <v>42726.920081018514</v>
      </c>
      <c r="T889">
        <f t="shared" si="69"/>
        <v>2016</v>
      </c>
    </row>
    <row r="890" spans="1:20" ht="60" hidden="1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 s="10">
        <v>1487613600</v>
      </c>
      <c r="J890">
        <v>1482444295</v>
      </c>
      <c r="K890" t="b">
        <v>0</v>
      </c>
      <c r="L890">
        <v>15</v>
      </c>
      <c r="M890" t="b">
        <v>0</v>
      </c>
      <c r="N890" s="12" t="s">
        <v>8283</v>
      </c>
      <c r="O890" t="s">
        <v>8286</v>
      </c>
      <c r="P890" s="6">
        <f t="shared" si="65"/>
        <v>19.739999999999998</v>
      </c>
      <c r="Q890">
        <f t="shared" si="66"/>
        <v>500</v>
      </c>
      <c r="R890" s="16">
        <f t="shared" si="67"/>
        <v>42726.920081018514</v>
      </c>
      <c r="S890" s="16">
        <f t="shared" si="68"/>
        <v>42101.758587962962</v>
      </c>
      <c r="T890">
        <f t="shared" si="69"/>
        <v>2016</v>
      </c>
    </row>
    <row r="891" spans="1:20" ht="60" hidden="1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 s="10">
        <v>1431022342</v>
      </c>
      <c r="J891">
        <v>1428430342</v>
      </c>
      <c r="K891" t="b">
        <v>0</v>
      </c>
      <c r="L891">
        <v>70</v>
      </c>
      <c r="M891" t="b">
        <v>1</v>
      </c>
      <c r="N891" s="12" t="s">
        <v>8287</v>
      </c>
      <c r="O891" t="s">
        <v>8291</v>
      </c>
      <c r="P891" s="6">
        <f t="shared" si="65"/>
        <v>107.09</v>
      </c>
      <c r="Q891">
        <f t="shared" si="66"/>
        <v>107.07</v>
      </c>
      <c r="R891" s="16">
        <f t="shared" si="67"/>
        <v>42101.758587962962</v>
      </c>
      <c r="S891" s="16">
        <f t="shared" si="68"/>
        <v>41578.927118055559</v>
      </c>
      <c r="T891">
        <f t="shared" si="69"/>
        <v>2015</v>
      </c>
    </row>
    <row r="892" spans="1:20" ht="30" hidden="1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 s="10">
        <v>1384557303</v>
      </c>
      <c r="J892">
        <v>1383257703</v>
      </c>
      <c r="K892" t="b">
        <v>1</v>
      </c>
      <c r="L892">
        <v>271</v>
      </c>
      <c r="M892" t="b">
        <v>1</v>
      </c>
      <c r="N892" s="12" t="s">
        <v>8268</v>
      </c>
      <c r="O892" t="s">
        <v>8269</v>
      </c>
      <c r="P892" s="6">
        <f t="shared" si="65"/>
        <v>248.17</v>
      </c>
      <c r="Q892">
        <f t="shared" si="66"/>
        <v>27.47</v>
      </c>
      <c r="R892" s="16">
        <f t="shared" si="67"/>
        <v>41578.927118055559</v>
      </c>
      <c r="S892" s="16">
        <f t="shared" si="68"/>
        <v>41834.980462962965</v>
      </c>
      <c r="T892">
        <f t="shared" si="69"/>
        <v>2013</v>
      </c>
    </row>
    <row r="893" spans="1:20" ht="60" hidden="1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 s="10">
        <v>1407972712</v>
      </c>
      <c r="J893">
        <v>1405380712</v>
      </c>
      <c r="K893" t="b">
        <v>1</v>
      </c>
      <c r="L893">
        <v>103</v>
      </c>
      <c r="M893" t="b">
        <v>0</v>
      </c>
      <c r="N893" s="12" t="s">
        <v>8273</v>
      </c>
      <c r="O893" t="s">
        <v>8274</v>
      </c>
      <c r="P893" s="6">
        <f t="shared" si="65"/>
        <v>59.47</v>
      </c>
      <c r="Q893">
        <f t="shared" si="66"/>
        <v>72.17</v>
      </c>
      <c r="R893" s="16">
        <f t="shared" si="67"/>
        <v>41834.980462962965</v>
      </c>
      <c r="S893" s="16">
        <f t="shared" si="68"/>
        <v>41409.814317129632</v>
      </c>
      <c r="T893">
        <f t="shared" si="69"/>
        <v>2014</v>
      </c>
    </row>
    <row r="894" spans="1:20" ht="60" hidden="1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 s="10">
        <v>1370547157</v>
      </c>
      <c r="J894">
        <v>1368646357</v>
      </c>
      <c r="K894" t="b">
        <v>0</v>
      </c>
      <c r="L894">
        <v>23</v>
      </c>
      <c r="M894" t="b">
        <v>1</v>
      </c>
      <c r="N894" s="12" t="s">
        <v>8281</v>
      </c>
      <c r="O894" t="s">
        <v>8303</v>
      </c>
      <c r="P894" s="6">
        <f t="shared" si="65"/>
        <v>148.30000000000001</v>
      </c>
      <c r="Q894">
        <f t="shared" si="66"/>
        <v>322.39</v>
      </c>
      <c r="R894" s="16">
        <f t="shared" si="67"/>
        <v>41409.814317129632</v>
      </c>
      <c r="S894" s="16">
        <f t="shared" si="68"/>
        <v>41075.835497685184</v>
      </c>
      <c r="T894">
        <f t="shared" si="69"/>
        <v>2013</v>
      </c>
    </row>
    <row r="895" spans="1:20" ht="60" hidden="1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 s="10">
        <v>1342382587</v>
      </c>
      <c r="J895">
        <v>1339790587</v>
      </c>
      <c r="K895" t="b">
        <v>0</v>
      </c>
      <c r="L895">
        <v>83</v>
      </c>
      <c r="M895" t="b">
        <v>1</v>
      </c>
      <c r="N895" s="12" t="s">
        <v>8287</v>
      </c>
      <c r="O895" t="s">
        <v>8288</v>
      </c>
      <c r="P895" s="6">
        <f t="shared" si="65"/>
        <v>123.53</v>
      </c>
      <c r="Q895">
        <f t="shared" si="66"/>
        <v>89.3</v>
      </c>
      <c r="R895" s="16">
        <f t="shared" si="67"/>
        <v>41075.835497685184</v>
      </c>
      <c r="S895" s="16">
        <f t="shared" si="68"/>
        <v>42620.143564814818</v>
      </c>
      <c r="T895">
        <f t="shared" si="69"/>
        <v>2012</v>
      </c>
    </row>
    <row r="896" spans="1:20" ht="45" hidden="1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 s="10">
        <v>1478402804</v>
      </c>
      <c r="J896">
        <v>1473218804</v>
      </c>
      <c r="K896" t="b">
        <v>0</v>
      </c>
      <c r="L896">
        <v>15</v>
      </c>
      <c r="M896" t="b">
        <v>1</v>
      </c>
      <c r="N896" s="12" t="s">
        <v>8268</v>
      </c>
      <c r="O896" t="s">
        <v>8269</v>
      </c>
      <c r="P896" s="6">
        <f t="shared" si="65"/>
        <v>147.94</v>
      </c>
      <c r="Q896">
        <f t="shared" si="66"/>
        <v>493.13</v>
      </c>
      <c r="R896" s="16">
        <f t="shared" si="67"/>
        <v>42620.143564814818</v>
      </c>
      <c r="S896" s="16">
        <f t="shared" si="68"/>
        <v>40694.638460648144</v>
      </c>
      <c r="T896">
        <f t="shared" si="69"/>
        <v>2016</v>
      </c>
    </row>
    <row r="897" spans="1:20" ht="60" hidden="1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 s="10">
        <v>1309447163</v>
      </c>
      <c r="J897">
        <v>1306855163</v>
      </c>
      <c r="K897" t="b">
        <v>0</v>
      </c>
      <c r="L897">
        <v>143</v>
      </c>
      <c r="M897" t="b">
        <v>1</v>
      </c>
      <c r="N897" s="12" t="s">
        <v>8271</v>
      </c>
      <c r="O897" t="s">
        <v>8293</v>
      </c>
      <c r="P897" s="6">
        <f t="shared" si="65"/>
        <v>105.47</v>
      </c>
      <c r="Q897">
        <f t="shared" si="66"/>
        <v>51.63</v>
      </c>
      <c r="R897" s="16">
        <f t="shared" si="67"/>
        <v>40694.638460648144</v>
      </c>
      <c r="S897" s="16">
        <f t="shared" si="68"/>
        <v>41982.887280092589</v>
      </c>
      <c r="T897">
        <f t="shared" si="69"/>
        <v>2011</v>
      </c>
    </row>
    <row r="898" spans="1:20" ht="105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 s="10">
        <v>1420751861</v>
      </c>
      <c r="J898">
        <v>1418159861</v>
      </c>
      <c r="K898" t="b">
        <v>1</v>
      </c>
      <c r="L898">
        <v>75</v>
      </c>
      <c r="M898" t="b">
        <v>1</v>
      </c>
      <c r="N898" s="12" t="s">
        <v>8283</v>
      </c>
      <c r="O898" t="s">
        <v>8286</v>
      </c>
      <c r="P898" s="6">
        <f t="shared" ref="P898:P961" si="70">ROUND(E898/D898*100,2)</f>
        <v>105.21</v>
      </c>
      <c r="Q898">
        <f t="shared" ref="Q898:Q961" si="71">ROUND(E898/L898,2)</f>
        <v>98.2</v>
      </c>
      <c r="R898" s="16">
        <f t="shared" si="67"/>
        <v>41982.887280092589</v>
      </c>
      <c r="S898" s="16">
        <f t="shared" si="68"/>
        <v>42353.16679398148</v>
      </c>
      <c r="T898">
        <f t="shared" si="69"/>
        <v>2014</v>
      </c>
    </row>
    <row r="899" spans="1:20" ht="45" hidden="1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 s="10">
        <v>1452744011</v>
      </c>
      <c r="J899">
        <v>1450152011</v>
      </c>
      <c r="K899" t="b">
        <v>0</v>
      </c>
      <c r="L899">
        <v>167</v>
      </c>
      <c r="M899" t="b">
        <v>0</v>
      </c>
      <c r="N899" s="12" t="s">
        <v>8276</v>
      </c>
      <c r="O899" t="s">
        <v>8294</v>
      </c>
      <c r="P899" s="6">
        <f t="shared" si="70"/>
        <v>29.38</v>
      </c>
      <c r="Q899">
        <f t="shared" si="71"/>
        <v>43.98</v>
      </c>
      <c r="R899" s="16">
        <f t="shared" ref="R899:R962" si="72">(((J899/60)/60)/24)+DATE(1970,1,1)</f>
        <v>42353.16679398148</v>
      </c>
      <c r="S899" s="16">
        <f t="shared" ref="S899:S962" si="73">(((J900/60)/60)/24)+DATE(1970,1,1)</f>
        <v>41870.86546296296</v>
      </c>
      <c r="T899">
        <f t="shared" ref="T899:T962" si="74">YEAR(R899)</f>
        <v>2015</v>
      </c>
    </row>
    <row r="900" spans="1:20" ht="30" hidden="1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 s="10">
        <v>1411505176</v>
      </c>
      <c r="J900">
        <v>1408481176</v>
      </c>
      <c r="K900" t="b">
        <v>0</v>
      </c>
      <c r="L900">
        <v>107</v>
      </c>
      <c r="M900" t="b">
        <v>1</v>
      </c>
      <c r="N900" s="12" t="s">
        <v>8287</v>
      </c>
      <c r="O900" t="s">
        <v>8288</v>
      </c>
      <c r="P900" s="6">
        <f t="shared" si="70"/>
        <v>104.86</v>
      </c>
      <c r="Q900">
        <f t="shared" si="71"/>
        <v>68.599999999999994</v>
      </c>
      <c r="R900" s="16">
        <f t="shared" si="72"/>
        <v>41870.86546296296</v>
      </c>
      <c r="S900" s="16">
        <f t="shared" si="73"/>
        <v>41316.120949074073</v>
      </c>
      <c r="T900">
        <f t="shared" si="74"/>
        <v>2014</v>
      </c>
    </row>
    <row r="901" spans="1:20" ht="60" hidden="1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 s="10">
        <v>1363204800</v>
      </c>
      <c r="J901">
        <v>1360551250</v>
      </c>
      <c r="K901" t="b">
        <v>0</v>
      </c>
      <c r="L901">
        <v>339</v>
      </c>
      <c r="M901" t="b">
        <v>1</v>
      </c>
      <c r="N901" s="12" t="s">
        <v>8268</v>
      </c>
      <c r="O901" t="s">
        <v>8269</v>
      </c>
      <c r="P901" s="6">
        <f t="shared" si="70"/>
        <v>978.13</v>
      </c>
      <c r="Q901">
        <f t="shared" si="71"/>
        <v>21.64</v>
      </c>
      <c r="R901" s="16">
        <f t="shared" si="72"/>
        <v>41316.120949074073</v>
      </c>
      <c r="S901" s="16">
        <f t="shared" si="73"/>
        <v>42199.32707175926</v>
      </c>
      <c r="T901">
        <f t="shared" si="74"/>
        <v>2013</v>
      </c>
    </row>
    <row r="902" spans="1:20" ht="60" hidden="1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 s="10">
        <v>1439625059</v>
      </c>
      <c r="J902">
        <v>1436860259</v>
      </c>
      <c r="K902" t="b">
        <v>0</v>
      </c>
      <c r="L902">
        <v>1019</v>
      </c>
      <c r="M902" t="b">
        <v>1</v>
      </c>
      <c r="N902" s="12" t="s">
        <v>8268</v>
      </c>
      <c r="O902" t="s">
        <v>8269</v>
      </c>
      <c r="P902" s="6">
        <f t="shared" si="70"/>
        <v>296.88</v>
      </c>
      <c r="Q902">
        <f t="shared" si="71"/>
        <v>7.19</v>
      </c>
      <c r="R902" s="16">
        <f t="shared" si="72"/>
        <v>42199.32707175926</v>
      </c>
      <c r="S902" s="16">
        <f t="shared" si="73"/>
        <v>41264.72314814815</v>
      </c>
      <c r="T902">
        <f t="shared" si="74"/>
        <v>2015</v>
      </c>
    </row>
    <row r="903" spans="1:20" ht="60" hidden="1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 s="10">
        <v>1358702480</v>
      </c>
      <c r="J903">
        <v>1356110480</v>
      </c>
      <c r="K903" t="b">
        <v>0</v>
      </c>
      <c r="L903">
        <v>112</v>
      </c>
      <c r="M903" t="b">
        <v>1</v>
      </c>
      <c r="N903" s="12" t="s">
        <v>8287</v>
      </c>
      <c r="O903" t="s">
        <v>8291</v>
      </c>
      <c r="P903" s="6">
        <f t="shared" si="70"/>
        <v>146.08000000000001</v>
      </c>
      <c r="Q903">
        <f t="shared" si="71"/>
        <v>65.209999999999994</v>
      </c>
      <c r="R903" s="16">
        <f t="shared" si="72"/>
        <v>41264.72314814815</v>
      </c>
      <c r="S903" s="16">
        <f t="shared" si="73"/>
        <v>41432.062037037038</v>
      </c>
      <c r="T903">
        <f t="shared" si="74"/>
        <v>2012</v>
      </c>
    </row>
    <row r="904" spans="1:20" ht="60" hidden="1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 s="10">
        <v>1373738400</v>
      </c>
      <c r="J904">
        <v>1370568560</v>
      </c>
      <c r="K904" t="b">
        <v>1</v>
      </c>
      <c r="L904">
        <v>143</v>
      </c>
      <c r="M904" t="b">
        <v>1</v>
      </c>
      <c r="N904" s="12" t="s">
        <v>8283</v>
      </c>
      <c r="O904" t="s">
        <v>8284</v>
      </c>
      <c r="P904" s="6">
        <f t="shared" si="70"/>
        <v>131.38</v>
      </c>
      <c r="Q904">
        <f t="shared" si="71"/>
        <v>50.53</v>
      </c>
      <c r="R904" s="16">
        <f t="shared" si="72"/>
        <v>41432.062037037038</v>
      </c>
      <c r="S904" s="16">
        <f t="shared" si="73"/>
        <v>41789.726979166669</v>
      </c>
      <c r="T904">
        <f t="shared" si="74"/>
        <v>2013</v>
      </c>
    </row>
    <row r="905" spans="1:20" ht="120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 s="10">
        <v>1402334811</v>
      </c>
      <c r="J905">
        <v>1401470811</v>
      </c>
      <c r="K905" t="b">
        <v>0</v>
      </c>
      <c r="L905">
        <v>57</v>
      </c>
      <c r="M905" t="b">
        <v>1</v>
      </c>
      <c r="N905" s="12" t="s">
        <v>8283</v>
      </c>
      <c r="O905" t="s">
        <v>8286</v>
      </c>
      <c r="P905" s="6">
        <f t="shared" si="70"/>
        <v>144.4</v>
      </c>
      <c r="Q905">
        <f t="shared" si="71"/>
        <v>126.67</v>
      </c>
      <c r="R905" s="16">
        <f t="shared" si="72"/>
        <v>41789.726979166669</v>
      </c>
      <c r="S905" s="16">
        <f t="shared" si="73"/>
        <v>41422.075821759259</v>
      </c>
      <c r="T905">
        <f t="shared" si="74"/>
        <v>2014</v>
      </c>
    </row>
    <row r="906" spans="1:20" ht="45" hidden="1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 s="10">
        <v>1372297751</v>
      </c>
      <c r="J906">
        <v>1369705751</v>
      </c>
      <c r="K906" t="b">
        <v>0</v>
      </c>
      <c r="L906">
        <v>149</v>
      </c>
      <c r="M906" t="b">
        <v>1</v>
      </c>
      <c r="N906" s="12" t="s">
        <v>8271</v>
      </c>
      <c r="O906" t="s">
        <v>8293</v>
      </c>
      <c r="P906" s="6">
        <f t="shared" si="70"/>
        <v>147.33000000000001</v>
      </c>
      <c r="Q906">
        <f t="shared" si="71"/>
        <v>48.45</v>
      </c>
      <c r="R906" s="16">
        <f t="shared" si="72"/>
        <v>41422.075821759259</v>
      </c>
      <c r="S906" s="16">
        <f t="shared" si="73"/>
        <v>41422.822824074072</v>
      </c>
      <c r="T906">
        <f t="shared" si="74"/>
        <v>2013</v>
      </c>
    </row>
    <row r="907" spans="1:20" ht="60" hidden="1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 s="10">
        <v>1372651140</v>
      </c>
      <c r="J907">
        <v>1369770292</v>
      </c>
      <c r="K907" t="b">
        <v>0</v>
      </c>
      <c r="L907">
        <v>75</v>
      </c>
      <c r="M907" t="b">
        <v>1</v>
      </c>
      <c r="N907" s="12" t="s">
        <v>8287</v>
      </c>
      <c r="O907" t="s">
        <v>8291</v>
      </c>
      <c r="P907" s="6">
        <f t="shared" si="70"/>
        <v>131.02000000000001</v>
      </c>
      <c r="Q907">
        <f t="shared" si="71"/>
        <v>96.08</v>
      </c>
      <c r="R907" s="16">
        <f t="shared" si="72"/>
        <v>41422.822824074072</v>
      </c>
      <c r="S907" s="16">
        <f t="shared" si="73"/>
        <v>41981.782060185185</v>
      </c>
      <c r="T907">
        <f t="shared" si="74"/>
        <v>2013</v>
      </c>
    </row>
    <row r="908" spans="1:20" ht="45" hidden="1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 s="10">
        <v>1421952370</v>
      </c>
      <c r="J908">
        <v>1418064370</v>
      </c>
      <c r="K908" t="b">
        <v>1</v>
      </c>
      <c r="L908">
        <v>46</v>
      </c>
      <c r="M908" t="b">
        <v>1</v>
      </c>
      <c r="N908" s="12" t="s">
        <v>8273</v>
      </c>
      <c r="O908" t="s">
        <v>8274</v>
      </c>
      <c r="P908" s="6">
        <f t="shared" si="70"/>
        <v>102.63</v>
      </c>
      <c r="Q908">
        <f t="shared" si="71"/>
        <v>156.16999999999999</v>
      </c>
      <c r="R908" s="16">
        <f t="shared" si="72"/>
        <v>41981.782060185185</v>
      </c>
      <c r="S908" s="16">
        <f t="shared" si="73"/>
        <v>42097.732418981483</v>
      </c>
      <c r="T908">
        <f t="shared" si="74"/>
        <v>2014</v>
      </c>
    </row>
    <row r="909" spans="1:20" ht="45" hidden="1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 s="10">
        <v>1429595940</v>
      </c>
      <c r="J909">
        <v>1428082481</v>
      </c>
      <c r="K909" t="b">
        <v>0</v>
      </c>
      <c r="L909">
        <v>117</v>
      </c>
      <c r="M909" t="b">
        <v>0</v>
      </c>
      <c r="N909" s="12" t="s">
        <v>8283</v>
      </c>
      <c r="O909" t="s">
        <v>8284</v>
      </c>
      <c r="P909" s="6">
        <f t="shared" si="70"/>
        <v>59.78</v>
      </c>
      <c r="Q909">
        <f t="shared" si="71"/>
        <v>61.31</v>
      </c>
      <c r="R909" s="16">
        <f t="shared" si="72"/>
        <v>42097.732418981483</v>
      </c>
      <c r="S909" s="16">
        <f t="shared" si="73"/>
        <v>42323.70930555556</v>
      </c>
      <c r="T909">
        <f t="shared" si="74"/>
        <v>2015</v>
      </c>
    </row>
    <row r="910" spans="1:20" ht="75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 s="10">
        <v>1450328340</v>
      </c>
      <c r="J910">
        <v>1447606884</v>
      </c>
      <c r="K910" t="b">
        <v>1</v>
      </c>
      <c r="L910">
        <v>37</v>
      </c>
      <c r="M910" t="b">
        <v>1</v>
      </c>
      <c r="N910" s="12" t="s">
        <v>8283</v>
      </c>
      <c r="O910" t="s">
        <v>8286</v>
      </c>
      <c r="P910" s="6">
        <f t="shared" si="70"/>
        <v>102.34</v>
      </c>
      <c r="Q910">
        <f t="shared" si="71"/>
        <v>193.62</v>
      </c>
      <c r="R910" s="16">
        <f t="shared" si="72"/>
        <v>42323.70930555556</v>
      </c>
      <c r="S910" s="16">
        <f t="shared" si="73"/>
        <v>40893.551724537036</v>
      </c>
      <c r="T910">
        <f t="shared" si="74"/>
        <v>2015</v>
      </c>
    </row>
    <row r="911" spans="1:20" ht="60" hidden="1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 s="10">
        <v>1326633269</v>
      </c>
      <c r="J911">
        <v>1324041269</v>
      </c>
      <c r="K911" t="b">
        <v>0</v>
      </c>
      <c r="L911">
        <v>167</v>
      </c>
      <c r="M911" t="b">
        <v>1</v>
      </c>
      <c r="N911" s="12" t="s">
        <v>8281</v>
      </c>
      <c r="O911" t="s">
        <v>8282</v>
      </c>
      <c r="P911" s="6">
        <f t="shared" si="70"/>
        <v>110.16</v>
      </c>
      <c r="Q911">
        <f t="shared" si="71"/>
        <v>42.87</v>
      </c>
      <c r="R911" s="16">
        <f t="shared" si="72"/>
        <v>40893.551724537036</v>
      </c>
      <c r="S911" s="16">
        <f t="shared" si="73"/>
        <v>41920.787534722222</v>
      </c>
      <c r="T911">
        <f t="shared" si="74"/>
        <v>2011</v>
      </c>
    </row>
    <row r="912" spans="1:20" ht="105" x14ac:dyDescent="0.25">
      <c r="A912">
        <v>2784</v>
      </c>
      <c r="B912" s="3" t="s">
        <v>2784</v>
      </c>
      <c r="C912" s="3" t="s">
        <v>6894</v>
      </c>
      <c r="D912" s="6">
        <v>6000</v>
      </c>
      <c r="E912" s="8">
        <v>7140</v>
      </c>
      <c r="F912" t="s">
        <v>8218</v>
      </c>
      <c r="G912" t="s">
        <v>8223</v>
      </c>
      <c r="H912" t="s">
        <v>8245</v>
      </c>
      <c r="I912" s="10">
        <v>1414608843</v>
      </c>
      <c r="J912">
        <v>1412794443</v>
      </c>
      <c r="K912" t="b">
        <v>0</v>
      </c>
      <c r="L912">
        <v>108</v>
      </c>
      <c r="M912" t="b">
        <v>1</v>
      </c>
      <c r="N912" s="12" t="s">
        <v>8283</v>
      </c>
      <c r="O912" t="s">
        <v>8286</v>
      </c>
      <c r="P912" s="6">
        <f t="shared" si="70"/>
        <v>119</v>
      </c>
      <c r="Q912">
        <f t="shared" si="71"/>
        <v>66.11</v>
      </c>
      <c r="R912" s="16">
        <f t="shared" si="72"/>
        <v>41920.787534722222</v>
      </c>
      <c r="S912" s="16">
        <f t="shared" si="73"/>
        <v>40983.055949074071</v>
      </c>
      <c r="T912">
        <f t="shared" si="74"/>
        <v>2014</v>
      </c>
    </row>
    <row r="913" spans="1:20" ht="45" hidden="1" x14ac:dyDescent="0.25">
      <c r="A913">
        <v>786</v>
      </c>
      <c r="B913" s="3" t="s">
        <v>787</v>
      </c>
      <c r="C913" s="3" t="s">
        <v>4896</v>
      </c>
      <c r="D913" s="6">
        <v>5000</v>
      </c>
      <c r="E913" s="8">
        <v>7140</v>
      </c>
      <c r="F913" t="s">
        <v>8218</v>
      </c>
      <c r="G913" t="s">
        <v>8223</v>
      </c>
      <c r="H913" t="s">
        <v>8245</v>
      </c>
      <c r="I913" s="10">
        <v>1336751220</v>
      </c>
      <c r="J913">
        <v>1331774434</v>
      </c>
      <c r="K913" t="b">
        <v>0</v>
      </c>
      <c r="L913">
        <v>44</v>
      </c>
      <c r="M913" t="b">
        <v>1</v>
      </c>
      <c r="N913" s="12" t="s">
        <v>8287</v>
      </c>
      <c r="O913" t="s">
        <v>8291</v>
      </c>
      <c r="P913" s="6">
        <f t="shared" si="70"/>
        <v>142.80000000000001</v>
      </c>
      <c r="Q913">
        <f t="shared" si="71"/>
        <v>162.27000000000001</v>
      </c>
      <c r="R913" s="16">
        <f t="shared" si="72"/>
        <v>40983.055949074071</v>
      </c>
      <c r="S913" s="16">
        <f t="shared" si="73"/>
        <v>40883.949317129627</v>
      </c>
      <c r="T913">
        <f t="shared" si="74"/>
        <v>2012</v>
      </c>
    </row>
    <row r="914" spans="1:20" ht="165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 s="10">
        <v>1328029200</v>
      </c>
      <c r="J914">
        <v>1323211621</v>
      </c>
      <c r="K914" t="b">
        <v>1</v>
      </c>
      <c r="L914">
        <v>151</v>
      </c>
      <c r="M914" t="b">
        <v>1</v>
      </c>
      <c r="N914" s="12" t="s">
        <v>8283</v>
      </c>
      <c r="O914" t="s">
        <v>8286</v>
      </c>
      <c r="P914" s="6">
        <f t="shared" si="70"/>
        <v>100.89</v>
      </c>
      <c r="Q914">
        <f t="shared" si="71"/>
        <v>46.77</v>
      </c>
      <c r="R914" s="16">
        <f t="shared" si="72"/>
        <v>40883.949317129627</v>
      </c>
      <c r="S914" s="16">
        <f t="shared" si="73"/>
        <v>40850.111064814817</v>
      </c>
      <c r="T914">
        <f t="shared" si="74"/>
        <v>2011</v>
      </c>
    </row>
    <row r="915" spans="1:20" ht="60" hidden="1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 s="10">
        <v>1323747596</v>
      </c>
      <c r="J915">
        <v>1320287996</v>
      </c>
      <c r="K915" t="b">
        <v>1</v>
      </c>
      <c r="L915">
        <v>103</v>
      </c>
      <c r="M915" t="b">
        <v>1</v>
      </c>
      <c r="N915" s="12" t="s">
        <v>8287</v>
      </c>
      <c r="O915" t="s">
        <v>8288</v>
      </c>
      <c r="P915" s="6">
        <f t="shared" si="70"/>
        <v>109.36</v>
      </c>
      <c r="Q915">
        <f t="shared" si="71"/>
        <v>68.48</v>
      </c>
      <c r="R915" s="16">
        <f t="shared" si="72"/>
        <v>40850.111064814817</v>
      </c>
      <c r="S915" s="16">
        <f t="shared" si="73"/>
        <v>40753.758425925924</v>
      </c>
      <c r="T915">
        <f t="shared" si="74"/>
        <v>2011</v>
      </c>
    </row>
    <row r="916" spans="1:20" ht="30" hidden="1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 s="10">
        <v>1312642800</v>
      </c>
      <c r="J916">
        <v>1311963128</v>
      </c>
      <c r="K916" t="b">
        <v>0</v>
      </c>
      <c r="L916">
        <v>78</v>
      </c>
      <c r="M916" t="b">
        <v>1</v>
      </c>
      <c r="N916" s="12" t="s">
        <v>8281</v>
      </c>
      <c r="O916" t="s">
        <v>8303</v>
      </c>
      <c r="P916" s="6">
        <f t="shared" si="70"/>
        <v>141</v>
      </c>
      <c r="Q916">
        <f t="shared" si="71"/>
        <v>90.38</v>
      </c>
      <c r="R916" s="16">
        <f t="shared" si="72"/>
        <v>40753.758425925924</v>
      </c>
      <c r="S916" s="16">
        <f t="shared" si="73"/>
        <v>42170.846446759257</v>
      </c>
      <c r="T916">
        <f t="shared" si="74"/>
        <v>2011</v>
      </c>
    </row>
    <row r="917" spans="1:20" ht="60" hidden="1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 s="10">
        <v>1439583533</v>
      </c>
      <c r="J917">
        <v>1434399533</v>
      </c>
      <c r="K917" t="b">
        <v>0</v>
      </c>
      <c r="L917">
        <v>30</v>
      </c>
      <c r="M917" t="b">
        <v>1</v>
      </c>
      <c r="N917" s="12" t="s">
        <v>8283</v>
      </c>
      <c r="O917" t="s">
        <v>8284</v>
      </c>
      <c r="P917" s="6">
        <f t="shared" si="70"/>
        <v>100.57</v>
      </c>
      <c r="Q917">
        <f t="shared" si="71"/>
        <v>234.67</v>
      </c>
      <c r="R917" s="16">
        <f t="shared" si="72"/>
        <v>42170.846446759257</v>
      </c>
      <c r="S917" s="16">
        <f t="shared" si="73"/>
        <v>41950.29483796296</v>
      </c>
      <c r="T917">
        <f t="shared" si="74"/>
        <v>2015</v>
      </c>
    </row>
    <row r="918" spans="1:20" ht="45" hidden="1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 s="10">
        <v>1418803140</v>
      </c>
      <c r="J918">
        <v>1415343874</v>
      </c>
      <c r="K918" t="b">
        <v>0</v>
      </c>
      <c r="L918">
        <v>65</v>
      </c>
      <c r="M918" t="b">
        <v>1</v>
      </c>
      <c r="N918" s="12" t="s">
        <v>8287</v>
      </c>
      <c r="O918" t="s">
        <v>8291</v>
      </c>
      <c r="P918" s="6">
        <f t="shared" si="70"/>
        <v>101.72</v>
      </c>
      <c r="Q918">
        <f t="shared" si="71"/>
        <v>107.98</v>
      </c>
      <c r="R918" s="16">
        <f t="shared" si="72"/>
        <v>41950.29483796296</v>
      </c>
      <c r="S918" s="16">
        <f t="shared" si="73"/>
        <v>42167.023206018523</v>
      </c>
      <c r="T918">
        <f t="shared" si="74"/>
        <v>2014</v>
      </c>
    </row>
    <row r="919" spans="1:20" ht="150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 s="10">
        <v>1436587140</v>
      </c>
      <c r="J919">
        <v>1434069205</v>
      </c>
      <c r="K919" t="b">
        <v>0</v>
      </c>
      <c r="L919">
        <v>86</v>
      </c>
      <c r="M919" t="b">
        <v>1</v>
      </c>
      <c r="N919" s="12" t="s">
        <v>8283</v>
      </c>
      <c r="O919" t="s">
        <v>8286</v>
      </c>
      <c r="P919" s="6">
        <f t="shared" si="70"/>
        <v>116.92</v>
      </c>
      <c r="Q919">
        <f t="shared" si="71"/>
        <v>81.569999999999993</v>
      </c>
      <c r="R919" s="16">
        <f t="shared" si="72"/>
        <v>42167.023206018523</v>
      </c>
      <c r="S919" s="16">
        <f t="shared" si="73"/>
        <v>42661.176817129628</v>
      </c>
      <c r="T919">
        <f t="shared" si="74"/>
        <v>2015</v>
      </c>
    </row>
    <row r="920" spans="1:20" ht="60" hidden="1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 s="10">
        <v>1481432340</v>
      </c>
      <c r="J920">
        <v>1476764077</v>
      </c>
      <c r="K920" t="b">
        <v>0</v>
      </c>
      <c r="L920">
        <v>193</v>
      </c>
      <c r="M920" t="b">
        <v>1</v>
      </c>
      <c r="N920" s="12" t="s">
        <v>8268</v>
      </c>
      <c r="O920" t="s">
        <v>8269</v>
      </c>
      <c r="P920" s="6">
        <f t="shared" si="70"/>
        <v>506.21</v>
      </c>
      <c r="Q920">
        <f t="shared" si="71"/>
        <v>36.33</v>
      </c>
      <c r="R920" s="16">
        <f t="shared" si="72"/>
        <v>42661.176817129628</v>
      </c>
      <c r="S920" s="16">
        <f t="shared" si="73"/>
        <v>41988.548831018517</v>
      </c>
      <c r="T920">
        <f t="shared" si="74"/>
        <v>2016</v>
      </c>
    </row>
    <row r="921" spans="1:20" ht="60" hidden="1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 s="10">
        <v>1421319240</v>
      </c>
      <c r="J921">
        <v>1418649019</v>
      </c>
      <c r="K921" t="b">
        <v>0</v>
      </c>
      <c r="L921">
        <v>55</v>
      </c>
      <c r="M921" t="b">
        <v>1</v>
      </c>
      <c r="N921" s="12" t="s">
        <v>8271</v>
      </c>
      <c r="O921" t="s">
        <v>8293</v>
      </c>
      <c r="P921" s="6">
        <f t="shared" si="70"/>
        <v>100.04</v>
      </c>
      <c r="Q921">
        <f t="shared" si="71"/>
        <v>127.33</v>
      </c>
      <c r="R921" s="16">
        <f t="shared" si="72"/>
        <v>41988.548831018517</v>
      </c>
      <c r="S921" s="16">
        <f t="shared" si="73"/>
        <v>42426.407592592594</v>
      </c>
      <c r="T921">
        <f t="shared" si="74"/>
        <v>2014</v>
      </c>
    </row>
    <row r="922" spans="1:20" ht="60" hidden="1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 s="10">
        <v>1459414016</v>
      </c>
      <c r="J922">
        <v>1456480016</v>
      </c>
      <c r="K922" t="b">
        <v>1</v>
      </c>
      <c r="L922">
        <v>122</v>
      </c>
      <c r="M922" t="b">
        <v>1</v>
      </c>
      <c r="N922" s="12" t="s">
        <v>8287</v>
      </c>
      <c r="O922" t="s">
        <v>8289</v>
      </c>
      <c r="P922" s="6">
        <f t="shared" si="70"/>
        <v>100.01</v>
      </c>
      <c r="Q922">
        <f t="shared" si="71"/>
        <v>57.38</v>
      </c>
      <c r="R922" s="16">
        <f t="shared" si="72"/>
        <v>42426.407592592594</v>
      </c>
      <c r="S922" s="16">
        <f t="shared" si="73"/>
        <v>42552.653993055559</v>
      </c>
      <c r="T922">
        <f t="shared" si="74"/>
        <v>2016</v>
      </c>
    </row>
    <row r="923" spans="1:20" ht="45" hidden="1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 s="10">
        <v>1471244400</v>
      </c>
      <c r="J923">
        <v>1467387705</v>
      </c>
      <c r="K923" t="b">
        <v>0</v>
      </c>
      <c r="L923">
        <v>68</v>
      </c>
      <c r="M923" t="b">
        <v>0</v>
      </c>
      <c r="N923" s="12" t="s">
        <v>8281</v>
      </c>
      <c r="O923" t="s">
        <v>8299</v>
      </c>
      <c r="P923" s="6">
        <f t="shared" si="70"/>
        <v>13.92</v>
      </c>
      <c r="Q923">
        <f t="shared" si="71"/>
        <v>102.38</v>
      </c>
      <c r="R923" s="16">
        <f t="shared" si="72"/>
        <v>42552.653993055559</v>
      </c>
      <c r="S923" s="16">
        <f t="shared" si="73"/>
        <v>41856.865717592591</v>
      </c>
      <c r="T923">
        <f t="shared" si="74"/>
        <v>2016</v>
      </c>
    </row>
    <row r="924" spans="1:20" ht="45" hidden="1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 s="10">
        <v>1409813940</v>
      </c>
      <c r="J924">
        <v>1407271598</v>
      </c>
      <c r="K924" t="b">
        <v>0</v>
      </c>
      <c r="L924">
        <v>45</v>
      </c>
      <c r="M924" t="b">
        <v>0</v>
      </c>
      <c r="N924" s="12" t="s">
        <v>8268</v>
      </c>
      <c r="O924" t="s">
        <v>8270</v>
      </c>
      <c r="P924" s="6">
        <f t="shared" si="70"/>
        <v>34.630000000000003</v>
      </c>
      <c r="Q924">
        <f t="shared" si="71"/>
        <v>153.88999999999999</v>
      </c>
      <c r="R924" s="16">
        <f t="shared" si="72"/>
        <v>41856.865717592591</v>
      </c>
      <c r="S924" s="16">
        <f t="shared" si="73"/>
        <v>41402.752222222225</v>
      </c>
      <c r="T924">
        <f t="shared" si="74"/>
        <v>2014</v>
      </c>
    </row>
    <row r="925" spans="1:20" ht="45" hidden="1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 s="10">
        <v>1370196192</v>
      </c>
      <c r="J925">
        <v>1368036192</v>
      </c>
      <c r="K925" t="b">
        <v>0</v>
      </c>
      <c r="L925">
        <v>56</v>
      </c>
      <c r="M925" t="b">
        <v>1</v>
      </c>
      <c r="N925" s="12" t="s">
        <v>8281</v>
      </c>
      <c r="O925" t="s">
        <v>8303</v>
      </c>
      <c r="P925" s="6">
        <f t="shared" si="70"/>
        <v>115.07</v>
      </c>
      <c r="Q925">
        <f t="shared" si="71"/>
        <v>123.29</v>
      </c>
      <c r="R925" s="16">
        <f t="shared" si="72"/>
        <v>41402.752222222225</v>
      </c>
      <c r="S925" s="16">
        <f t="shared" si="73"/>
        <v>41548.747418981482</v>
      </c>
      <c r="T925">
        <f t="shared" si="74"/>
        <v>2013</v>
      </c>
    </row>
    <row r="926" spans="1:20" ht="60" hidden="1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 s="10">
        <v>1383526800</v>
      </c>
      <c r="J926">
        <v>1380650177</v>
      </c>
      <c r="K926" t="b">
        <v>0</v>
      </c>
      <c r="L926">
        <v>123</v>
      </c>
      <c r="M926" t="b">
        <v>1</v>
      </c>
      <c r="N926" s="12" t="s">
        <v>8287</v>
      </c>
      <c r="O926" t="s">
        <v>8289</v>
      </c>
      <c r="P926" s="6">
        <f t="shared" si="70"/>
        <v>114.38</v>
      </c>
      <c r="Q926">
        <f t="shared" si="71"/>
        <v>55.8</v>
      </c>
      <c r="R926" s="16">
        <f t="shared" si="72"/>
        <v>41548.747418981482</v>
      </c>
      <c r="S926" s="16">
        <f t="shared" si="73"/>
        <v>42720.066192129627</v>
      </c>
      <c r="T926">
        <f t="shared" si="74"/>
        <v>2013</v>
      </c>
    </row>
    <row r="927" spans="1:20" ht="60" hidden="1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 s="10">
        <v>1484444119</v>
      </c>
      <c r="J927">
        <v>1481852119</v>
      </c>
      <c r="K927" t="b">
        <v>0</v>
      </c>
      <c r="L927">
        <v>109</v>
      </c>
      <c r="M927" t="b">
        <v>1</v>
      </c>
      <c r="N927" s="12" t="s">
        <v>8287</v>
      </c>
      <c r="O927" t="s">
        <v>8291</v>
      </c>
      <c r="P927" s="6">
        <f t="shared" si="70"/>
        <v>171.33</v>
      </c>
      <c r="Q927">
        <f t="shared" si="71"/>
        <v>62.87</v>
      </c>
      <c r="R927" s="16">
        <f t="shared" si="72"/>
        <v>42720.066192129627</v>
      </c>
      <c r="S927" s="16">
        <f t="shared" si="73"/>
        <v>42611.483206018514</v>
      </c>
      <c r="T927">
        <f t="shared" si="74"/>
        <v>2016</v>
      </c>
    </row>
    <row r="928" spans="1:20" ht="30" hidden="1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 s="10">
        <v>1473680149</v>
      </c>
      <c r="J928">
        <v>1472470549</v>
      </c>
      <c r="K928" t="b">
        <v>0</v>
      </c>
      <c r="L928">
        <v>159</v>
      </c>
      <c r="M928" t="b">
        <v>1</v>
      </c>
      <c r="N928" s="12" t="s">
        <v>8287</v>
      </c>
      <c r="O928" t="s">
        <v>8289</v>
      </c>
      <c r="P928" s="6">
        <f t="shared" si="70"/>
        <v>342.1</v>
      </c>
      <c r="Q928">
        <f t="shared" si="71"/>
        <v>43.03</v>
      </c>
      <c r="R928" s="16">
        <f t="shared" si="72"/>
        <v>42611.483206018514</v>
      </c>
      <c r="S928" s="16">
        <f t="shared" si="73"/>
        <v>42118.346435185187</v>
      </c>
      <c r="T928">
        <f t="shared" si="74"/>
        <v>2016</v>
      </c>
    </row>
    <row r="929" spans="1:20" ht="60" hidden="1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 s="10">
        <v>1432455532</v>
      </c>
      <c r="J929">
        <v>1429863532</v>
      </c>
      <c r="K929" t="b">
        <v>0</v>
      </c>
      <c r="L929">
        <v>19</v>
      </c>
      <c r="M929" t="b">
        <v>0</v>
      </c>
      <c r="N929" s="12" t="s">
        <v>8283</v>
      </c>
      <c r="O929" t="s">
        <v>8295</v>
      </c>
      <c r="P929" s="6">
        <f t="shared" si="70"/>
        <v>12.33</v>
      </c>
      <c r="Q929">
        <f t="shared" si="71"/>
        <v>356.84</v>
      </c>
      <c r="R929" s="16">
        <f t="shared" si="72"/>
        <v>42118.346435185187</v>
      </c>
      <c r="S929" s="16">
        <f t="shared" si="73"/>
        <v>42689.56931712963</v>
      </c>
      <c r="T929">
        <f t="shared" si="74"/>
        <v>2015</v>
      </c>
    </row>
    <row r="930" spans="1:20" ht="45" hidden="1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 s="10">
        <v>1481809189</v>
      </c>
      <c r="J930">
        <v>1479217189</v>
      </c>
      <c r="K930" t="b">
        <v>1</v>
      </c>
      <c r="L930">
        <v>140</v>
      </c>
      <c r="M930" t="b">
        <v>0</v>
      </c>
      <c r="N930" s="12" t="s">
        <v>8273</v>
      </c>
      <c r="O930" t="s">
        <v>8274</v>
      </c>
      <c r="P930" s="6">
        <f t="shared" si="70"/>
        <v>67.55</v>
      </c>
      <c r="Q930">
        <f t="shared" si="71"/>
        <v>48.25</v>
      </c>
      <c r="R930" s="16">
        <f t="shared" si="72"/>
        <v>42689.56931712963</v>
      </c>
      <c r="S930" s="16">
        <f t="shared" si="73"/>
        <v>42634.614780092597</v>
      </c>
      <c r="T930">
        <f t="shared" si="74"/>
        <v>2016</v>
      </c>
    </row>
    <row r="931" spans="1:20" ht="60" hidden="1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 s="10">
        <v>1476720840</v>
      </c>
      <c r="J931">
        <v>1474469117</v>
      </c>
      <c r="K931" t="b">
        <v>0</v>
      </c>
      <c r="L931">
        <v>112</v>
      </c>
      <c r="M931" t="b">
        <v>1</v>
      </c>
      <c r="N931" s="12" t="s">
        <v>8287</v>
      </c>
      <c r="O931" t="s">
        <v>8291</v>
      </c>
      <c r="P931" s="6">
        <f t="shared" si="70"/>
        <v>134.81</v>
      </c>
      <c r="Q931">
        <f t="shared" si="71"/>
        <v>60.18</v>
      </c>
      <c r="R931" s="16">
        <f t="shared" si="72"/>
        <v>42634.614780092597</v>
      </c>
      <c r="S931" s="16">
        <f t="shared" si="73"/>
        <v>40430.604328703703</v>
      </c>
      <c r="T931">
        <f t="shared" si="74"/>
        <v>2016</v>
      </c>
    </row>
    <row r="932" spans="1:20" ht="60" hidden="1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 s="10">
        <v>1287200340</v>
      </c>
      <c r="J932">
        <v>1284042614</v>
      </c>
      <c r="K932" t="b">
        <v>1</v>
      </c>
      <c r="L932">
        <v>62</v>
      </c>
      <c r="M932" t="b">
        <v>1</v>
      </c>
      <c r="N932" s="12" t="s">
        <v>8281</v>
      </c>
      <c r="O932" t="s">
        <v>8282</v>
      </c>
      <c r="P932" s="6">
        <f t="shared" si="70"/>
        <v>134.1</v>
      </c>
      <c r="Q932">
        <f t="shared" si="71"/>
        <v>108.15</v>
      </c>
      <c r="R932" s="16">
        <f t="shared" si="72"/>
        <v>40430.604328703703</v>
      </c>
      <c r="S932" s="16">
        <f t="shared" si="73"/>
        <v>42416.407129629632</v>
      </c>
      <c r="T932">
        <f t="shared" si="74"/>
        <v>2010</v>
      </c>
    </row>
    <row r="933" spans="1:20" ht="45" hidden="1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 s="10">
        <v>1460786340</v>
      </c>
      <c r="J933">
        <v>1455615976</v>
      </c>
      <c r="K933" t="b">
        <v>0</v>
      </c>
      <c r="L933">
        <v>42</v>
      </c>
      <c r="M933" t="b">
        <v>1</v>
      </c>
      <c r="N933" s="12" t="s">
        <v>8287</v>
      </c>
      <c r="O933" t="s">
        <v>8298</v>
      </c>
      <c r="P933" s="6">
        <f t="shared" si="70"/>
        <v>111.67</v>
      </c>
      <c r="Q933">
        <f t="shared" si="71"/>
        <v>159.52000000000001</v>
      </c>
      <c r="R933" s="16">
        <f t="shared" si="72"/>
        <v>42416.407129629632</v>
      </c>
      <c r="S933" s="16">
        <f t="shared" si="73"/>
        <v>42024.888692129629</v>
      </c>
      <c r="T933">
        <f t="shared" si="74"/>
        <v>2016</v>
      </c>
    </row>
    <row r="934" spans="1:20" hidden="1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 s="10">
        <v>1424380783</v>
      </c>
      <c r="J934">
        <v>1421788783</v>
      </c>
      <c r="K934" t="b">
        <v>0</v>
      </c>
      <c r="L934">
        <v>17</v>
      </c>
      <c r="M934" t="b">
        <v>0</v>
      </c>
      <c r="N934" s="12" t="s">
        <v>8281</v>
      </c>
      <c r="O934" t="s">
        <v>8299</v>
      </c>
      <c r="P934" s="6">
        <f t="shared" si="70"/>
        <v>39.36</v>
      </c>
      <c r="Q934">
        <f t="shared" si="71"/>
        <v>393.59</v>
      </c>
      <c r="R934" s="16">
        <f t="shared" si="72"/>
        <v>42024.888692129629</v>
      </c>
      <c r="S934" s="16">
        <f t="shared" si="73"/>
        <v>42248.535787037035</v>
      </c>
      <c r="T934">
        <f t="shared" si="74"/>
        <v>2015</v>
      </c>
    </row>
    <row r="935" spans="1:20" ht="60" hidden="1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 s="10">
        <v>1443636000</v>
      </c>
      <c r="J935">
        <v>1441111892</v>
      </c>
      <c r="K935" t="b">
        <v>0</v>
      </c>
      <c r="L935">
        <v>67</v>
      </c>
      <c r="M935" t="b">
        <v>0</v>
      </c>
      <c r="N935" s="12" t="s">
        <v>8283</v>
      </c>
      <c r="O935" t="s">
        <v>8284</v>
      </c>
      <c r="P935" s="6">
        <f t="shared" si="70"/>
        <v>66.84</v>
      </c>
      <c r="Q935">
        <f t="shared" si="71"/>
        <v>99.76</v>
      </c>
      <c r="R935" s="16">
        <f t="shared" si="72"/>
        <v>42248.535787037035</v>
      </c>
      <c r="S935" s="16">
        <f t="shared" si="73"/>
        <v>41416.146944444445</v>
      </c>
      <c r="T935">
        <f t="shared" si="74"/>
        <v>2015</v>
      </c>
    </row>
    <row r="936" spans="1:20" ht="30" hidden="1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 s="10">
        <v>1371785496</v>
      </c>
      <c r="J936">
        <v>1369193496</v>
      </c>
      <c r="K936" t="b">
        <v>1</v>
      </c>
      <c r="L936">
        <v>211</v>
      </c>
      <c r="M936" t="b">
        <v>1</v>
      </c>
      <c r="N936" s="12" t="s">
        <v>8287</v>
      </c>
      <c r="O936" t="s">
        <v>8288</v>
      </c>
      <c r="P936" s="6">
        <f t="shared" si="70"/>
        <v>133.6</v>
      </c>
      <c r="Q936">
        <f t="shared" si="71"/>
        <v>31.66</v>
      </c>
      <c r="R936" s="16">
        <f t="shared" si="72"/>
        <v>41416.146944444445</v>
      </c>
      <c r="S936" s="16">
        <f t="shared" si="73"/>
        <v>42444.583912037036</v>
      </c>
      <c r="T936">
        <f t="shared" si="74"/>
        <v>2013</v>
      </c>
    </row>
    <row r="937" spans="1:20" ht="45" hidden="1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 s="10">
        <v>1460988000</v>
      </c>
      <c r="J937">
        <v>1458050450</v>
      </c>
      <c r="K937" t="b">
        <v>0</v>
      </c>
      <c r="L937">
        <v>96</v>
      </c>
      <c r="M937" t="b">
        <v>0</v>
      </c>
      <c r="N937" s="12" t="s">
        <v>8268</v>
      </c>
      <c r="O937" t="s">
        <v>8270</v>
      </c>
      <c r="P937" s="6">
        <f t="shared" si="70"/>
        <v>13.33</v>
      </c>
      <c r="Q937">
        <f t="shared" si="71"/>
        <v>69.41</v>
      </c>
      <c r="R937" s="16">
        <f t="shared" si="72"/>
        <v>42444.583912037036</v>
      </c>
      <c r="S937" s="16">
        <f t="shared" si="73"/>
        <v>42487.037905092591</v>
      </c>
      <c r="T937">
        <f t="shared" si="74"/>
        <v>2016</v>
      </c>
    </row>
    <row r="938" spans="1:20" ht="45" hidden="1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 s="10">
        <v>1464310475</v>
      </c>
      <c r="J938">
        <v>1461718475</v>
      </c>
      <c r="K938" t="b">
        <v>0</v>
      </c>
      <c r="L938">
        <v>71</v>
      </c>
      <c r="M938" t="b">
        <v>1</v>
      </c>
      <c r="N938" s="12" t="s">
        <v>8283</v>
      </c>
      <c r="O938" t="s">
        <v>8295</v>
      </c>
      <c r="P938" s="6">
        <f t="shared" si="70"/>
        <v>110.97</v>
      </c>
      <c r="Q938">
        <f t="shared" si="71"/>
        <v>93.77</v>
      </c>
      <c r="R938" s="16">
        <f t="shared" si="72"/>
        <v>42487.037905092591</v>
      </c>
      <c r="S938" s="16">
        <f t="shared" si="73"/>
        <v>42697.32136574074</v>
      </c>
      <c r="T938">
        <f t="shared" si="74"/>
        <v>2016</v>
      </c>
    </row>
    <row r="939" spans="1:20" ht="60" hidden="1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 s="10">
        <v>1482307140</v>
      </c>
      <c r="J939">
        <v>1479886966</v>
      </c>
      <c r="K939" t="b">
        <v>1</v>
      </c>
      <c r="L939">
        <v>58</v>
      </c>
      <c r="M939" t="b">
        <v>1</v>
      </c>
      <c r="N939" s="12" t="s">
        <v>8281</v>
      </c>
      <c r="O939" t="s">
        <v>8282</v>
      </c>
      <c r="P939" s="6">
        <f t="shared" si="70"/>
        <v>123.07</v>
      </c>
      <c r="Q939">
        <f t="shared" si="71"/>
        <v>114.59</v>
      </c>
      <c r="R939" s="16">
        <f t="shared" si="72"/>
        <v>42697.32136574074</v>
      </c>
      <c r="S939" s="16">
        <f t="shared" si="73"/>
        <v>42731.755787037036</v>
      </c>
      <c r="T939">
        <f t="shared" si="74"/>
        <v>2016</v>
      </c>
    </row>
    <row r="940" spans="1:20" ht="60" hidden="1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 s="10">
        <v>1485886100</v>
      </c>
      <c r="J940">
        <v>1482862100</v>
      </c>
      <c r="K940" t="b">
        <v>0</v>
      </c>
      <c r="L940">
        <v>108</v>
      </c>
      <c r="M940" t="b">
        <v>1</v>
      </c>
      <c r="N940" s="12" t="s">
        <v>8273</v>
      </c>
      <c r="O940" t="s">
        <v>8274</v>
      </c>
      <c r="P940" s="6">
        <f t="shared" si="70"/>
        <v>102.23</v>
      </c>
      <c r="Q940">
        <f t="shared" si="71"/>
        <v>61.53</v>
      </c>
      <c r="R940" s="16">
        <f t="shared" si="72"/>
        <v>42731.755787037036</v>
      </c>
      <c r="S940" s="16">
        <f t="shared" si="73"/>
        <v>41844.125115740739</v>
      </c>
      <c r="T940">
        <f t="shared" si="74"/>
        <v>2016</v>
      </c>
    </row>
    <row r="941" spans="1:20" ht="60" hidden="1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 s="10">
        <v>1409194810</v>
      </c>
      <c r="J941">
        <v>1406170810</v>
      </c>
      <c r="K941" t="b">
        <v>0</v>
      </c>
      <c r="L941">
        <v>114</v>
      </c>
      <c r="M941" t="b">
        <v>0</v>
      </c>
      <c r="N941" s="12" t="s">
        <v>8283</v>
      </c>
      <c r="O941" t="s">
        <v>8284</v>
      </c>
      <c r="P941" s="6">
        <f t="shared" si="70"/>
        <v>25.03</v>
      </c>
      <c r="Q941">
        <f t="shared" si="71"/>
        <v>58.18</v>
      </c>
      <c r="R941" s="16">
        <f t="shared" si="72"/>
        <v>41844.125115740739</v>
      </c>
      <c r="S941" s="16">
        <f t="shared" si="73"/>
        <v>39950.163344907407</v>
      </c>
      <c r="T941">
        <f t="shared" si="74"/>
        <v>2014</v>
      </c>
    </row>
    <row r="942" spans="1:20" ht="60" hidden="1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 s="10">
        <v>1249932360</v>
      </c>
      <c r="J942">
        <v>1242532513</v>
      </c>
      <c r="K942" t="b">
        <v>1</v>
      </c>
      <c r="L942">
        <v>79</v>
      </c>
      <c r="M942" t="b">
        <v>1</v>
      </c>
      <c r="N942" s="12" t="s">
        <v>8281</v>
      </c>
      <c r="O942" t="s">
        <v>8282</v>
      </c>
      <c r="P942" s="6">
        <f t="shared" si="70"/>
        <v>120.59</v>
      </c>
      <c r="Q942">
        <f t="shared" si="71"/>
        <v>83.95</v>
      </c>
      <c r="R942" s="16">
        <f t="shared" si="72"/>
        <v>39950.163344907407</v>
      </c>
      <c r="S942" s="16">
        <f t="shared" si="73"/>
        <v>42431.102534722217</v>
      </c>
      <c r="T942">
        <f t="shared" si="74"/>
        <v>2009</v>
      </c>
    </row>
    <row r="943" spans="1:20" ht="165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 s="10">
        <v>1459474059</v>
      </c>
      <c r="J943">
        <v>1456885659</v>
      </c>
      <c r="K943" t="b">
        <v>0</v>
      </c>
      <c r="L943">
        <v>63</v>
      </c>
      <c r="M943" t="b">
        <v>1</v>
      </c>
      <c r="N943" s="12" t="s">
        <v>8283</v>
      </c>
      <c r="O943" t="s">
        <v>8286</v>
      </c>
      <c r="P943" s="6">
        <f t="shared" si="70"/>
        <v>114.28</v>
      </c>
      <c r="Q943">
        <f t="shared" si="71"/>
        <v>105.21</v>
      </c>
      <c r="R943" s="16">
        <f t="shared" si="72"/>
        <v>42431.102534722217</v>
      </c>
      <c r="S943" s="16">
        <f t="shared" si="73"/>
        <v>41773.294560185182</v>
      </c>
      <c r="T943">
        <f t="shared" si="74"/>
        <v>2016</v>
      </c>
    </row>
    <row r="944" spans="1:20" ht="45" hidden="1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 s="10">
        <v>1403507050</v>
      </c>
      <c r="J944">
        <v>1400051050</v>
      </c>
      <c r="K944" t="b">
        <v>0</v>
      </c>
      <c r="L944">
        <v>41</v>
      </c>
      <c r="M944" t="b">
        <v>0</v>
      </c>
      <c r="N944" s="12" t="s">
        <v>8268</v>
      </c>
      <c r="O944" t="s">
        <v>8270</v>
      </c>
      <c r="P944" s="6">
        <f t="shared" si="70"/>
        <v>13.22</v>
      </c>
      <c r="Q944">
        <f t="shared" si="71"/>
        <v>161.22</v>
      </c>
      <c r="R944" s="16">
        <f t="shared" si="72"/>
        <v>41773.294560185182</v>
      </c>
      <c r="S944" s="16">
        <f t="shared" si="73"/>
        <v>40973.773182870369</v>
      </c>
      <c r="T944">
        <f t="shared" si="74"/>
        <v>2014</v>
      </c>
    </row>
    <row r="945" spans="1:20" ht="60" hidden="1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 s="10">
        <v>1333560803</v>
      </c>
      <c r="J945">
        <v>1330972403</v>
      </c>
      <c r="K945" t="b">
        <v>0</v>
      </c>
      <c r="L945">
        <v>134</v>
      </c>
      <c r="M945" t="b">
        <v>1</v>
      </c>
      <c r="N945" s="12" t="s">
        <v>8287</v>
      </c>
      <c r="O945" t="s">
        <v>8301</v>
      </c>
      <c r="P945" s="6">
        <f t="shared" si="70"/>
        <v>119.85</v>
      </c>
      <c r="Q945">
        <f t="shared" si="71"/>
        <v>49.19</v>
      </c>
      <c r="R945" s="16">
        <f t="shared" si="72"/>
        <v>40973.773182870369</v>
      </c>
      <c r="S945" s="16">
        <f t="shared" si="73"/>
        <v>42510.604699074072</v>
      </c>
      <c r="T945">
        <f t="shared" si="74"/>
        <v>2012</v>
      </c>
    </row>
    <row r="946" spans="1:20" ht="60" hidden="1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 s="10">
        <v>1466346646</v>
      </c>
      <c r="J946">
        <v>1463754646</v>
      </c>
      <c r="K946" t="b">
        <v>0</v>
      </c>
      <c r="L946">
        <v>101</v>
      </c>
      <c r="M946" t="b">
        <v>0</v>
      </c>
      <c r="N946" s="12" t="s">
        <v>8268</v>
      </c>
      <c r="O946" t="s">
        <v>8270</v>
      </c>
      <c r="P946" s="6">
        <f t="shared" si="70"/>
        <v>13.13</v>
      </c>
      <c r="Q946">
        <f t="shared" si="71"/>
        <v>65</v>
      </c>
      <c r="R946" s="16">
        <f t="shared" si="72"/>
        <v>42510.604699074072</v>
      </c>
      <c r="S946" s="16">
        <f t="shared" si="73"/>
        <v>42228.634328703702</v>
      </c>
      <c r="T946">
        <f t="shared" si="74"/>
        <v>2016</v>
      </c>
    </row>
    <row r="947" spans="1:20" ht="60" hidden="1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 s="10">
        <v>1444276740</v>
      </c>
      <c r="J947">
        <v>1439392406</v>
      </c>
      <c r="K947" t="b">
        <v>0</v>
      </c>
      <c r="L947">
        <v>150</v>
      </c>
      <c r="M947" t="b">
        <v>1</v>
      </c>
      <c r="N947" s="12" t="s">
        <v>8287</v>
      </c>
      <c r="O947" t="s">
        <v>8301</v>
      </c>
      <c r="P947" s="6">
        <f t="shared" si="70"/>
        <v>100.85</v>
      </c>
      <c r="Q947">
        <f t="shared" si="71"/>
        <v>43.7</v>
      </c>
      <c r="R947" s="16">
        <f t="shared" si="72"/>
        <v>42228.634328703702</v>
      </c>
      <c r="S947" s="16">
        <f t="shared" si="73"/>
        <v>41703.721979166665</v>
      </c>
      <c r="T947">
        <f t="shared" si="74"/>
        <v>2015</v>
      </c>
    </row>
    <row r="948" spans="1:20" ht="60" hidden="1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 s="10">
        <v>1397924379</v>
      </c>
      <c r="J948">
        <v>1394039979</v>
      </c>
      <c r="K948" t="b">
        <v>0</v>
      </c>
      <c r="L948">
        <v>170</v>
      </c>
      <c r="M948" t="b">
        <v>0</v>
      </c>
      <c r="N948" s="12" t="s">
        <v>8281</v>
      </c>
      <c r="O948" t="s">
        <v>8299</v>
      </c>
      <c r="P948" s="6">
        <f t="shared" si="70"/>
        <v>11.89</v>
      </c>
      <c r="Q948">
        <f t="shared" si="71"/>
        <v>38.479999999999997</v>
      </c>
      <c r="R948" s="16">
        <f t="shared" si="72"/>
        <v>41703.721979166665</v>
      </c>
      <c r="S948" s="16">
        <f t="shared" si="73"/>
        <v>42418.031180555554</v>
      </c>
      <c r="T948">
        <f t="shared" si="74"/>
        <v>2014</v>
      </c>
    </row>
    <row r="949" spans="1:20" ht="60" hidden="1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 s="10">
        <v>1460936694</v>
      </c>
      <c r="J949">
        <v>1455756294</v>
      </c>
      <c r="K949" t="b">
        <v>0</v>
      </c>
      <c r="L949">
        <v>69</v>
      </c>
      <c r="M949" t="b">
        <v>1</v>
      </c>
      <c r="N949" s="12" t="s">
        <v>8283</v>
      </c>
      <c r="O949" t="s">
        <v>8284</v>
      </c>
      <c r="P949" s="6">
        <f t="shared" si="70"/>
        <v>108.83</v>
      </c>
      <c r="Q949">
        <f t="shared" si="71"/>
        <v>94.64</v>
      </c>
      <c r="R949" s="16">
        <f t="shared" si="72"/>
        <v>42418.031180555554</v>
      </c>
      <c r="S949" s="16">
        <f t="shared" si="73"/>
        <v>42026.605057870373</v>
      </c>
      <c r="T949">
        <f t="shared" si="74"/>
        <v>2016</v>
      </c>
    </row>
    <row r="950" spans="1:20" ht="60" hidden="1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 s="10">
        <v>1425821477</v>
      </c>
      <c r="J950">
        <v>1421937077</v>
      </c>
      <c r="K950" t="b">
        <v>0</v>
      </c>
      <c r="L950">
        <v>70</v>
      </c>
      <c r="M950" t="b">
        <v>1</v>
      </c>
      <c r="N950" s="12" t="s">
        <v>8273</v>
      </c>
      <c r="O950" t="s">
        <v>8274</v>
      </c>
      <c r="P950" s="6">
        <f t="shared" si="70"/>
        <v>118.45</v>
      </c>
      <c r="Q950">
        <f t="shared" si="71"/>
        <v>93.07</v>
      </c>
      <c r="R950" s="16">
        <f t="shared" si="72"/>
        <v>42026.605057870373</v>
      </c>
      <c r="S950" s="16">
        <f t="shared" si="73"/>
        <v>42194.833784722221</v>
      </c>
      <c r="T950">
        <f t="shared" si="74"/>
        <v>2015</v>
      </c>
    </row>
    <row r="951" spans="1:20" ht="45" hidden="1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 s="10">
        <v>1440100839</v>
      </c>
      <c r="J951">
        <v>1436472039</v>
      </c>
      <c r="K951" t="b">
        <v>0</v>
      </c>
      <c r="L951">
        <v>73</v>
      </c>
      <c r="M951" t="b">
        <v>0</v>
      </c>
      <c r="N951" s="12" t="s">
        <v>8268</v>
      </c>
      <c r="O951" t="s">
        <v>8270</v>
      </c>
      <c r="P951" s="6">
        <f t="shared" si="70"/>
        <v>43.41</v>
      </c>
      <c r="Q951">
        <f t="shared" si="71"/>
        <v>89.19</v>
      </c>
      <c r="R951" s="16">
        <f t="shared" si="72"/>
        <v>42194.833784722221</v>
      </c>
      <c r="S951" s="16">
        <f t="shared" si="73"/>
        <v>41680.583402777782</v>
      </c>
      <c r="T951">
        <f t="shared" si="74"/>
        <v>2015</v>
      </c>
    </row>
    <row r="952" spans="1:20" ht="60" hidden="1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 s="10">
        <v>1393966800</v>
      </c>
      <c r="J952">
        <v>1392040806</v>
      </c>
      <c r="K952" t="b">
        <v>0</v>
      </c>
      <c r="L952">
        <v>183</v>
      </c>
      <c r="M952" t="b">
        <v>1</v>
      </c>
      <c r="N952" s="12" t="s">
        <v>8287</v>
      </c>
      <c r="O952" t="s">
        <v>8288</v>
      </c>
      <c r="P952" s="6">
        <f t="shared" si="70"/>
        <v>102.46</v>
      </c>
      <c r="Q952">
        <f t="shared" si="71"/>
        <v>35.549999999999997</v>
      </c>
      <c r="R952" s="16">
        <f t="shared" si="72"/>
        <v>41680.583402777782</v>
      </c>
      <c r="S952" s="16">
        <f t="shared" si="73"/>
        <v>42253.928530092591</v>
      </c>
      <c r="T952">
        <f t="shared" si="74"/>
        <v>2014</v>
      </c>
    </row>
    <row r="953" spans="1:20" ht="90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 s="10">
        <v>1444169825</v>
      </c>
      <c r="J953">
        <v>1441577825</v>
      </c>
      <c r="K953" t="b">
        <v>0</v>
      </c>
      <c r="L953">
        <v>31</v>
      </c>
      <c r="M953" t="b">
        <v>1</v>
      </c>
      <c r="N953" s="12" t="s">
        <v>8283</v>
      </c>
      <c r="O953" t="s">
        <v>8286</v>
      </c>
      <c r="P953" s="6">
        <f t="shared" si="70"/>
        <v>100.08</v>
      </c>
      <c r="Q953">
        <f t="shared" si="71"/>
        <v>209.84</v>
      </c>
      <c r="R953" s="16">
        <f t="shared" si="72"/>
        <v>42253.928530092591</v>
      </c>
      <c r="S953" s="16">
        <f t="shared" si="73"/>
        <v>42555.166712962964</v>
      </c>
      <c r="T953">
        <f t="shared" si="74"/>
        <v>2015</v>
      </c>
    </row>
    <row r="954" spans="1:20" ht="45" hidden="1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 s="10">
        <v>1470369540</v>
      </c>
      <c r="J954">
        <v>1467604804</v>
      </c>
      <c r="K954" t="b">
        <v>0</v>
      </c>
      <c r="L954">
        <v>166</v>
      </c>
      <c r="M954" t="b">
        <v>1</v>
      </c>
      <c r="N954" s="12" t="s">
        <v>8287</v>
      </c>
      <c r="O954" t="s">
        <v>8289</v>
      </c>
      <c r="P954" s="6">
        <f t="shared" si="70"/>
        <v>130</v>
      </c>
      <c r="Q954">
        <f t="shared" si="71"/>
        <v>39.159999999999997</v>
      </c>
      <c r="R954" s="16">
        <f t="shared" si="72"/>
        <v>42555.166712962964</v>
      </c>
      <c r="S954" s="16">
        <f t="shared" si="73"/>
        <v>42081.864641203705</v>
      </c>
      <c r="T954">
        <f t="shared" si="74"/>
        <v>2016</v>
      </c>
    </row>
    <row r="955" spans="1:20" ht="45" hidden="1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 s="10">
        <v>1429505400</v>
      </c>
      <c r="J955">
        <v>1426711505</v>
      </c>
      <c r="K955" t="b">
        <v>0</v>
      </c>
      <c r="L955">
        <v>48</v>
      </c>
      <c r="M955" t="b">
        <v>1</v>
      </c>
      <c r="N955" s="12" t="s">
        <v>8287</v>
      </c>
      <c r="O955" t="s">
        <v>8301</v>
      </c>
      <c r="P955" s="6">
        <f t="shared" si="70"/>
        <v>100</v>
      </c>
      <c r="Q955">
        <f t="shared" si="71"/>
        <v>135.41999999999999</v>
      </c>
      <c r="R955" s="16">
        <f t="shared" si="72"/>
        <v>42081.864641203705</v>
      </c>
      <c r="S955" s="16">
        <f t="shared" si="73"/>
        <v>42093.760046296295</v>
      </c>
      <c r="T955">
        <f t="shared" si="74"/>
        <v>2015</v>
      </c>
    </row>
    <row r="956" spans="1:20" ht="45" hidden="1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 s="10">
        <v>1430331268</v>
      </c>
      <c r="J956">
        <v>1427739268</v>
      </c>
      <c r="K956" t="b">
        <v>1</v>
      </c>
      <c r="L956">
        <v>89</v>
      </c>
      <c r="M956" t="b">
        <v>1</v>
      </c>
      <c r="N956" s="12" t="s">
        <v>8281</v>
      </c>
      <c r="O956" t="s">
        <v>8282</v>
      </c>
      <c r="P956" s="6">
        <f t="shared" si="70"/>
        <v>108.08</v>
      </c>
      <c r="Q956">
        <f t="shared" si="71"/>
        <v>72.87</v>
      </c>
      <c r="R956" s="16">
        <f t="shared" si="72"/>
        <v>42093.760046296295</v>
      </c>
      <c r="S956" s="16">
        <f t="shared" si="73"/>
        <v>42018.99863425926</v>
      </c>
      <c r="T956">
        <f t="shared" si="74"/>
        <v>2015</v>
      </c>
    </row>
    <row r="957" spans="1:20" ht="60" hidden="1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 s="10">
        <v>1423871882</v>
      </c>
      <c r="J957">
        <v>1421279882</v>
      </c>
      <c r="K957" t="b">
        <v>0</v>
      </c>
      <c r="L957">
        <v>73</v>
      </c>
      <c r="M957" t="b">
        <v>1</v>
      </c>
      <c r="N957" s="12" t="s">
        <v>8287</v>
      </c>
      <c r="O957" t="s">
        <v>8291</v>
      </c>
      <c r="P957" s="6">
        <f t="shared" si="70"/>
        <v>107.3</v>
      </c>
      <c r="Q957">
        <f t="shared" si="71"/>
        <v>88.19</v>
      </c>
      <c r="R957" s="16">
        <f t="shared" si="72"/>
        <v>42018.99863425926</v>
      </c>
      <c r="S957" s="16">
        <f t="shared" si="73"/>
        <v>41307.987696759257</v>
      </c>
      <c r="T957">
        <f t="shared" si="74"/>
        <v>2015</v>
      </c>
    </row>
    <row r="958" spans="1:20" ht="45" hidden="1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 s="10">
        <v>1362872537</v>
      </c>
      <c r="J958">
        <v>1359848537</v>
      </c>
      <c r="K958" t="b">
        <v>1</v>
      </c>
      <c r="L958">
        <v>107</v>
      </c>
      <c r="M958" t="b">
        <v>1</v>
      </c>
      <c r="N958" s="12" t="s">
        <v>8287</v>
      </c>
      <c r="O958" t="s">
        <v>8288</v>
      </c>
      <c r="P958" s="6">
        <f t="shared" si="70"/>
        <v>106.67</v>
      </c>
      <c r="Q958">
        <f t="shared" si="71"/>
        <v>59.82</v>
      </c>
      <c r="R958" s="16">
        <f t="shared" si="72"/>
        <v>41307.987696759257</v>
      </c>
      <c r="S958" s="16">
        <f t="shared" si="73"/>
        <v>42291.556076388893</v>
      </c>
      <c r="T958">
        <f t="shared" si="74"/>
        <v>2013</v>
      </c>
    </row>
    <row r="959" spans="1:20" ht="75" hidden="1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 s="10">
        <v>1451226045</v>
      </c>
      <c r="J959">
        <v>1444828845</v>
      </c>
      <c r="K959" t="b">
        <v>0</v>
      </c>
      <c r="L959">
        <v>17</v>
      </c>
      <c r="M959" t="b">
        <v>1</v>
      </c>
      <c r="N959" s="12" t="s">
        <v>8281</v>
      </c>
      <c r="O959" t="s">
        <v>8303</v>
      </c>
      <c r="P959" s="6">
        <f t="shared" si="70"/>
        <v>106.47</v>
      </c>
      <c r="Q959">
        <f t="shared" si="71"/>
        <v>375.76</v>
      </c>
      <c r="R959" s="16">
        <f t="shared" si="72"/>
        <v>42291.556076388893</v>
      </c>
      <c r="S959" s="16">
        <f t="shared" si="73"/>
        <v>42108.538449074069</v>
      </c>
      <c r="T959">
        <f t="shared" si="74"/>
        <v>2015</v>
      </c>
    </row>
    <row r="960" spans="1:20" ht="45" hidden="1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 s="10">
        <v>1431608122</v>
      </c>
      <c r="J960">
        <v>1429016122</v>
      </c>
      <c r="K960" t="b">
        <v>0</v>
      </c>
      <c r="L960">
        <v>100</v>
      </c>
      <c r="M960" t="b">
        <v>1</v>
      </c>
      <c r="N960" s="12" t="s">
        <v>8268</v>
      </c>
      <c r="O960" t="s">
        <v>8275</v>
      </c>
      <c r="P960" s="6">
        <f t="shared" si="70"/>
        <v>127.74</v>
      </c>
      <c r="Q960">
        <f t="shared" si="71"/>
        <v>63.87</v>
      </c>
      <c r="R960" s="16">
        <f t="shared" si="72"/>
        <v>42108.538449074069</v>
      </c>
      <c r="S960" s="16">
        <f t="shared" si="73"/>
        <v>41723.799386574072</v>
      </c>
      <c r="T960">
        <f t="shared" si="74"/>
        <v>2015</v>
      </c>
    </row>
    <row r="961" spans="1:20" ht="45" hidden="1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 s="10">
        <v>1398366667</v>
      </c>
      <c r="J961">
        <v>1395774667</v>
      </c>
      <c r="K961" t="b">
        <v>0</v>
      </c>
      <c r="L961">
        <v>147</v>
      </c>
      <c r="M961" t="b">
        <v>0</v>
      </c>
      <c r="N961" s="12" t="s">
        <v>8276</v>
      </c>
      <c r="O961" t="s">
        <v>8294</v>
      </c>
      <c r="P961" s="6">
        <f t="shared" si="70"/>
        <v>14.18</v>
      </c>
      <c r="Q961">
        <f t="shared" si="71"/>
        <v>43.42</v>
      </c>
      <c r="R961" s="16">
        <f t="shared" si="72"/>
        <v>41723.799386574072</v>
      </c>
      <c r="S961" s="16">
        <f t="shared" si="73"/>
        <v>42549.916712962964</v>
      </c>
      <c r="T961">
        <f t="shared" si="74"/>
        <v>2014</v>
      </c>
    </row>
    <row r="962" spans="1:20" ht="45" hidden="1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 s="10">
        <v>1469656800</v>
      </c>
      <c r="J962">
        <v>1467151204</v>
      </c>
      <c r="K962" t="b">
        <v>0</v>
      </c>
      <c r="L962">
        <v>59</v>
      </c>
      <c r="M962" t="b">
        <v>0</v>
      </c>
      <c r="N962" s="12" t="s">
        <v>8271</v>
      </c>
      <c r="O962" t="s">
        <v>8309</v>
      </c>
      <c r="P962" s="6">
        <f t="shared" ref="P962:P1025" si="75">ROUND(E962/D962*100,2)</f>
        <v>21.25</v>
      </c>
      <c r="Q962">
        <f t="shared" ref="Q962:Q1025" si="76">ROUND(E962/L962,2)</f>
        <v>108.05</v>
      </c>
      <c r="R962" s="16">
        <f t="shared" si="72"/>
        <v>42549.916712962964</v>
      </c>
      <c r="S962" s="16">
        <f t="shared" si="73"/>
        <v>40585.796817129631</v>
      </c>
      <c r="T962">
        <f t="shared" si="74"/>
        <v>2016</v>
      </c>
    </row>
    <row r="963" spans="1:20" ht="30" hidden="1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 s="10">
        <v>1299902400</v>
      </c>
      <c r="J963">
        <v>1297451245</v>
      </c>
      <c r="K963" t="b">
        <v>0</v>
      </c>
      <c r="L963">
        <v>59</v>
      </c>
      <c r="M963" t="b">
        <v>1</v>
      </c>
      <c r="N963" s="12" t="s">
        <v>8287</v>
      </c>
      <c r="O963" t="s">
        <v>8291</v>
      </c>
      <c r="P963" s="6">
        <f t="shared" si="75"/>
        <v>106.22</v>
      </c>
      <c r="Q963">
        <f t="shared" si="76"/>
        <v>108.02</v>
      </c>
      <c r="R963" s="16">
        <f t="shared" ref="R963:R1026" si="77">(((J963/60)/60)/24)+DATE(1970,1,1)</f>
        <v>40585.796817129631</v>
      </c>
      <c r="S963" s="16">
        <f t="shared" ref="S963:S1026" si="78">(((J964/60)/60)/24)+DATE(1970,1,1)</f>
        <v>42761.846122685187</v>
      </c>
      <c r="T963">
        <f t="shared" ref="T963:T1026" si="79">YEAR(R963)</f>
        <v>2011</v>
      </c>
    </row>
    <row r="964" spans="1:20" ht="60" hidden="1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 s="10">
        <v>1488053905</v>
      </c>
      <c r="J964">
        <v>1485461905</v>
      </c>
      <c r="K964" t="b">
        <v>0</v>
      </c>
      <c r="L964">
        <v>46</v>
      </c>
      <c r="M964" t="b">
        <v>1</v>
      </c>
      <c r="N964" s="12" t="s">
        <v>8273</v>
      </c>
      <c r="O964" t="s">
        <v>8274</v>
      </c>
      <c r="P964" s="6">
        <f t="shared" si="75"/>
        <v>106</v>
      </c>
      <c r="Q964">
        <f t="shared" si="76"/>
        <v>138.26</v>
      </c>
      <c r="R964" s="16">
        <f t="shared" si="77"/>
        <v>42761.846122685187</v>
      </c>
      <c r="S964" s="16">
        <f t="shared" si="78"/>
        <v>41808.669571759259</v>
      </c>
      <c r="T964">
        <f t="shared" si="79"/>
        <v>2017</v>
      </c>
    </row>
    <row r="965" spans="1:20" ht="120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 s="10">
        <v>1405699451</v>
      </c>
      <c r="J965">
        <v>1403107451</v>
      </c>
      <c r="K965" t="b">
        <v>0</v>
      </c>
      <c r="L965">
        <v>91</v>
      </c>
      <c r="M965" t="b">
        <v>1</v>
      </c>
      <c r="N965" s="12" t="s">
        <v>8283</v>
      </c>
      <c r="O965" t="s">
        <v>8286</v>
      </c>
      <c r="P965" s="6">
        <f t="shared" si="75"/>
        <v>106</v>
      </c>
      <c r="Q965">
        <f t="shared" si="76"/>
        <v>69.89</v>
      </c>
      <c r="R965" s="16">
        <f t="shared" si="77"/>
        <v>41808.669571759259</v>
      </c>
      <c r="S965" s="16">
        <f t="shared" si="78"/>
        <v>42549.076157407413</v>
      </c>
      <c r="T965">
        <f t="shared" si="79"/>
        <v>2014</v>
      </c>
    </row>
    <row r="966" spans="1:20" ht="45" hidden="1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 s="10">
        <v>1469670580</v>
      </c>
      <c r="J966">
        <v>1467078580</v>
      </c>
      <c r="K966" t="b">
        <v>0</v>
      </c>
      <c r="L966">
        <v>71</v>
      </c>
      <c r="M966" t="b">
        <v>1</v>
      </c>
      <c r="N966" s="12" t="s">
        <v>8281</v>
      </c>
      <c r="O966" t="s">
        <v>8282</v>
      </c>
      <c r="P966" s="6">
        <f t="shared" si="75"/>
        <v>126.16</v>
      </c>
      <c r="Q966">
        <f t="shared" si="76"/>
        <v>88.85</v>
      </c>
      <c r="R966" s="16">
        <f t="shared" si="77"/>
        <v>42549.076157407413</v>
      </c>
      <c r="S966" s="16">
        <f t="shared" si="78"/>
        <v>42618.827013888891</v>
      </c>
      <c r="T966">
        <f t="shared" si="79"/>
        <v>2016</v>
      </c>
    </row>
    <row r="967" spans="1:20" ht="60" hidden="1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 s="10">
        <v>1475697054</v>
      </c>
      <c r="J967">
        <v>1473105054</v>
      </c>
      <c r="K967" t="b">
        <v>0</v>
      </c>
      <c r="L967">
        <v>60</v>
      </c>
      <c r="M967" t="b">
        <v>0</v>
      </c>
      <c r="N967" s="12" t="s">
        <v>8283</v>
      </c>
      <c r="O967" t="s">
        <v>8286</v>
      </c>
      <c r="P967" s="6">
        <f t="shared" si="75"/>
        <v>42.01</v>
      </c>
      <c r="Q967">
        <f t="shared" si="76"/>
        <v>105.03</v>
      </c>
      <c r="R967" s="16">
        <f t="shared" si="77"/>
        <v>42618.827013888891</v>
      </c>
      <c r="S967" s="16">
        <f t="shared" si="78"/>
        <v>42096.633206018523</v>
      </c>
      <c r="T967">
        <f t="shared" si="79"/>
        <v>2016</v>
      </c>
    </row>
    <row r="968" spans="1:20" ht="45" hidden="1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 s="10">
        <v>1430579509</v>
      </c>
      <c r="J968">
        <v>1427987509</v>
      </c>
      <c r="K968" t="b">
        <v>0</v>
      </c>
      <c r="L968">
        <v>71</v>
      </c>
      <c r="M968" t="b">
        <v>1</v>
      </c>
      <c r="N968" s="12" t="s">
        <v>8287</v>
      </c>
      <c r="O968" t="s">
        <v>8291</v>
      </c>
      <c r="P968" s="6">
        <f t="shared" si="75"/>
        <v>126.02</v>
      </c>
      <c r="Q968">
        <f t="shared" si="76"/>
        <v>88.75</v>
      </c>
      <c r="R968" s="16">
        <f t="shared" si="77"/>
        <v>42096.633206018523</v>
      </c>
      <c r="S968" s="16">
        <f t="shared" si="78"/>
        <v>40879.795682870368</v>
      </c>
      <c r="T968">
        <f t="shared" si="79"/>
        <v>2015</v>
      </c>
    </row>
    <row r="969" spans="1:20" ht="45" hidden="1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 s="10">
        <v>1327212000</v>
      </c>
      <c r="J969">
        <v>1322852747</v>
      </c>
      <c r="K969" t="b">
        <v>0</v>
      </c>
      <c r="L969">
        <v>71</v>
      </c>
      <c r="M969" t="b">
        <v>1</v>
      </c>
      <c r="N969" s="12" t="s">
        <v>8271</v>
      </c>
      <c r="O969" t="s">
        <v>8293</v>
      </c>
      <c r="P969" s="6">
        <f t="shared" si="75"/>
        <v>126</v>
      </c>
      <c r="Q969">
        <f t="shared" si="76"/>
        <v>88.73</v>
      </c>
      <c r="R969" s="16">
        <f t="shared" si="77"/>
        <v>40879.795682870368</v>
      </c>
      <c r="S969" s="16">
        <f t="shared" si="78"/>
        <v>42154.873124999998</v>
      </c>
      <c r="T969">
        <f t="shared" si="79"/>
        <v>2011</v>
      </c>
    </row>
    <row r="970" spans="1:20" ht="60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 s="10">
        <v>1435611438</v>
      </c>
      <c r="J970">
        <v>1433019438</v>
      </c>
      <c r="K970" t="b">
        <v>0</v>
      </c>
      <c r="L970">
        <v>93</v>
      </c>
      <c r="M970" t="b">
        <v>1</v>
      </c>
      <c r="N970" s="12" t="s">
        <v>8283</v>
      </c>
      <c r="O970" t="s">
        <v>8286</v>
      </c>
      <c r="P970" s="6">
        <f t="shared" si="75"/>
        <v>126</v>
      </c>
      <c r="Q970">
        <f t="shared" si="76"/>
        <v>67.739999999999995</v>
      </c>
      <c r="R970" s="16">
        <f t="shared" si="77"/>
        <v>42154.873124999998</v>
      </c>
      <c r="S970" s="16">
        <f t="shared" si="78"/>
        <v>42555.340486111112</v>
      </c>
      <c r="T970">
        <f t="shared" si="79"/>
        <v>2015</v>
      </c>
    </row>
    <row r="971" spans="1:20" ht="60" hidden="1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 s="10">
        <v>1471939818</v>
      </c>
      <c r="J971">
        <v>1467619818</v>
      </c>
      <c r="K971" t="b">
        <v>0</v>
      </c>
      <c r="L971">
        <v>90</v>
      </c>
      <c r="M971" t="b">
        <v>0</v>
      </c>
      <c r="N971" s="12" t="s">
        <v>8283</v>
      </c>
      <c r="O971" t="s">
        <v>8284</v>
      </c>
      <c r="P971" s="6">
        <f t="shared" si="75"/>
        <v>39.11</v>
      </c>
      <c r="Q971">
        <f t="shared" si="76"/>
        <v>69.53</v>
      </c>
      <c r="R971" s="16">
        <f t="shared" si="77"/>
        <v>42555.340486111112</v>
      </c>
      <c r="S971" s="16">
        <f t="shared" si="78"/>
        <v>40948.080729166664</v>
      </c>
      <c r="T971">
        <f t="shared" si="79"/>
        <v>2016</v>
      </c>
    </row>
    <row r="972" spans="1:20" ht="30" hidden="1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 s="10">
        <v>1332636975</v>
      </c>
      <c r="J972">
        <v>1328752575</v>
      </c>
      <c r="K972" t="b">
        <v>0</v>
      </c>
      <c r="L972">
        <v>76</v>
      </c>
      <c r="M972" t="b">
        <v>1</v>
      </c>
      <c r="N972" s="12" t="s">
        <v>8287</v>
      </c>
      <c r="O972" t="s">
        <v>8301</v>
      </c>
      <c r="P972" s="6">
        <f t="shared" si="75"/>
        <v>104.28</v>
      </c>
      <c r="Q972">
        <f t="shared" si="76"/>
        <v>82.33</v>
      </c>
      <c r="R972" s="16">
        <f t="shared" si="77"/>
        <v>40948.080729166664</v>
      </c>
      <c r="S972" s="16">
        <f t="shared" si="78"/>
        <v>40969.912372685183</v>
      </c>
      <c r="T972">
        <f t="shared" si="79"/>
        <v>2012</v>
      </c>
    </row>
    <row r="973" spans="1:20" ht="60" hidden="1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 s="10">
        <v>1333609140</v>
      </c>
      <c r="J973">
        <v>1330638829</v>
      </c>
      <c r="K973" t="b">
        <v>1</v>
      </c>
      <c r="L973">
        <v>113</v>
      </c>
      <c r="M973" t="b">
        <v>1</v>
      </c>
      <c r="N973" s="12" t="s">
        <v>8281</v>
      </c>
      <c r="O973" t="s">
        <v>8282</v>
      </c>
      <c r="P973" s="6">
        <f t="shared" si="75"/>
        <v>156</v>
      </c>
      <c r="Q973">
        <f t="shared" si="76"/>
        <v>55.22</v>
      </c>
      <c r="R973" s="16">
        <f t="shared" si="77"/>
        <v>40969.912372685183</v>
      </c>
      <c r="S973" s="16">
        <f t="shared" si="78"/>
        <v>41146.824212962965</v>
      </c>
      <c r="T973">
        <f t="shared" si="79"/>
        <v>2012</v>
      </c>
    </row>
    <row r="974" spans="1:20" ht="30" hidden="1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 s="10">
        <v>1348516012</v>
      </c>
      <c r="J974">
        <v>1345924012</v>
      </c>
      <c r="K974" t="b">
        <v>0</v>
      </c>
      <c r="L974">
        <v>37</v>
      </c>
      <c r="M974" t="b">
        <v>1</v>
      </c>
      <c r="N974" s="12" t="s">
        <v>8287</v>
      </c>
      <c r="O974" t="s">
        <v>8298</v>
      </c>
      <c r="P974" s="6">
        <f t="shared" si="75"/>
        <v>124.7</v>
      </c>
      <c r="Q974">
        <f t="shared" si="76"/>
        <v>168.51</v>
      </c>
      <c r="R974" s="16">
        <f t="shared" si="77"/>
        <v>41146.824212962965</v>
      </c>
      <c r="S974" s="16">
        <f t="shared" si="78"/>
        <v>41645.867280092592</v>
      </c>
      <c r="T974">
        <f t="shared" si="79"/>
        <v>2012</v>
      </c>
    </row>
    <row r="975" spans="1:20" ht="30" hidden="1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 s="10">
        <v>1392929333</v>
      </c>
      <c r="J975">
        <v>1389041333</v>
      </c>
      <c r="K975" t="b">
        <v>0</v>
      </c>
      <c r="L975">
        <v>82</v>
      </c>
      <c r="M975" t="b">
        <v>1</v>
      </c>
      <c r="N975" s="12" t="s">
        <v>8287</v>
      </c>
      <c r="O975" t="s">
        <v>8291</v>
      </c>
      <c r="P975" s="6">
        <f t="shared" si="75"/>
        <v>103.67</v>
      </c>
      <c r="Q975">
        <f t="shared" si="76"/>
        <v>75.849999999999994</v>
      </c>
      <c r="R975" s="16">
        <f t="shared" si="77"/>
        <v>41645.867280092592</v>
      </c>
      <c r="S975" s="16">
        <f t="shared" si="78"/>
        <v>41430.038888888892</v>
      </c>
      <c r="T975">
        <f t="shared" si="79"/>
        <v>2014</v>
      </c>
    </row>
    <row r="976" spans="1:20" ht="60" hidden="1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 s="10">
        <v>1372985760</v>
      </c>
      <c r="J976">
        <v>1370393760</v>
      </c>
      <c r="K976" t="b">
        <v>0</v>
      </c>
      <c r="L976">
        <v>87</v>
      </c>
      <c r="M976" t="b">
        <v>1</v>
      </c>
      <c r="N976" s="12" t="s">
        <v>8271</v>
      </c>
      <c r="O976" t="s">
        <v>8293</v>
      </c>
      <c r="P976" s="6">
        <f t="shared" si="75"/>
        <v>182.81</v>
      </c>
      <c r="Q976">
        <f t="shared" si="76"/>
        <v>71.44</v>
      </c>
      <c r="R976" s="16">
        <f t="shared" si="77"/>
        <v>41430.038888888892</v>
      </c>
      <c r="S976" s="16">
        <f t="shared" si="78"/>
        <v>42018.676898148144</v>
      </c>
      <c r="T976">
        <f t="shared" si="79"/>
        <v>2013</v>
      </c>
    </row>
    <row r="977" spans="1:20" ht="150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 s="10">
        <v>1423119540</v>
      </c>
      <c r="J977">
        <v>1421252084</v>
      </c>
      <c r="K977" t="b">
        <v>0</v>
      </c>
      <c r="L977">
        <v>76</v>
      </c>
      <c r="M977" t="b">
        <v>1</v>
      </c>
      <c r="N977" s="12" t="s">
        <v>8283</v>
      </c>
      <c r="O977" t="s">
        <v>8286</v>
      </c>
      <c r="P977" s="6">
        <f t="shared" si="75"/>
        <v>103.58</v>
      </c>
      <c r="Q977">
        <f t="shared" si="76"/>
        <v>81.78</v>
      </c>
      <c r="R977" s="16">
        <f t="shared" si="77"/>
        <v>42018.676898148144</v>
      </c>
      <c r="S977" s="16">
        <f t="shared" si="78"/>
        <v>42756.501041666663</v>
      </c>
      <c r="T977">
        <f t="shared" si="79"/>
        <v>2015</v>
      </c>
    </row>
    <row r="978" spans="1:20" ht="45" hidden="1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 s="10">
        <v>1487592090</v>
      </c>
      <c r="J978">
        <v>1485000090</v>
      </c>
      <c r="K978" t="b">
        <v>1</v>
      </c>
      <c r="L978">
        <v>28</v>
      </c>
      <c r="M978" t="b">
        <v>1</v>
      </c>
      <c r="N978" s="12" t="s">
        <v>8273</v>
      </c>
      <c r="O978" t="s">
        <v>8274</v>
      </c>
      <c r="P978" s="6">
        <f t="shared" si="75"/>
        <v>207</v>
      </c>
      <c r="Q978">
        <f t="shared" si="76"/>
        <v>221.79</v>
      </c>
      <c r="R978" s="16">
        <f t="shared" si="77"/>
        <v>42756.501041666663</v>
      </c>
      <c r="S978" s="16">
        <f t="shared" si="78"/>
        <v>42278.089039351849</v>
      </c>
      <c r="T978">
        <f t="shared" si="79"/>
        <v>2017</v>
      </c>
    </row>
    <row r="979" spans="1:20" ht="135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 s="10">
        <v>1445817540</v>
      </c>
      <c r="J979">
        <v>1443665293</v>
      </c>
      <c r="K979" t="b">
        <v>1</v>
      </c>
      <c r="L979">
        <v>104</v>
      </c>
      <c r="M979" t="b">
        <v>1</v>
      </c>
      <c r="N979" s="12" t="s">
        <v>8283</v>
      </c>
      <c r="O979" t="s">
        <v>8286</v>
      </c>
      <c r="P979" s="6">
        <f t="shared" si="75"/>
        <v>105.92</v>
      </c>
      <c r="Q979">
        <f t="shared" si="76"/>
        <v>59.7</v>
      </c>
      <c r="R979" s="16">
        <f t="shared" si="77"/>
        <v>42278.089039351849</v>
      </c>
      <c r="S979" s="16">
        <f t="shared" si="78"/>
        <v>42452.827743055561</v>
      </c>
      <c r="T979">
        <f t="shared" si="79"/>
        <v>2015</v>
      </c>
    </row>
    <row r="980" spans="1:20" ht="45" hidden="1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 s="10">
        <v>1461560340</v>
      </c>
      <c r="J980">
        <v>1458762717</v>
      </c>
      <c r="K980" t="b">
        <v>0</v>
      </c>
      <c r="L980">
        <v>133</v>
      </c>
      <c r="M980" t="b">
        <v>1</v>
      </c>
      <c r="N980" s="12" t="s">
        <v>8287</v>
      </c>
      <c r="O980" t="s">
        <v>8296</v>
      </c>
      <c r="P980" s="6">
        <f t="shared" si="75"/>
        <v>155.18</v>
      </c>
      <c r="Q980">
        <f t="shared" si="76"/>
        <v>46.67</v>
      </c>
      <c r="R980" s="16">
        <f t="shared" si="77"/>
        <v>42452.827743055561</v>
      </c>
      <c r="S980" s="16">
        <f t="shared" si="78"/>
        <v>40865.867141203707</v>
      </c>
      <c r="T980">
        <f t="shared" si="79"/>
        <v>2016</v>
      </c>
    </row>
    <row r="981" spans="1:20" ht="60" hidden="1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 s="10">
        <v>1324789200</v>
      </c>
      <c r="J981">
        <v>1321649321</v>
      </c>
      <c r="K981" t="b">
        <v>0</v>
      </c>
      <c r="L981">
        <v>77</v>
      </c>
      <c r="M981" t="b">
        <v>1</v>
      </c>
      <c r="N981" s="12" t="s">
        <v>8287</v>
      </c>
      <c r="O981" t="s">
        <v>8288</v>
      </c>
      <c r="P981" s="6">
        <f t="shared" si="75"/>
        <v>123.62</v>
      </c>
      <c r="Q981">
        <f t="shared" si="76"/>
        <v>80.27</v>
      </c>
      <c r="R981" s="16">
        <f t="shared" si="77"/>
        <v>40865.867141203707</v>
      </c>
      <c r="S981" s="16">
        <f t="shared" si="78"/>
        <v>41926.942685185182</v>
      </c>
      <c r="T981">
        <f t="shared" si="79"/>
        <v>2011</v>
      </c>
    </row>
    <row r="982" spans="1:20" ht="150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 s="10">
        <v>1415921848</v>
      </c>
      <c r="J982">
        <v>1413326248</v>
      </c>
      <c r="K982" t="b">
        <v>0</v>
      </c>
      <c r="L982">
        <v>45</v>
      </c>
      <c r="M982" t="b">
        <v>1</v>
      </c>
      <c r="N982" s="12" t="s">
        <v>8283</v>
      </c>
      <c r="O982" t="s">
        <v>8286</v>
      </c>
      <c r="P982" s="6">
        <f t="shared" si="75"/>
        <v>106.12</v>
      </c>
      <c r="Q982">
        <f t="shared" si="76"/>
        <v>136.78</v>
      </c>
      <c r="R982" s="16">
        <f t="shared" si="77"/>
        <v>41926.942685185182</v>
      </c>
      <c r="S982" s="16">
        <f t="shared" si="78"/>
        <v>42536.60701388889</v>
      </c>
      <c r="T982">
        <f t="shared" si="79"/>
        <v>2014</v>
      </c>
    </row>
    <row r="983" spans="1:20" ht="60" hidden="1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 s="10">
        <v>1468593246</v>
      </c>
      <c r="J983">
        <v>1466001246</v>
      </c>
      <c r="K983" t="b">
        <v>0</v>
      </c>
      <c r="L983">
        <v>111</v>
      </c>
      <c r="M983" t="b">
        <v>1</v>
      </c>
      <c r="N983" s="12" t="s">
        <v>8273</v>
      </c>
      <c r="O983" t="s">
        <v>8274</v>
      </c>
      <c r="P983" s="6">
        <f t="shared" si="75"/>
        <v>102.44</v>
      </c>
      <c r="Q983">
        <f t="shared" si="76"/>
        <v>55.37</v>
      </c>
      <c r="R983" s="16">
        <f t="shared" si="77"/>
        <v>42536.60701388889</v>
      </c>
      <c r="S983" s="16">
        <f t="shared" si="78"/>
        <v>42614.268796296295</v>
      </c>
      <c r="T983">
        <f t="shared" si="79"/>
        <v>2016</v>
      </c>
    </row>
    <row r="984" spans="1:20" ht="45" hidden="1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 s="10">
        <v>1475398800</v>
      </c>
      <c r="J984">
        <v>1472711224</v>
      </c>
      <c r="K984" t="b">
        <v>0</v>
      </c>
      <c r="L984">
        <v>94</v>
      </c>
      <c r="M984" t="b">
        <v>0</v>
      </c>
      <c r="N984" s="12" t="s">
        <v>8283</v>
      </c>
      <c r="O984" t="s">
        <v>8286</v>
      </c>
      <c r="P984" s="6">
        <f t="shared" si="75"/>
        <v>25.7</v>
      </c>
      <c r="Q984">
        <f t="shared" si="76"/>
        <v>65.34</v>
      </c>
      <c r="R984" s="16">
        <f t="shared" si="77"/>
        <v>42614.268796296295</v>
      </c>
      <c r="S984" s="16">
        <f t="shared" si="78"/>
        <v>41985.043657407412</v>
      </c>
      <c r="T984">
        <f t="shared" si="79"/>
        <v>2016</v>
      </c>
    </row>
    <row r="985" spans="1:20" ht="45" hidden="1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 s="10">
        <v>1420938172</v>
      </c>
      <c r="J985">
        <v>1418346172</v>
      </c>
      <c r="K985" t="b">
        <v>0</v>
      </c>
      <c r="L985">
        <v>135</v>
      </c>
      <c r="M985" t="b">
        <v>0</v>
      </c>
      <c r="N985" s="12" t="s">
        <v>8268</v>
      </c>
      <c r="O985" t="s">
        <v>8270</v>
      </c>
      <c r="P985" s="6">
        <f t="shared" si="75"/>
        <v>15.33</v>
      </c>
      <c r="Q985">
        <f t="shared" si="76"/>
        <v>45.41</v>
      </c>
      <c r="R985" s="16">
        <f t="shared" si="77"/>
        <v>41985.043657407412</v>
      </c>
      <c r="S985" s="16">
        <f t="shared" si="78"/>
        <v>41667.275312500002</v>
      </c>
      <c r="T985">
        <f t="shared" si="79"/>
        <v>2014</v>
      </c>
    </row>
    <row r="986" spans="1:20" ht="60" hidden="1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 s="10">
        <v>1392408000</v>
      </c>
      <c r="J986">
        <v>1390890987</v>
      </c>
      <c r="K986" t="b">
        <v>0</v>
      </c>
      <c r="L986">
        <v>108</v>
      </c>
      <c r="M986" t="b">
        <v>1</v>
      </c>
      <c r="N986" s="12" t="s">
        <v>8271</v>
      </c>
      <c r="O986" t="s">
        <v>8293</v>
      </c>
      <c r="P986" s="6">
        <f t="shared" si="75"/>
        <v>122.4</v>
      </c>
      <c r="Q986">
        <f t="shared" si="76"/>
        <v>56.67</v>
      </c>
      <c r="R986" s="16">
        <f t="shared" si="77"/>
        <v>41667.275312500002</v>
      </c>
      <c r="S986" s="16">
        <f t="shared" si="78"/>
        <v>41813.662962962961</v>
      </c>
      <c r="T986">
        <f t="shared" si="79"/>
        <v>2014</v>
      </c>
    </row>
    <row r="987" spans="1:20" ht="60" hidden="1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 s="10">
        <v>1406130880</v>
      </c>
      <c r="J987">
        <v>1403538880</v>
      </c>
      <c r="K987" t="b">
        <v>0</v>
      </c>
      <c r="L987">
        <v>21</v>
      </c>
      <c r="M987" t="b">
        <v>0</v>
      </c>
      <c r="N987" s="12" t="s">
        <v>8268</v>
      </c>
      <c r="O987" t="s">
        <v>8270</v>
      </c>
      <c r="P987" s="6">
        <f t="shared" si="75"/>
        <v>26.6</v>
      </c>
      <c r="Q987">
        <f t="shared" si="76"/>
        <v>291.33</v>
      </c>
      <c r="R987" s="16">
        <f t="shared" si="77"/>
        <v>41813.662962962961</v>
      </c>
      <c r="S987" s="16">
        <f t="shared" si="78"/>
        <v>42618.625428240746</v>
      </c>
      <c r="T987">
        <f t="shared" si="79"/>
        <v>2014</v>
      </c>
    </row>
    <row r="988" spans="1:20" ht="60" hidden="1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 s="10">
        <v>1475209620</v>
      </c>
      <c r="J988">
        <v>1473087637</v>
      </c>
      <c r="K988" t="b">
        <v>0</v>
      </c>
      <c r="L988">
        <v>37</v>
      </c>
      <c r="M988" t="b">
        <v>1</v>
      </c>
      <c r="N988" s="12" t="s">
        <v>8287</v>
      </c>
      <c r="O988" t="s">
        <v>8301</v>
      </c>
      <c r="P988" s="6">
        <f t="shared" si="75"/>
        <v>101.85</v>
      </c>
      <c r="Q988">
        <f t="shared" si="76"/>
        <v>165.16</v>
      </c>
      <c r="R988" s="16">
        <f t="shared" si="77"/>
        <v>42618.625428240746</v>
      </c>
      <c r="S988" s="16">
        <f t="shared" si="78"/>
        <v>40751.814432870371</v>
      </c>
      <c r="T988">
        <f t="shared" si="79"/>
        <v>2016</v>
      </c>
    </row>
    <row r="989" spans="1:20" ht="45" hidden="1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 s="10">
        <v>1316979167</v>
      </c>
      <c r="J989">
        <v>1311795167</v>
      </c>
      <c r="K989" t="b">
        <v>1</v>
      </c>
      <c r="L989">
        <v>74</v>
      </c>
      <c r="M989" t="b">
        <v>1</v>
      </c>
      <c r="N989" s="12" t="s">
        <v>8287</v>
      </c>
      <c r="O989" t="s">
        <v>8291</v>
      </c>
      <c r="P989" s="6">
        <f t="shared" si="75"/>
        <v>101.8</v>
      </c>
      <c r="Q989">
        <f t="shared" si="76"/>
        <v>82.54</v>
      </c>
      <c r="R989" s="16">
        <f t="shared" si="77"/>
        <v>40751.814432870371</v>
      </c>
      <c r="S989" s="16">
        <f t="shared" si="78"/>
        <v>41718.878182870372</v>
      </c>
      <c r="T989">
        <f t="shared" si="79"/>
        <v>2011</v>
      </c>
    </row>
    <row r="990" spans="1:20" hidden="1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 s="10">
        <v>1397941475</v>
      </c>
      <c r="J990">
        <v>1395349475</v>
      </c>
      <c r="K990" t="b">
        <v>0</v>
      </c>
      <c r="L990">
        <v>41</v>
      </c>
      <c r="M990" t="b">
        <v>1</v>
      </c>
      <c r="N990" s="12" t="s">
        <v>8287</v>
      </c>
      <c r="O990" t="s">
        <v>8291</v>
      </c>
      <c r="P990" s="6">
        <f t="shared" si="75"/>
        <v>101.67</v>
      </c>
      <c r="Q990">
        <f t="shared" si="76"/>
        <v>148.78</v>
      </c>
      <c r="R990" s="16">
        <f t="shared" si="77"/>
        <v>41718.878182870372</v>
      </c>
      <c r="S990" s="16">
        <f t="shared" si="78"/>
        <v>42062.296412037031</v>
      </c>
      <c r="T990">
        <f t="shared" si="79"/>
        <v>2014</v>
      </c>
    </row>
    <row r="991" spans="1:20" ht="105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 s="10">
        <v>1427864340</v>
      </c>
      <c r="J991">
        <v>1425020810</v>
      </c>
      <c r="K991" t="b">
        <v>0</v>
      </c>
      <c r="L991">
        <v>78</v>
      </c>
      <c r="M991" t="b">
        <v>1</v>
      </c>
      <c r="N991" s="12" t="s">
        <v>8283</v>
      </c>
      <c r="O991" t="s">
        <v>8286</v>
      </c>
      <c r="P991" s="6">
        <f t="shared" si="75"/>
        <v>101.67</v>
      </c>
      <c r="Q991">
        <f t="shared" si="76"/>
        <v>78.209999999999994</v>
      </c>
      <c r="R991" s="16">
        <f t="shared" si="77"/>
        <v>42062.296412037031</v>
      </c>
      <c r="S991" s="16">
        <f t="shared" si="78"/>
        <v>41543.735995370371</v>
      </c>
      <c r="T991">
        <f t="shared" si="79"/>
        <v>2015</v>
      </c>
    </row>
    <row r="992" spans="1:20" ht="45" hidden="1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 s="10">
        <v>1383676790</v>
      </c>
      <c r="J992">
        <v>1380217190</v>
      </c>
      <c r="K992" t="b">
        <v>0</v>
      </c>
      <c r="L992">
        <v>38</v>
      </c>
      <c r="M992" t="b">
        <v>1</v>
      </c>
      <c r="N992" s="12" t="s">
        <v>8281</v>
      </c>
      <c r="O992" t="s">
        <v>8282</v>
      </c>
      <c r="P992" s="6">
        <f t="shared" si="75"/>
        <v>101.44</v>
      </c>
      <c r="Q992">
        <f t="shared" si="76"/>
        <v>160.16</v>
      </c>
      <c r="R992" s="16">
        <f t="shared" si="77"/>
        <v>41543.735995370371</v>
      </c>
      <c r="S992" s="16">
        <f t="shared" si="78"/>
        <v>41123.022268518522</v>
      </c>
      <c r="T992">
        <f t="shared" si="79"/>
        <v>2013</v>
      </c>
    </row>
    <row r="993" spans="1:20" ht="60" hidden="1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 s="10">
        <v>1347854700</v>
      </c>
      <c r="J993">
        <v>1343867524</v>
      </c>
      <c r="K993" t="b">
        <v>0</v>
      </c>
      <c r="L993">
        <v>75</v>
      </c>
      <c r="M993" t="b">
        <v>1</v>
      </c>
      <c r="N993" s="12" t="s">
        <v>8287</v>
      </c>
      <c r="O993" t="s">
        <v>8291</v>
      </c>
      <c r="P993" s="6">
        <f t="shared" si="75"/>
        <v>101.33</v>
      </c>
      <c r="Q993">
        <f t="shared" si="76"/>
        <v>81.069999999999993</v>
      </c>
      <c r="R993" s="16">
        <f t="shared" si="77"/>
        <v>41123.022268518522</v>
      </c>
      <c r="S993" s="16">
        <f t="shared" si="78"/>
        <v>42219.019733796296</v>
      </c>
      <c r="T993">
        <f t="shared" si="79"/>
        <v>2012</v>
      </c>
    </row>
    <row r="994" spans="1:20" ht="105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 s="10">
        <v>1441153705</v>
      </c>
      <c r="J994">
        <v>1438561705</v>
      </c>
      <c r="K994" t="b">
        <v>0</v>
      </c>
      <c r="L994">
        <v>47</v>
      </c>
      <c r="M994" t="b">
        <v>1</v>
      </c>
      <c r="N994" s="12" t="s">
        <v>8283</v>
      </c>
      <c r="O994" t="s">
        <v>8286</v>
      </c>
      <c r="P994" s="6">
        <f t="shared" si="75"/>
        <v>121.6</v>
      </c>
      <c r="Q994">
        <f t="shared" si="76"/>
        <v>129.36000000000001</v>
      </c>
      <c r="R994" s="16">
        <f t="shared" si="77"/>
        <v>42219.019733796296</v>
      </c>
      <c r="S994" s="16">
        <f t="shared" si="78"/>
        <v>40763.707546296297</v>
      </c>
      <c r="T994">
        <f t="shared" si="79"/>
        <v>2015</v>
      </c>
    </row>
    <row r="995" spans="1:20" ht="45" hidden="1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 s="10">
        <v>1318006732</v>
      </c>
      <c r="J995">
        <v>1312822732</v>
      </c>
      <c r="K995" t="b">
        <v>0</v>
      </c>
      <c r="L995">
        <v>55</v>
      </c>
      <c r="M995" t="b">
        <v>1</v>
      </c>
      <c r="N995" s="12" t="s">
        <v>8287</v>
      </c>
      <c r="O995" t="s">
        <v>8288</v>
      </c>
      <c r="P995" s="6">
        <f t="shared" si="75"/>
        <v>101.28</v>
      </c>
      <c r="Q995">
        <f t="shared" si="76"/>
        <v>110.49</v>
      </c>
      <c r="R995" s="16">
        <f t="shared" si="77"/>
        <v>40763.707546296297</v>
      </c>
      <c r="S995" s="16">
        <f t="shared" si="78"/>
        <v>41579.845509259263</v>
      </c>
      <c r="T995">
        <f t="shared" si="79"/>
        <v>2011</v>
      </c>
    </row>
    <row r="996" spans="1:20" ht="45" hidden="1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 s="10">
        <v>1385932652</v>
      </c>
      <c r="J996">
        <v>1383337052</v>
      </c>
      <c r="K996" t="b">
        <v>1</v>
      </c>
      <c r="L996">
        <v>109</v>
      </c>
      <c r="M996" t="b">
        <v>1</v>
      </c>
      <c r="N996" s="12" t="s">
        <v>8287</v>
      </c>
      <c r="O996" t="s">
        <v>8291</v>
      </c>
      <c r="P996" s="6">
        <f t="shared" si="75"/>
        <v>202.37</v>
      </c>
      <c r="Q996">
        <f t="shared" si="76"/>
        <v>55.7</v>
      </c>
      <c r="R996" s="16">
        <f t="shared" si="77"/>
        <v>41579.845509259263</v>
      </c>
      <c r="S996" s="16">
        <f t="shared" si="78"/>
        <v>42187.940081018518</v>
      </c>
      <c r="T996">
        <f t="shared" si="79"/>
        <v>2013</v>
      </c>
    </row>
    <row r="997" spans="1:20" ht="45" hidden="1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 s="10">
        <v>1438552800</v>
      </c>
      <c r="J997">
        <v>1435876423</v>
      </c>
      <c r="K997" t="b">
        <v>0</v>
      </c>
      <c r="L997">
        <v>52</v>
      </c>
      <c r="M997" t="b">
        <v>0</v>
      </c>
      <c r="N997" s="12" t="s">
        <v>8279</v>
      </c>
      <c r="O997" t="s">
        <v>8305</v>
      </c>
      <c r="P997" s="6">
        <f t="shared" si="75"/>
        <v>26.35</v>
      </c>
      <c r="Q997">
        <f t="shared" si="76"/>
        <v>116.56</v>
      </c>
      <c r="R997" s="16">
        <f t="shared" si="77"/>
        <v>42187.940081018518</v>
      </c>
      <c r="S997" s="16">
        <f t="shared" si="78"/>
        <v>41003.60665509259</v>
      </c>
      <c r="T997">
        <f t="shared" si="79"/>
        <v>2015</v>
      </c>
    </row>
    <row r="998" spans="1:20" ht="45" hidden="1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 s="10">
        <v>1338177540</v>
      </c>
      <c r="J998">
        <v>1333550015</v>
      </c>
      <c r="K998" t="b">
        <v>0</v>
      </c>
      <c r="L998">
        <v>37</v>
      </c>
      <c r="M998" t="b">
        <v>1</v>
      </c>
      <c r="N998" s="12" t="s">
        <v>8287</v>
      </c>
      <c r="O998" t="s">
        <v>8291</v>
      </c>
      <c r="P998" s="6">
        <f t="shared" si="75"/>
        <v>121.2</v>
      </c>
      <c r="Q998">
        <f t="shared" si="76"/>
        <v>163.78</v>
      </c>
      <c r="R998" s="16">
        <f t="shared" si="77"/>
        <v>41003.60665509259</v>
      </c>
      <c r="S998" s="16">
        <f t="shared" si="78"/>
        <v>41808.02648148148</v>
      </c>
      <c r="T998">
        <f t="shared" si="79"/>
        <v>2012</v>
      </c>
    </row>
    <row r="999" spans="1:20" ht="30" hidden="1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 s="10">
        <v>1405259940</v>
      </c>
      <c r="J999">
        <v>1403051888</v>
      </c>
      <c r="K999" t="b">
        <v>0</v>
      </c>
      <c r="L999">
        <v>41</v>
      </c>
      <c r="M999" t="b">
        <v>1</v>
      </c>
      <c r="N999" s="12" t="s">
        <v>8281</v>
      </c>
      <c r="O999" t="s">
        <v>8292</v>
      </c>
      <c r="P999" s="6">
        <f t="shared" si="75"/>
        <v>100.93</v>
      </c>
      <c r="Q999">
        <f t="shared" si="76"/>
        <v>147.71</v>
      </c>
      <c r="R999" s="16">
        <f t="shared" si="77"/>
        <v>41808.02648148148</v>
      </c>
      <c r="S999" s="16">
        <f t="shared" si="78"/>
        <v>40050.643680555557</v>
      </c>
      <c r="T999">
        <f t="shared" si="79"/>
        <v>2014</v>
      </c>
    </row>
    <row r="1000" spans="1:20" ht="60" hidden="1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 s="10">
        <v>1253937540</v>
      </c>
      <c r="J1000">
        <v>1251214014</v>
      </c>
      <c r="K1000" t="b">
        <v>1</v>
      </c>
      <c r="L1000">
        <v>163</v>
      </c>
      <c r="M1000" t="b">
        <v>1</v>
      </c>
      <c r="N1000" s="12" t="s">
        <v>8287</v>
      </c>
      <c r="O1000" t="s">
        <v>8288</v>
      </c>
      <c r="P1000" s="6">
        <f t="shared" si="75"/>
        <v>121.06</v>
      </c>
      <c r="Q1000">
        <f t="shared" si="76"/>
        <v>37.130000000000003</v>
      </c>
      <c r="R1000" s="16">
        <f t="shared" si="77"/>
        <v>40050.643680555557</v>
      </c>
      <c r="S1000" s="16">
        <f t="shared" si="78"/>
        <v>40502.815868055557</v>
      </c>
      <c r="T1000">
        <f t="shared" si="79"/>
        <v>2009</v>
      </c>
    </row>
    <row r="1001" spans="1:20" ht="45" hidden="1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 s="10">
        <v>1293857940</v>
      </c>
      <c r="J1001">
        <v>1290281691</v>
      </c>
      <c r="K1001" t="b">
        <v>1</v>
      </c>
      <c r="L1001">
        <v>113</v>
      </c>
      <c r="M1001" t="b">
        <v>1</v>
      </c>
      <c r="N1001" s="12" t="s">
        <v>8287</v>
      </c>
      <c r="O1001" t="s">
        <v>8288</v>
      </c>
      <c r="P1001" s="6">
        <f t="shared" si="75"/>
        <v>100.7</v>
      </c>
      <c r="Q1001">
        <f t="shared" si="76"/>
        <v>53.47</v>
      </c>
      <c r="R1001" s="16">
        <f t="shared" si="77"/>
        <v>40502.815868055557</v>
      </c>
      <c r="S1001" s="16">
        <f t="shared" si="78"/>
        <v>40747.012881944444</v>
      </c>
      <c r="T1001">
        <f t="shared" si="79"/>
        <v>2010</v>
      </c>
    </row>
    <row r="1002" spans="1:20" ht="60" hidden="1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 s="10">
        <v>1312182000</v>
      </c>
      <c r="J1002">
        <v>1311380313</v>
      </c>
      <c r="K1002" t="b">
        <v>0</v>
      </c>
      <c r="L1002">
        <v>44</v>
      </c>
      <c r="M1002" t="b">
        <v>1</v>
      </c>
      <c r="N1002" s="12" t="s">
        <v>8287</v>
      </c>
      <c r="O1002" t="s">
        <v>8291</v>
      </c>
      <c r="P1002" s="6">
        <f t="shared" si="75"/>
        <v>100.69</v>
      </c>
      <c r="Q1002">
        <f t="shared" si="76"/>
        <v>137.31</v>
      </c>
      <c r="R1002" s="16">
        <f t="shared" si="77"/>
        <v>40747.012881944444</v>
      </c>
      <c r="S1002" s="16">
        <f t="shared" si="78"/>
        <v>40833.200474537036</v>
      </c>
      <c r="T1002">
        <f t="shared" si="79"/>
        <v>2011</v>
      </c>
    </row>
    <row r="1003" spans="1:20" ht="60" hidden="1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 s="10">
        <v>1324014521</v>
      </c>
      <c r="J1003">
        <v>1318826921</v>
      </c>
      <c r="K1003" t="b">
        <v>0</v>
      </c>
      <c r="L1003">
        <v>149</v>
      </c>
      <c r="M1003" t="b">
        <v>1</v>
      </c>
      <c r="N1003" s="12" t="s">
        <v>8287</v>
      </c>
      <c r="O1003" t="s">
        <v>8291</v>
      </c>
      <c r="P1003" s="6">
        <f t="shared" si="75"/>
        <v>108.75</v>
      </c>
      <c r="Q1003">
        <f t="shared" si="76"/>
        <v>40.549999999999997</v>
      </c>
      <c r="R1003" s="16">
        <f t="shared" si="77"/>
        <v>40833.200474537036</v>
      </c>
      <c r="S1003" s="16">
        <f t="shared" si="78"/>
        <v>42467.788194444445</v>
      </c>
      <c r="T1003">
        <f t="shared" si="79"/>
        <v>2011</v>
      </c>
    </row>
    <row r="1004" spans="1:20" ht="60" hidden="1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 s="10">
        <v>1461276000</v>
      </c>
      <c r="J1004">
        <v>1460055300</v>
      </c>
      <c r="K1004" t="b">
        <v>0</v>
      </c>
      <c r="L1004">
        <v>88</v>
      </c>
      <c r="M1004" t="b">
        <v>1</v>
      </c>
      <c r="N1004" s="12" t="s">
        <v>8276</v>
      </c>
      <c r="O1004" t="s">
        <v>8277</v>
      </c>
      <c r="P1004" s="6">
        <f t="shared" si="75"/>
        <v>503.25</v>
      </c>
      <c r="Q1004">
        <f t="shared" si="76"/>
        <v>68.63</v>
      </c>
      <c r="R1004" s="16">
        <f t="shared" si="77"/>
        <v>42467.788194444445</v>
      </c>
      <c r="S1004" s="16">
        <f t="shared" si="78"/>
        <v>42238.13282407407</v>
      </c>
      <c r="T1004">
        <f t="shared" si="79"/>
        <v>2016</v>
      </c>
    </row>
    <row r="1005" spans="1:20" ht="150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 s="10">
        <v>1442805076</v>
      </c>
      <c r="J1005">
        <v>1440213076</v>
      </c>
      <c r="K1005" t="b">
        <v>0</v>
      </c>
      <c r="L1005">
        <v>84</v>
      </c>
      <c r="M1005" t="b">
        <v>1</v>
      </c>
      <c r="N1005" s="12" t="s">
        <v>8283</v>
      </c>
      <c r="O1005" t="s">
        <v>8286</v>
      </c>
      <c r="P1005" s="6">
        <f t="shared" si="75"/>
        <v>120.6</v>
      </c>
      <c r="Q1005">
        <f t="shared" si="76"/>
        <v>71.790000000000006</v>
      </c>
      <c r="R1005" s="16">
        <f t="shared" si="77"/>
        <v>42238.13282407407</v>
      </c>
      <c r="S1005" s="16">
        <f t="shared" si="78"/>
        <v>42089.477500000001</v>
      </c>
      <c r="T1005">
        <f t="shared" si="79"/>
        <v>2015</v>
      </c>
    </row>
    <row r="1006" spans="1:20" ht="60" hidden="1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 s="10">
        <v>1429183656</v>
      </c>
      <c r="J1006">
        <v>1427369256</v>
      </c>
      <c r="K1006" t="b">
        <v>0</v>
      </c>
      <c r="L1006">
        <v>103</v>
      </c>
      <c r="M1006" t="b">
        <v>1</v>
      </c>
      <c r="N1006" s="12" t="s">
        <v>8273</v>
      </c>
      <c r="O1006" t="s">
        <v>8274</v>
      </c>
      <c r="P1006" s="6">
        <f t="shared" si="75"/>
        <v>125.6</v>
      </c>
      <c r="Q1006">
        <f t="shared" si="76"/>
        <v>58.53</v>
      </c>
      <c r="R1006" s="16">
        <f t="shared" si="77"/>
        <v>42089.477500000001</v>
      </c>
      <c r="S1006" s="16">
        <f t="shared" si="78"/>
        <v>42016.981574074074</v>
      </c>
      <c r="T1006">
        <f t="shared" si="79"/>
        <v>2015</v>
      </c>
    </row>
    <row r="1007" spans="1:20" ht="105" hidden="1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 s="10">
        <v>1423555140</v>
      </c>
      <c r="J1007">
        <v>1421105608</v>
      </c>
      <c r="K1007" t="b">
        <v>0</v>
      </c>
      <c r="L1007">
        <v>28</v>
      </c>
      <c r="M1007" t="b">
        <v>1</v>
      </c>
      <c r="N1007" s="12" t="s">
        <v>8283</v>
      </c>
      <c r="O1007" t="s">
        <v>8295</v>
      </c>
      <c r="P1007" s="6">
        <f t="shared" si="75"/>
        <v>100.45</v>
      </c>
      <c r="Q1007">
        <f t="shared" si="76"/>
        <v>215.25</v>
      </c>
      <c r="R1007" s="16">
        <f t="shared" si="77"/>
        <v>42016.981574074074</v>
      </c>
      <c r="S1007" s="16">
        <f t="shared" si="78"/>
        <v>42586.925636574073</v>
      </c>
      <c r="T1007">
        <f t="shared" si="79"/>
        <v>2015</v>
      </c>
    </row>
    <row r="1008" spans="1:20" ht="45" hidden="1" x14ac:dyDescent="0.25">
      <c r="A1008">
        <v>1743</v>
      </c>
      <c r="B1008" s="3" t="s">
        <v>1744</v>
      </c>
      <c r="C1008" s="3" t="s">
        <v>5853</v>
      </c>
      <c r="D1008" s="6">
        <v>6000</v>
      </c>
      <c r="E1008" s="8">
        <v>6025</v>
      </c>
      <c r="F1008" t="s">
        <v>8218</v>
      </c>
      <c r="G1008" t="s">
        <v>8223</v>
      </c>
      <c r="H1008" t="s">
        <v>8245</v>
      </c>
      <c r="I1008" s="10">
        <v>1472270340</v>
      </c>
      <c r="J1008">
        <v>1470348775</v>
      </c>
      <c r="K1008" t="b">
        <v>0</v>
      </c>
      <c r="L1008">
        <v>67</v>
      </c>
      <c r="M1008" t="b">
        <v>1</v>
      </c>
      <c r="N1008" s="12" t="s">
        <v>8273</v>
      </c>
      <c r="O1008" t="s">
        <v>8274</v>
      </c>
      <c r="P1008" s="6">
        <f t="shared" si="75"/>
        <v>100.42</v>
      </c>
      <c r="Q1008">
        <f t="shared" si="76"/>
        <v>89.93</v>
      </c>
      <c r="R1008" s="16">
        <f t="shared" si="77"/>
        <v>42586.925636574073</v>
      </c>
      <c r="S1008" s="16">
        <f t="shared" si="78"/>
        <v>42572.778495370367</v>
      </c>
      <c r="T1008">
        <f t="shared" si="79"/>
        <v>2016</v>
      </c>
    </row>
    <row r="1009" spans="1:20" ht="60" hidden="1" x14ac:dyDescent="0.25">
      <c r="A1009">
        <v>11</v>
      </c>
      <c r="B1009" s="3" t="s">
        <v>13</v>
      </c>
      <c r="C1009" s="3" t="s">
        <v>4122</v>
      </c>
      <c r="D1009" s="6">
        <v>5000</v>
      </c>
      <c r="E1009" s="8">
        <v>6025</v>
      </c>
      <c r="F1009" t="s">
        <v>8218</v>
      </c>
      <c r="G1009" t="s">
        <v>8223</v>
      </c>
      <c r="H1009" t="s">
        <v>8245</v>
      </c>
      <c r="I1009" s="10">
        <v>1471834800</v>
      </c>
      <c r="J1009">
        <v>1469126462</v>
      </c>
      <c r="K1009" t="b">
        <v>0</v>
      </c>
      <c r="L1009">
        <v>75</v>
      </c>
      <c r="M1009" t="b">
        <v>1</v>
      </c>
      <c r="N1009" s="12" t="s">
        <v>8281</v>
      </c>
      <c r="O1009" t="s">
        <v>8292</v>
      </c>
      <c r="P1009" s="6">
        <f t="shared" si="75"/>
        <v>120.5</v>
      </c>
      <c r="Q1009">
        <f t="shared" si="76"/>
        <v>80.33</v>
      </c>
      <c r="R1009" s="16">
        <f t="shared" si="77"/>
        <v>42572.778495370367</v>
      </c>
      <c r="S1009" s="16">
        <f t="shared" si="78"/>
        <v>40946.11383101852</v>
      </c>
      <c r="T1009">
        <f t="shared" si="79"/>
        <v>2016</v>
      </c>
    </row>
    <row r="1010" spans="1:20" ht="45" hidden="1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 s="10">
        <v>1331174635</v>
      </c>
      <c r="J1010">
        <v>1328582635</v>
      </c>
      <c r="K1010" t="b">
        <v>0</v>
      </c>
      <c r="L1010">
        <v>32</v>
      </c>
      <c r="M1010" t="b">
        <v>1</v>
      </c>
      <c r="N1010" s="12" t="s">
        <v>8287</v>
      </c>
      <c r="O1010" t="s">
        <v>8288</v>
      </c>
      <c r="P1010" s="6">
        <f t="shared" si="75"/>
        <v>100.33</v>
      </c>
      <c r="Q1010">
        <f t="shared" si="76"/>
        <v>188.13</v>
      </c>
      <c r="R1010" s="16">
        <f t="shared" si="77"/>
        <v>40946.11383101852</v>
      </c>
      <c r="S1010" s="16">
        <f t="shared" si="78"/>
        <v>42578.205972222218</v>
      </c>
      <c r="T1010">
        <f t="shared" si="79"/>
        <v>2012</v>
      </c>
    </row>
    <row r="1011" spans="1:20" ht="45" hidden="1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 s="10">
        <v>1473047940</v>
      </c>
      <c r="J1011">
        <v>1469595396</v>
      </c>
      <c r="K1011" t="b">
        <v>0</v>
      </c>
      <c r="L1011">
        <v>177</v>
      </c>
      <c r="M1011" t="b">
        <v>1</v>
      </c>
      <c r="N1011" s="12" t="s">
        <v>8287</v>
      </c>
      <c r="O1011" t="s">
        <v>8296</v>
      </c>
      <c r="P1011" s="6">
        <f t="shared" si="75"/>
        <v>120.38</v>
      </c>
      <c r="Q1011">
        <f t="shared" si="76"/>
        <v>34.01</v>
      </c>
      <c r="R1011" s="16">
        <f t="shared" si="77"/>
        <v>42578.205972222218</v>
      </c>
      <c r="S1011" s="16">
        <f t="shared" si="78"/>
        <v>42697.74927083333</v>
      </c>
      <c r="T1011">
        <f t="shared" si="79"/>
        <v>2016</v>
      </c>
    </row>
    <row r="1012" spans="1:20" ht="60" hidden="1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 s="10">
        <v>1482515937</v>
      </c>
      <c r="J1012">
        <v>1479923937</v>
      </c>
      <c r="K1012" t="b">
        <v>0</v>
      </c>
      <c r="L1012">
        <v>7</v>
      </c>
      <c r="M1012" t="b">
        <v>0</v>
      </c>
      <c r="N1012" s="12" t="s">
        <v>8268</v>
      </c>
      <c r="O1012" t="s">
        <v>8270</v>
      </c>
      <c r="P1012" s="6">
        <f t="shared" si="75"/>
        <v>1.3</v>
      </c>
      <c r="Q1012">
        <f t="shared" si="76"/>
        <v>859.86</v>
      </c>
      <c r="R1012" s="16">
        <f t="shared" si="77"/>
        <v>42697.74927083333</v>
      </c>
      <c r="S1012" s="16">
        <f t="shared" si="78"/>
        <v>42171.763414351852</v>
      </c>
      <c r="T1012">
        <f t="shared" si="79"/>
        <v>2016</v>
      </c>
    </row>
    <row r="1013" spans="1:20" ht="120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 s="10">
        <v>1437934759</v>
      </c>
      <c r="J1013">
        <v>1434478759</v>
      </c>
      <c r="K1013" t="b">
        <v>1</v>
      </c>
      <c r="L1013">
        <v>47</v>
      </c>
      <c r="M1013" t="b">
        <v>1</v>
      </c>
      <c r="N1013" s="12" t="s">
        <v>8283</v>
      </c>
      <c r="O1013" t="s">
        <v>8286</v>
      </c>
      <c r="P1013" s="6">
        <f t="shared" si="75"/>
        <v>100.12</v>
      </c>
      <c r="Q1013">
        <f t="shared" si="76"/>
        <v>127.81</v>
      </c>
      <c r="R1013" s="16">
        <f t="shared" si="77"/>
        <v>42171.763414351852</v>
      </c>
      <c r="S1013" s="16">
        <f t="shared" si="78"/>
        <v>41376.769050925926</v>
      </c>
      <c r="T1013">
        <f t="shared" si="79"/>
        <v>2015</v>
      </c>
    </row>
    <row r="1014" spans="1:20" ht="45" hidden="1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 s="10">
        <v>1367366460</v>
      </c>
      <c r="J1014">
        <v>1365791246</v>
      </c>
      <c r="K1014" t="b">
        <v>1</v>
      </c>
      <c r="L1014">
        <v>128</v>
      </c>
      <c r="M1014" t="b">
        <v>1</v>
      </c>
      <c r="N1014" s="12" t="s">
        <v>8281</v>
      </c>
      <c r="O1014" t="s">
        <v>8282</v>
      </c>
      <c r="P1014" s="6">
        <f t="shared" si="75"/>
        <v>120.02</v>
      </c>
      <c r="Q1014">
        <f t="shared" si="76"/>
        <v>46.88</v>
      </c>
      <c r="R1014" s="16">
        <f t="shared" si="77"/>
        <v>41376.769050925926</v>
      </c>
      <c r="S1014" s="16">
        <f t="shared" si="78"/>
        <v>42292.087592592594</v>
      </c>
      <c r="T1014">
        <f t="shared" si="79"/>
        <v>2013</v>
      </c>
    </row>
    <row r="1015" spans="1:20" ht="150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 s="10">
        <v>1448074800</v>
      </c>
      <c r="J1015">
        <v>1444874768</v>
      </c>
      <c r="K1015" t="b">
        <v>0</v>
      </c>
      <c r="L1015">
        <v>64</v>
      </c>
      <c r="M1015" t="b">
        <v>1</v>
      </c>
      <c r="N1015" s="12" t="s">
        <v>8283</v>
      </c>
      <c r="O1015" t="s">
        <v>8286</v>
      </c>
      <c r="P1015" s="6">
        <f t="shared" si="75"/>
        <v>100.01</v>
      </c>
      <c r="Q1015">
        <f t="shared" si="76"/>
        <v>93.76</v>
      </c>
      <c r="R1015" s="16">
        <f t="shared" si="77"/>
        <v>42292.087592592594</v>
      </c>
      <c r="S1015" s="16">
        <f t="shared" si="78"/>
        <v>41327.996435185189</v>
      </c>
      <c r="T1015">
        <f t="shared" si="79"/>
        <v>2015</v>
      </c>
    </row>
    <row r="1016" spans="1:20" ht="30" hidden="1" x14ac:dyDescent="0.25">
      <c r="A1016">
        <v>2496</v>
      </c>
      <c r="B1016" s="3" t="s">
        <v>2496</v>
      </c>
      <c r="C1016" s="3" t="s">
        <v>6606</v>
      </c>
      <c r="D1016" s="6">
        <v>6000</v>
      </c>
      <c r="E1016" s="8">
        <v>6000</v>
      </c>
      <c r="F1016" t="s">
        <v>8218</v>
      </c>
      <c r="G1016" t="s">
        <v>8223</v>
      </c>
      <c r="H1016" t="s">
        <v>8245</v>
      </c>
      <c r="I1016" s="10">
        <v>1364597692</v>
      </c>
      <c r="J1016">
        <v>1361577292</v>
      </c>
      <c r="K1016" t="b">
        <v>0</v>
      </c>
      <c r="L1016">
        <v>10</v>
      </c>
      <c r="M1016" t="b">
        <v>1</v>
      </c>
      <c r="N1016" s="12" t="s">
        <v>8287</v>
      </c>
      <c r="O1016" t="s">
        <v>8288</v>
      </c>
      <c r="P1016" s="6">
        <f t="shared" si="75"/>
        <v>100</v>
      </c>
      <c r="Q1016">
        <f t="shared" si="76"/>
        <v>600</v>
      </c>
      <c r="R1016" s="16">
        <f t="shared" si="77"/>
        <v>41327.996435185189</v>
      </c>
      <c r="S1016" s="16">
        <f t="shared" si="78"/>
        <v>42060.683935185181</v>
      </c>
      <c r="T1016">
        <f t="shared" si="79"/>
        <v>2013</v>
      </c>
    </row>
    <row r="1017" spans="1:20" ht="135" x14ac:dyDescent="0.25">
      <c r="A1017">
        <v>2822</v>
      </c>
      <c r="B1017" s="3" t="s">
        <v>2822</v>
      </c>
      <c r="C1017" s="3" t="s">
        <v>6932</v>
      </c>
      <c r="D1017" s="6">
        <v>6000</v>
      </c>
      <c r="E1017" s="8">
        <v>6000</v>
      </c>
      <c r="F1017" t="s">
        <v>8218</v>
      </c>
      <c r="G1017" t="s">
        <v>8223</v>
      </c>
      <c r="H1017" t="s">
        <v>8245</v>
      </c>
      <c r="I1017" s="10">
        <v>1427469892</v>
      </c>
      <c r="J1017">
        <v>1424881492</v>
      </c>
      <c r="K1017" t="b">
        <v>0</v>
      </c>
      <c r="L1017">
        <v>94</v>
      </c>
      <c r="M1017" t="b">
        <v>1</v>
      </c>
      <c r="N1017" s="12" t="s">
        <v>8283</v>
      </c>
      <c r="O1017" t="s">
        <v>8286</v>
      </c>
      <c r="P1017" s="6">
        <f t="shared" si="75"/>
        <v>100</v>
      </c>
      <c r="Q1017">
        <f t="shared" si="76"/>
        <v>63.83</v>
      </c>
      <c r="R1017" s="16">
        <f t="shared" si="77"/>
        <v>42060.683935185181</v>
      </c>
      <c r="S1017" s="16">
        <f t="shared" si="78"/>
        <v>41809.860300925924</v>
      </c>
      <c r="T1017">
        <f t="shared" si="79"/>
        <v>2015</v>
      </c>
    </row>
    <row r="1018" spans="1:20" ht="135" x14ac:dyDescent="0.25">
      <c r="A1018">
        <v>3332</v>
      </c>
      <c r="B1018" s="3" t="s">
        <v>3332</v>
      </c>
      <c r="C1018" s="3" t="s">
        <v>7442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 s="10">
        <v>1405802330</v>
      </c>
      <c r="J1018">
        <v>1403210330</v>
      </c>
      <c r="K1018" t="b">
        <v>0</v>
      </c>
      <c r="L1018">
        <v>83</v>
      </c>
      <c r="M1018" t="b">
        <v>1</v>
      </c>
      <c r="N1018" s="12" t="s">
        <v>8283</v>
      </c>
      <c r="O1018" t="s">
        <v>8286</v>
      </c>
      <c r="P1018" s="6">
        <f t="shared" si="75"/>
        <v>100</v>
      </c>
      <c r="Q1018">
        <f t="shared" si="76"/>
        <v>72.290000000000006</v>
      </c>
      <c r="R1018" s="16">
        <f t="shared" si="77"/>
        <v>41809.860300925924</v>
      </c>
      <c r="S1018" s="16">
        <f t="shared" si="78"/>
        <v>42457.623923611114</v>
      </c>
      <c r="T1018">
        <f t="shared" si="79"/>
        <v>2014</v>
      </c>
    </row>
    <row r="1019" spans="1:20" ht="45" hidden="1" x14ac:dyDescent="0.25">
      <c r="A1019">
        <v>45</v>
      </c>
      <c r="B1019" s="3" t="s">
        <v>47</v>
      </c>
      <c r="C1019" s="3" t="s">
        <v>4156</v>
      </c>
      <c r="D1019" s="6">
        <v>5000</v>
      </c>
      <c r="E1019" s="8">
        <v>6000</v>
      </c>
      <c r="F1019" t="s">
        <v>8218</v>
      </c>
      <c r="G1019" t="s">
        <v>8223</v>
      </c>
      <c r="H1019" t="s">
        <v>8245</v>
      </c>
      <c r="I1019" s="10">
        <v>1461769107</v>
      </c>
      <c r="J1019">
        <v>1459177107</v>
      </c>
      <c r="K1019" t="b">
        <v>0</v>
      </c>
      <c r="L1019">
        <v>61</v>
      </c>
      <c r="M1019" t="b">
        <v>1</v>
      </c>
      <c r="N1019" s="12" t="s">
        <v>8281</v>
      </c>
      <c r="O1019" t="s">
        <v>8292</v>
      </c>
      <c r="P1019" s="6">
        <f t="shared" si="75"/>
        <v>120</v>
      </c>
      <c r="Q1019">
        <f t="shared" si="76"/>
        <v>98.36</v>
      </c>
      <c r="R1019" s="16">
        <f t="shared" si="77"/>
        <v>42457.623923611114</v>
      </c>
      <c r="S1019" s="16">
        <f t="shared" si="78"/>
        <v>40555.24800925926</v>
      </c>
      <c r="T1019">
        <f t="shared" si="79"/>
        <v>2016</v>
      </c>
    </row>
    <row r="1020" spans="1:20" ht="30" hidden="1" x14ac:dyDescent="0.25">
      <c r="A1020">
        <v>262</v>
      </c>
      <c r="B1020" s="3" t="s">
        <v>263</v>
      </c>
      <c r="C1020" s="3" t="s">
        <v>4372</v>
      </c>
      <c r="D1020" s="6">
        <v>2500</v>
      </c>
      <c r="E1020" s="8">
        <v>6000</v>
      </c>
      <c r="F1020" t="s">
        <v>8218</v>
      </c>
      <c r="G1020" t="s">
        <v>8223</v>
      </c>
      <c r="H1020" t="s">
        <v>8245</v>
      </c>
      <c r="I1020" s="10">
        <v>1298699828</v>
      </c>
      <c r="J1020">
        <v>1294811828</v>
      </c>
      <c r="K1020" t="b">
        <v>1</v>
      </c>
      <c r="L1020">
        <v>145</v>
      </c>
      <c r="M1020" t="b">
        <v>1</v>
      </c>
      <c r="N1020" s="12" t="s">
        <v>8281</v>
      </c>
      <c r="O1020" t="s">
        <v>8282</v>
      </c>
      <c r="P1020" s="6">
        <f t="shared" si="75"/>
        <v>240</v>
      </c>
      <c r="Q1020">
        <f t="shared" si="76"/>
        <v>41.38</v>
      </c>
      <c r="R1020" s="16">
        <f t="shared" si="77"/>
        <v>40555.24800925926</v>
      </c>
      <c r="S1020" s="16">
        <f t="shared" si="78"/>
        <v>41963.506168981476</v>
      </c>
      <c r="T1020">
        <f t="shared" si="79"/>
        <v>2011</v>
      </c>
    </row>
    <row r="1021" spans="1:20" ht="60" hidden="1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 s="10">
        <v>1418904533</v>
      </c>
      <c r="J1021">
        <v>1416485333</v>
      </c>
      <c r="K1021" t="b">
        <v>0</v>
      </c>
      <c r="L1021">
        <v>26</v>
      </c>
      <c r="M1021" t="b">
        <v>1</v>
      </c>
      <c r="N1021" s="12" t="s">
        <v>8271</v>
      </c>
      <c r="O1021" t="s">
        <v>8293</v>
      </c>
      <c r="P1021" s="6">
        <f t="shared" si="75"/>
        <v>101.87</v>
      </c>
      <c r="Q1021">
        <f t="shared" si="76"/>
        <v>230.19</v>
      </c>
      <c r="R1021" s="16">
        <f t="shared" si="77"/>
        <v>41963.506168981476</v>
      </c>
      <c r="S1021" s="16">
        <f t="shared" si="78"/>
        <v>42766.805034722223</v>
      </c>
      <c r="T1021">
        <f t="shared" si="79"/>
        <v>2014</v>
      </c>
    </row>
    <row r="1022" spans="1:20" ht="135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 s="10">
        <v>1488482355</v>
      </c>
      <c r="J1022">
        <v>1485890355</v>
      </c>
      <c r="K1022" t="b">
        <v>0</v>
      </c>
      <c r="L1022">
        <v>61</v>
      </c>
      <c r="M1022" t="b">
        <v>1</v>
      </c>
      <c r="N1022" s="12" t="s">
        <v>8283</v>
      </c>
      <c r="O1022" t="s">
        <v>8286</v>
      </c>
      <c r="P1022" s="6">
        <f t="shared" si="75"/>
        <v>118.8</v>
      </c>
      <c r="Q1022">
        <f t="shared" si="76"/>
        <v>97.38</v>
      </c>
      <c r="R1022" s="16">
        <f t="shared" si="77"/>
        <v>42766.805034722223</v>
      </c>
      <c r="S1022" s="16">
        <f t="shared" si="78"/>
        <v>42472.73265046296</v>
      </c>
      <c r="T1022">
        <f t="shared" si="79"/>
        <v>2017</v>
      </c>
    </row>
    <row r="1023" spans="1:20" ht="45" hidden="1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 s="10">
        <v>1463333701</v>
      </c>
      <c r="J1023">
        <v>1460482501</v>
      </c>
      <c r="K1023" t="b">
        <v>0</v>
      </c>
      <c r="L1023">
        <v>49</v>
      </c>
      <c r="M1023" t="b">
        <v>1</v>
      </c>
      <c r="N1023" s="12" t="s">
        <v>8268</v>
      </c>
      <c r="O1023" t="s">
        <v>8269</v>
      </c>
      <c r="P1023" s="6">
        <f t="shared" si="75"/>
        <v>148.05000000000001</v>
      </c>
      <c r="Q1023">
        <f t="shared" si="76"/>
        <v>120.86</v>
      </c>
      <c r="R1023" s="16">
        <f t="shared" si="77"/>
        <v>42472.73265046296</v>
      </c>
      <c r="S1023" s="16">
        <f t="shared" si="78"/>
        <v>41010.620312500003</v>
      </c>
      <c r="T1023">
        <f t="shared" si="79"/>
        <v>2016</v>
      </c>
    </row>
    <row r="1024" spans="1:20" ht="60" hidden="1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 s="10">
        <v>1336747995</v>
      </c>
      <c r="J1024">
        <v>1334155995</v>
      </c>
      <c r="K1024" t="b">
        <v>1</v>
      </c>
      <c r="L1024">
        <v>91</v>
      </c>
      <c r="M1024" t="b">
        <v>1</v>
      </c>
      <c r="N1024" s="12" t="s">
        <v>8281</v>
      </c>
      <c r="O1024" t="s">
        <v>8282</v>
      </c>
      <c r="P1024" s="6">
        <f t="shared" si="75"/>
        <v>118.2</v>
      </c>
      <c r="Q1024">
        <f t="shared" si="76"/>
        <v>64.95</v>
      </c>
      <c r="R1024" s="16">
        <f t="shared" si="77"/>
        <v>41010.620312500003</v>
      </c>
      <c r="S1024" s="16">
        <f t="shared" si="78"/>
        <v>41336.703298611108</v>
      </c>
      <c r="T1024">
        <f t="shared" si="79"/>
        <v>2012</v>
      </c>
    </row>
    <row r="1025" spans="1:20" ht="45" hidden="1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 s="10">
        <v>1364917965</v>
      </c>
      <c r="J1025">
        <v>1362329565</v>
      </c>
      <c r="K1025" t="b">
        <v>0</v>
      </c>
      <c r="L1025">
        <v>180</v>
      </c>
      <c r="M1025" t="b">
        <v>1</v>
      </c>
      <c r="N1025" s="12" t="s">
        <v>8276</v>
      </c>
      <c r="O1025" t="s">
        <v>8277</v>
      </c>
      <c r="P1025" s="6">
        <f t="shared" si="75"/>
        <v>168.77</v>
      </c>
      <c r="Q1025">
        <f t="shared" si="76"/>
        <v>32.82</v>
      </c>
      <c r="R1025" s="16">
        <f t="shared" si="77"/>
        <v>41336.703298611108</v>
      </c>
      <c r="S1025" s="16">
        <f t="shared" si="78"/>
        <v>40967.081874999996</v>
      </c>
      <c r="T1025">
        <f t="shared" si="79"/>
        <v>2013</v>
      </c>
    </row>
    <row r="1026" spans="1:20" ht="60" hidden="1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 s="10">
        <v>1335574674</v>
      </c>
      <c r="J1026">
        <v>1330394274</v>
      </c>
      <c r="K1026" t="b">
        <v>1</v>
      </c>
      <c r="L1026">
        <v>62</v>
      </c>
      <c r="M1026" t="b">
        <v>1</v>
      </c>
      <c r="N1026" s="12" t="s">
        <v>8281</v>
      </c>
      <c r="O1026" t="s">
        <v>8282</v>
      </c>
      <c r="P1026" s="6">
        <f t="shared" ref="P1026:P1089" si="80">ROUND(E1026/D1026*100,2)</f>
        <v>147.6</v>
      </c>
      <c r="Q1026">
        <f t="shared" ref="Q1026:Q1089" si="81">ROUND(E1026/L1026,2)</f>
        <v>95.23</v>
      </c>
      <c r="R1026" s="16">
        <f t="shared" si="77"/>
        <v>40967.081874999996</v>
      </c>
      <c r="S1026" s="16">
        <f t="shared" si="78"/>
        <v>42033.314074074078</v>
      </c>
      <c r="T1026">
        <f t="shared" si="79"/>
        <v>2012</v>
      </c>
    </row>
    <row r="1027" spans="1:20" ht="45" hidden="1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 s="10">
        <v>1425108736</v>
      </c>
      <c r="J1027">
        <v>1422516736</v>
      </c>
      <c r="K1027" t="b">
        <v>0</v>
      </c>
      <c r="L1027">
        <v>140</v>
      </c>
      <c r="M1027" t="b">
        <v>0</v>
      </c>
      <c r="N1027" s="12" t="s">
        <v>8273</v>
      </c>
      <c r="O1027" t="s">
        <v>8274</v>
      </c>
      <c r="P1027" s="6">
        <f t="shared" si="80"/>
        <v>49.18</v>
      </c>
      <c r="Q1027">
        <f t="shared" si="81"/>
        <v>42.16</v>
      </c>
      <c r="R1027" s="16">
        <f t="shared" ref="R1027:R1090" si="82">(((J1027/60)/60)/24)+DATE(1970,1,1)</f>
        <v>42033.314074074078</v>
      </c>
      <c r="S1027" s="16">
        <f t="shared" ref="S1027:S1090" si="83">(((J1028/60)/60)/24)+DATE(1970,1,1)</f>
        <v>41771.651932870373</v>
      </c>
      <c r="T1027">
        <f t="shared" ref="T1027:T1090" si="84">YEAR(R1027)</f>
        <v>2015</v>
      </c>
    </row>
    <row r="1028" spans="1:20" ht="45" hidden="1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 s="10">
        <v>1402632000</v>
      </c>
      <c r="J1028">
        <v>1399909127</v>
      </c>
      <c r="K1028" t="b">
        <v>0</v>
      </c>
      <c r="L1028">
        <v>70</v>
      </c>
      <c r="M1028" t="b">
        <v>0</v>
      </c>
      <c r="N1028" s="12" t="s">
        <v>8268</v>
      </c>
      <c r="O1028" t="s">
        <v>8275</v>
      </c>
      <c r="P1028" s="6">
        <f t="shared" si="80"/>
        <v>11.52</v>
      </c>
      <c r="Q1028">
        <f t="shared" si="81"/>
        <v>83.94</v>
      </c>
      <c r="R1028" s="16">
        <f t="shared" si="82"/>
        <v>41771.651932870373</v>
      </c>
      <c r="S1028" s="16">
        <f t="shared" si="83"/>
        <v>41781.806875000002</v>
      </c>
      <c r="T1028">
        <f t="shared" si="84"/>
        <v>2014</v>
      </c>
    </row>
    <row r="1029" spans="1:20" ht="45" hidden="1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 s="10">
        <v>1403983314</v>
      </c>
      <c r="J1029">
        <v>1400786514</v>
      </c>
      <c r="K1029" t="b">
        <v>0</v>
      </c>
      <c r="L1029">
        <v>85</v>
      </c>
      <c r="M1029" t="b">
        <v>0</v>
      </c>
      <c r="N1029" s="12" t="s">
        <v>8279</v>
      </c>
      <c r="O1029" t="s">
        <v>8305</v>
      </c>
      <c r="P1029" s="6">
        <f t="shared" si="80"/>
        <v>11.75</v>
      </c>
      <c r="Q1029">
        <f t="shared" si="81"/>
        <v>69.12</v>
      </c>
      <c r="R1029" s="16">
        <f t="shared" si="82"/>
        <v>41781.806875000002</v>
      </c>
      <c r="S1029" s="16">
        <f t="shared" si="83"/>
        <v>42514.666956018518</v>
      </c>
      <c r="T1029">
        <f t="shared" si="84"/>
        <v>2014</v>
      </c>
    </row>
    <row r="1030" spans="1:20" hidden="1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 s="10">
        <v>1466697625</v>
      </c>
      <c r="J1030">
        <v>1464105625</v>
      </c>
      <c r="K1030" t="b">
        <v>0</v>
      </c>
      <c r="L1030">
        <v>96</v>
      </c>
      <c r="M1030" t="b">
        <v>1</v>
      </c>
      <c r="N1030" s="12" t="s">
        <v>8287</v>
      </c>
      <c r="O1030" t="s">
        <v>8289</v>
      </c>
      <c r="P1030" s="6">
        <f t="shared" si="80"/>
        <v>108.5</v>
      </c>
      <c r="Q1030">
        <f t="shared" si="81"/>
        <v>61.03</v>
      </c>
      <c r="R1030" s="16">
        <f t="shared" si="82"/>
        <v>42514.666956018518</v>
      </c>
      <c r="S1030" s="16">
        <f t="shared" si="83"/>
        <v>42528.542627314819</v>
      </c>
      <c r="T1030">
        <f t="shared" si="84"/>
        <v>2016</v>
      </c>
    </row>
    <row r="1031" spans="1:20" ht="45" hidden="1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 s="10">
        <v>1468029540</v>
      </c>
      <c r="J1031">
        <v>1465304483</v>
      </c>
      <c r="K1031" t="b">
        <v>0</v>
      </c>
      <c r="L1031">
        <v>45</v>
      </c>
      <c r="M1031" t="b">
        <v>0</v>
      </c>
      <c r="N1031" s="12" t="s">
        <v>8283</v>
      </c>
      <c r="O1031" t="s">
        <v>8284</v>
      </c>
      <c r="P1031" s="6">
        <f t="shared" si="80"/>
        <v>23.42</v>
      </c>
      <c r="Q1031">
        <f t="shared" si="81"/>
        <v>130.09</v>
      </c>
      <c r="R1031" s="16">
        <f t="shared" si="82"/>
        <v>42528.542627314819</v>
      </c>
      <c r="S1031" s="16">
        <f t="shared" si="83"/>
        <v>42196.028703703705</v>
      </c>
      <c r="T1031">
        <f t="shared" si="84"/>
        <v>2016</v>
      </c>
    </row>
    <row r="1032" spans="1:20" ht="150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 s="10">
        <v>1439337600</v>
      </c>
      <c r="J1032">
        <v>1436575280</v>
      </c>
      <c r="K1032" t="b">
        <v>0</v>
      </c>
      <c r="L1032">
        <v>104</v>
      </c>
      <c r="M1032" t="b">
        <v>1</v>
      </c>
      <c r="N1032" s="12" t="s">
        <v>8283</v>
      </c>
      <c r="O1032" t="s">
        <v>8286</v>
      </c>
      <c r="P1032" s="6">
        <f t="shared" si="80"/>
        <v>106.27</v>
      </c>
      <c r="Q1032">
        <f t="shared" si="81"/>
        <v>56.2</v>
      </c>
      <c r="R1032" s="16">
        <f t="shared" si="82"/>
        <v>42196.028703703705</v>
      </c>
      <c r="S1032" s="16">
        <f t="shared" si="83"/>
        <v>42507.264699074076</v>
      </c>
      <c r="T1032">
        <f t="shared" si="84"/>
        <v>2015</v>
      </c>
    </row>
    <row r="1033" spans="1:20" ht="135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 s="10">
        <v>1466179200</v>
      </c>
      <c r="J1033">
        <v>1463466070</v>
      </c>
      <c r="K1033" t="b">
        <v>0</v>
      </c>
      <c r="L1033">
        <v>130</v>
      </c>
      <c r="M1033" t="b">
        <v>1</v>
      </c>
      <c r="N1033" s="12" t="s">
        <v>8283</v>
      </c>
      <c r="O1033" t="s">
        <v>8286</v>
      </c>
      <c r="P1033" s="6">
        <f t="shared" si="80"/>
        <v>116.63</v>
      </c>
      <c r="Q1033">
        <f t="shared" si="81"/>
        <v>44.86</v>
      </c>
      <c r="R1033" s="16">
        <f t="shared" si="82"/>
        <v>42507.264699074076</v>
      </c>
      <c r="S1033" s="16">
        <f t="shared" si="83"/>
        <v>41144.763379629629</v>
      </c>
      <c r="T1033">
        <f t="shared" si="84"/>
        <v>2016</v>
      </c>
    </row>
    <row r="1034" spans="1:20" ht="45" hidden="1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 s="10">
        <v>1348337956</v>
      </c>
      <c r="J1034">
        <v>1345745956</v>
      </c>
      <c r="K1034" t="b">
        <v>0</v>
      </c>
      <c r="L1034">
        <v>96</v>
      </c>
      <c r="M1034" t="b">
        <v>1</v>
      </c>
      <c r="N1034" s="12" t="s">
        <v>8287</v>
      </c>
      <c r="O1034" t="s">
        <v>8291</v>
      </c>
      <c r="P1034" s="6">
        <f t="shared" si="80"/>
        <v>116.62</v>
      </c>
      <c r="Q1034">
        <f t="shared" si="81"/>
        <v>60.74</v>
      </c>
      <c r="R1034" s="16">
        <f t="shared" si="82"/>
        <v>41144.763379629629</v>
      </c>
      <c r="S1034" s="16">
        <f t="shared" si="83"/>
        <v>41905.684629629628</v>
      </c>
      <c r="T1034">
        <f t="shared" si="84"/>
        <v>2012</v>
      </c>
    </row>
    <row r="1035" spans="1:20" ht="60" hidden="1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 s="10">
        <v>1414817940</v>
      </c>
      <c r="J1035">
        <v>1411489552</v>
      </c>
      <c r="K1035" t="b">
        <v>1</v>
      </c>
      <c r="L1035">
        <v>159</v>
      </c>
      <c r="M1035" t="b">
        <v>1</v>
      </c>
      <c r="N1035" s="12" t="s">
        <v>8287</v>
      </c>
      <c r="O1035" t="s">
        <v>8296</v>
      </c>
      <c r="P1035" s="6">
        <f t="shared" si="80"/>
        <v>194.13</v>
      </c>
      <c r="Q1035">
        <f t="shared" si="81"/>
        <v>36.630000000000003</v>
      </c>
      <c r="R1035" s="16">
        <f t="shared" si="82"/>
        <v>41905.684629629628</v>
      </c>
      <c r="S1035" s="16">
        <f t="shared" si="83"/>
        <v>42173.803217592591</v>
      </c>
      <c r="T1035">
        <f t="shared" si="84"/>
        <v>2014</v>
      </c>
    </row>
    <row r="1036" spans="1:20" ht="150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 s="10">
        <v>1437202740</v>
      </c>
      <c r="J1036">
        <v>1434654998</v>
      </c>
      <c r="K1036" t="b">
        <v>0</v>
      </c>
      <c r="L1036">
        <v>79</v>
      </c>
      <c r="M1036" t="b">
        <v>1</v>
      </c>
      <c r="N1036" s="12" t="s">
        <v>8283</v>
      </c>
      <c r="O1036" t="s">
        <v>8286</v>
      </c>
      <c r="P1036" s="6">
        <f t="shared" si="80"/>
        <v>116.26</v>
      </c>
      <c r="Q1036">
        <f t="shared" si="81"/>
        <v>73.58</v>
      </c>
      <c r="R1036" s="16">
        <f t="shared" si="82"/>
        <v>42173.803217592591</v>
      </c>
      <c r="S1036" s="16">
        <f t="shared" si="83"/>
        <v>42733.827349537038</v>
      </c>
      <c r="T1036">
        <f t="shared" si="84"/>
        <v>2015</v>
      </c>
    </row>
    <row r="1037" spans="1:20" ht="45" hidden="1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 s="10">
        <v>1485631740</v>
      </c>
      <c r="J1037">
        <v>1483041083</v>
      </c>
      <c r="K1037" t="b">
        <v>0</v>
      </c>
      <c r="L1037">
        <v>14</v>
      </c>
      <c r="M1037" t="b">
        <v>1</v>
      </c>
      <c r="N1037" s="12" t="s">
        <v>8273</v>
      </c>
      <c r="O1037" t="s">
        <v>8274</v>
      </c>
      <c r="P1037" s="6">
        <f t="shared" si="80"/>
        <v>116</v>
      </c>
      <c r="Q1037">
        <f t="shared" si="81"/>
        <v>414.29</v>
      </c>
      <c r="R1037" s="16">
        <f t="shared" si="82"/>
        <v>42733.827349537038</v>
      </c>
      <c r="S1037" s="16">
        <f t="shared" si="83"/>
        <v>42145.746689814812</v>
      </c>
      <c r="T1037">
        <f t="shared" si="84"/>
        <v>2016</v>
      </c>
    </row>
    <row r="1038" spans="1:20" ht="135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 s="10">
        <v>1434822914</v>
      </c>
      <c r="J1038">
        <v>1432230914</v>
      </c>
      <c r="K1038" t="b">
        <v>1</v>
      </c>
      <c r="L1038">
        <v>88</v>
      </c>
      <c r="M1038" t="b">
        <v>1</v>
      </c>
      <c r="N1038" s="12" t="s">
        <v>8283</v>
      </c>
      <c r="O1038" t="s">
        <v>8286</v>
      </c>
      <c r="P1038" s="6">
        <f t="shared" si="80"/>
        <v>104.93</v>
      </c>
      <c r="Q1038">
        <f t="shared" si="81"/>
        <v>65.58</v>
      </c>
      <c r="R1038" s="16">
        <f t="shared" si="82"/>
        <v>42145.746689814812</v>
      </c>
      <c r="S1038" s="16">
        <f t="shared" si="83"/>
        <v>42387.503229166665</v>
      </c>
      <c r="T1038">
        <f t="shared" si="84"/>
        <v>2015</v>
      </c>
    </row>
    <row r="1039" spans="1:20" ht="30" hidden="1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 s="10">
        <v>1455710679</v>
      </c>
      <c r="J1039">
        <v>1453118679</v>
      </c>
      <c r="K1039" t="b">
        <v>0</v>
      </c>
      <c r="L1039">
        <v>45</v>
      </c>
      <c r="M1039" t="b">
        <v>0</v>
      </c>
      <c r="N1039" s="12" t="s">
        <v>8268</v>
      </c>
      <c r="O1039" t="s">
        <v>8270</v>
      </c>
      <c r="P1039" s="6">
        <f t="shared" si="80"/>
        <v>11.51</v>
      </c>
      <c r="Q1039">
        <f t="shared" si="81"/>
        <v>127.93</v>
      </c>
      <c r="R1039" s="16">
        <f t="shared" si="82"/>
        <v>42387.503229166665</v>
      </c>
      <c r="S1039" s="16">
        <f t="shared" si="83"/>
        <v>41821.205636574072</v>
      </c>
      <c r="T1039">
        <f t="shared" si="84"/>
        <v>2016</v>
      </c>
    </row>
    <row r="1040" spans="1:20" ht="150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 s="10">
        <v>1406876340</v>
      </c>
      <c r="J1040">
        <v>1404190567</v>
      </c>
      <c r="K1040" t="b">
        <v>0</v>
      </c>
      <c r="L1040">
        <v>16</v>
      </c>
      <c r="M1040" t="b">
        <v>1</v>
      </c>
      <c r="N1040" s="12" t="s">
        <v>8283</v>
      </c>
      <c r="O1040" t="s">
        <v>8286</v>
      </c>
      <c r="P1040" s="6">
        <f t="shared" si="80"/>
        <v>191.3</v>
      </c>
      <c r="Q1040">
        <f t="shared" si="81"/>
        <v>358.69</v>
      </c>
      <c r="R1040" s="16">
        <f t="shared" si="82"/>
        <v>41821.205636574072</v>
      </c>
      <c r="S1040" s="16">
        <f t="shared" si="83"/>
        <v>42292.002893518518</v>
      </c>
      <c r="T1040">
        <f t="shared" si="84"/>
        <v>2014</v>
      </c>
    </row>
    <row r="1041" spans="1:20" ht="45" hidden="1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 s="10">
        <v>1447463050</v>
      </c>
      <c r="J1041">
        <v>1444867450</v>
      </c>
      <c r="K1041" t="b">
        <v>0</v>
      </c>
      <c r="L1041">
        <v>90</v>
      </c>
      <c r="M1041" t="b">
        <v>1</v>
      </c>
      <c r="N1041" s="12" t="s">
        <v>8287</v>
      </c>
      <c r="O1041" t="s">
        <v>8291</v>
      </c>
      <c r="P1041" s="6">
        <f t="shared" si="80"/>
        <v>114.26</v>
      </c>
      <c r="Q1041">
        <f t="shared" si="81"/>
        <v>63.48</v>
      </c>
      <c r="R1041" s="16">
        <f t="shared" si="82"/>
        <v>42292.002893518518</v>
      </c>
      <c r="S1041" s="16">
        <f t="shared" si="83"/>
        <v>41447.839722222219</v>
      </c>
      <c r="T1041">
        <f t="shared" si="84"/>
        <v>2015</v>
      </c>
    </row>
    <row r="1042" spans="1:20" ht="60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 s="10">
        <v>1374523752</v>
      </c>
      <c r="J1042">
        <v>1371931752</v>
      </c>
      <c r="K1042" t="b">
        <v>1</v>
      </c>
      <c r="L1042">
        <v>69</v>
      </c>
      <c r="M1042" t="b">
        <v>1</v>
      </c>
      <c r="N1042" s="12" t="s">
        <v>8283</v>
      </c>
      <c r="O1042" t="s">
        <v>8286</v>
      </c>
      <c r="P1042" s="6">
        <f t="shared" si="80"/>
        <v>114</v>
      </c>
      <c r="Q1042">
        <f t="shared" si="81"/>
        <v>82.61</v>
      </c>
      <c r="R1042" s="16">
        <f t="shared" si="82"/>
        <v>41447.839722222219</v>
      </c>
      <c r="S1042" s="16">
        <f t="shared" si="83"/>
        <v>42042.197824074072</v>
      </c>
      <c r="T1042">
        <f t="shared" si="84"/>
        <v>2013</v>
      </c>
    </row>
    <row r="1043" spans="1:20" ht="120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 s="10">
        <v>1425872692</v>
      </c>
      <c r="J1043">
        <v>1423284292</v>
      </c>
      <c r="K1043" t="b">
        <v>0</v>
      </c>
      <c r="L1043">
        <v>71</v>
      </c>
      <c r="M1043" t="b">
        <v>1</v>
      </c>
      <c r="N1043" s="12" t="s">
        <v>8283</v>
      </c>
      <c r="O1043" t="s">
        <v>8286</v>
      </c>
      <c r="P1043" s="6">
        <f t="shared" si="80"/>
        <v>113.92</v>
      </c>
      <c r="Q1043">
        <f t="shared" si="81"/>
        <v>80.23</v>
      </c>
      <c r="R1043" s="16">
        <f t="shared" si="82"/>
        <v>42042.197824074072</v>
      </c>
      <c r="S1043" s="16">
        <f t="shared" si="83"/>
        <v>41878.530011574076</v>
      </c>
      <c r="T1043">
        <f t="shared" si="84"/>
        <v>2015</v>
      </c>
    </row>
    <row r="1044" spans="1:20" ht="45" hidden="1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 s="10">
        <v>1412167393</v>
      </c>
      <c r="J1044">
        <v>1409143393</v>
      </c>
      <c r="K1044" t="b">
        <v>0</v>
      </c>
      <c r="L1044">
        <v>30</v>
      </c>
      <c r="M1044" t="b">
        <v>0</v>
      </c>
      <c r="N1044" s="12" t="s">
        <v>8287</v>
      </c>
      <c r="O1044" t="s">
        <v>8310</v>
      </c>
      <c r="P1044" s="6">
        <f t="shared" si="80"/>
        <v>21.04</v>
      </c>
      <c r="Q1044">
        <f t="shared" si="81"/>
        <v>189.33</v>
      </c>
      <c r="R1044" s="16">
        <f t="shared" si="82"/>
        <v>41878.530011574076</v>
      </c>
      <c r="S1044" s="16">
        <f t="shared" si="83"/>
        <v>41866.025347222225</v>
      </c>
      <c r="T1044">
        <f t="shared" si="84"/>
        <v>2014</v>
      </c>
    </row>
    <row r="1045" spans="1:20" ht="150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 s="10">
        <v>1409587140</v>
      </c>
      <c r="J1045">
        <v>1408062990</v>
      </c>
      <c r="K1045" t="b">
        <v>0</v>
      </c>
      <c r="L1045">
        <v>68</v>
      </c>
      <c r="M1045" t="b">
        <v>1</v>
      </c>
      <c r="N1045" s="12" t="s">
        <v>8283</v>
      </c>
      <c r="O1045" t="s">
        <v>8286</v>
      </c>
      <c r="P1045" s="6">
        <f t="shared" si="80"/>
        <v>113.46</v>
      </c>
      <c r="Q1045">
        <f t="shared" si="81"/>
        <v>83.43</v>
      </c>
      <c r="R1045" s="16">
        <f t="shared" si="82"/>
        <v>41866.025347222225</v>
      </c>
      <c r="S1045" s="16">
        <f t="shared" si="83"/>
        <v>42016.050451388888</v>
      </c>
      <c r="T1045">
        <f t="shared" si="84"/>
        <v>2014</v>
      </c>
    </row>
    <row r="1046" spans="1:20" ht="135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 s="10">
        <v>1423674000</v>
      </c>
      <c r="J1046">
        <v>1421025159</v>
      </c>
      <c r="K1046" t="b">
        <v>0</v>
      </c>
      <c r="L1046">
        <v>53</v>
      </c>
      <c r="M1046" t="b">
        <v>1</v>
      </c>
      <c r="N1046" s="12" t="s">
        <v>8283</v>
      </c>
      <c r="O1046" t="s">
        <v>8286</v>
      </c>
      <c r="P1046" s="6">
        <f t="shared" si="80"/>
        <v>113.42</v>
      </c>
      <c r="Q1046">
        <f t="shared" si="81"/>
        <v>107</v>
      </c>
      <c r="R1046" s="16">
        <f t="shared" si="82"/>
        <v>42016.050451388888</v>
      </c>
      <c r="S1046" s="16">
        <f t="shared" si="83"/>
        <v>42522.789803240739</v>
      </c>
      <c r="T1046">
        <f t="shared" si="84"/>
        <v>2015</v>
      </c>
    </row>
    <row r="1047" spans="1:20" ht="60" hidden="1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 s="10">
        <v>1467313039</v>
      </c>
      <c r="J1047">
        <v>1464807439</v>
      </c>
      <c r="K1047" t="b">
        <v>0</v>
      </c>
      <c r="L1047">
        <v>139</v>
      </c>
      <c r="M1047" t="b">
        <v>1</v>
      </c>
      <c r="N1047" s="12" t="s">
        <v>8271</v>
      </c>
      <c r="O1047" t="s">
        <v>8293</v>
      </c>
      <c r="P1047" s="6">
        <f t="shared" si="80"/>
        <v>377.73</v>
      </c>
      <c r="Q1047">
        <f t="shared" si="81"/>
        <v>40.76</v>
      </c>
      <c r="R1047" s="16">
        <f t="shared" si="82"/>
        <v>42522.789803240739</v>
      </c>
      <c r="S1047" s="16">
        <f t="shared" si="83"/>
        <v>42054.74418981481</v>
      </c>
      <c r="T1047">
        <f t="shared" si="84"/>
        <v>2016</v>
      </c>
    </row>
    <row r="1048" spans="1:20" ht="105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 s="10">
        <v>1428292800</v>
      </c>
      <c r="J1048">
        <v>1424368298</v>
      </c>
      <c r="K1048" t="b">
        <v>0</v>
      </c>
      <c r="L1048">
        <v>83</v>
      </c>
      <c r="M1048" t="b">
        <v>1</v>
      </c>
      <c r="N1048" s="12" t="s">
        <v>8283</v>
      </c>
      <c r="O1048" t="s">
        <v>8286</v>
      </c>
      <c r="P1048" s="6">
        <f t="shared" si="80"/>
        <v>113.3</v>
      </c>
      <c r="Q1048">
        <f t="shared" si="81"/>
        <v>68.25</v>
      </c>
      <c r="R1048" s="16">
        <f t="shared" si="82"/>
        <v>42054.74418981481</v>
      </c>
      <c r="S1048" s="16">
        <f t="shared" si="83"/>
        <v>42367.719814814816</v>
      </c>
      <c r="T1048">
        <f t="shared" si="84"/>
        <v>2015</v>
      </c>
    </row>
    <row r="1049" spans="1:20" ht="60" hidden="1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 s="10">
        <v>1453569392</v>
      </c>
      <c r="J1049">
        <v>1451409392</v>
      </c>
      <c r="K1049" t="b">
        <v>0</v>
      </c>
      <c r="L1049">
        <v>49</v>
      </c>
      <c r="M1049" t="b">
        <v>1</v>
      </c>
      <c r="N1049" s="12" t="s">
        <v>8281</v>
      </c>
      <c r="O1049" t="s">
        <v>8282</v>
      </c>
      <c r="P1049" s="6">
        <f t="shared" si="80"/>
        <v>141.5</v>
      </c>
      <c r="Q1049">
        <f t="shared" si="81"/>
        <v>115.51</v>
      </c>
      <c r="R1049" s="16">
        <f t="shared" si="82"/>
        <v>42367.719814814816</v>
      </c>
      <c r="S1049" s="16">
        <f t="shared" si="83"/>
        <v>42571.167465277773</v>
      </c>
      <c r="T1049">
        <f t="shared" si="84"/>
        <v>2015</v>
      </c>
    </row>
    <row r="1050" spans="1:20" ht="45" hidden="1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 s="10">
        <v>1472443269</v>
      </c>
      <c r="J1050">
        <v>1468987269</v>
      </c>
      <c r="K1050" t="b">
        <v>0</v>
      </c>
      <c r="L1050">
        <v>120</v>
      </c>
      <c r="M1050" t="b">
        <v>1</v>
      </c>
      <c r="N1050" s="12" t="s">
        <v>8273</v>
      </c>
      <c r="O1050" t="s">
        <v>8274</v>
      </c>
      <c r="P1050" s="6">
        <f t="shared" si="80"/>
        <v>102.83</v>
      </c>
      <c r="Q1050">
        <f t="shared" si="81"/>
        <v>47.13</v>
      </c>
      <c r="R1050" s="16">
        <f t="shared" si="82"/>
        <v>42571.167465277773</v>
      </c>
      <c r="S1050" s="16">
        <f t="shared" si="83"/>
        <v>40723.053657407407</v>
      </c>
      <c r="T1050">
        <f t="shared" si="84"/>
        <v>2016</v>
      </c>
    </row>
    <row r="1051" spans="1:20" ht="45" hidden="1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 s="10">
        <v>1311902236</v>
      </c>
      <c r="J1051">
        <v>1309310236</v>
      </c>
      <c r="K1051" t="b">
        <v>0</v>
      </c>
      <c r="L1051">
        <v>39</v>
      </c>
      <c r="M1051" t="b">
        <v>1</v>
      </c>
      <c r="N1051" s="12" t="s">
        <v>8281</v>
      </c>
      <c r="O1051" t="s">
        <v>8303</v>
      </c>
      <c r="P1051" s="6">
        <f t="shared" si="80"/>
        <v>113.03</v>
      </c>
      <c r="Q1051">
        <f t="shared" si="81"/>
        <v>144.91</v>
      </c>
      <c r="R1051" s="16">
        <f t="shared" si="82"/>
        <v>40723.053657407407</v>
      </c>
      <c r="S1051" s="16">
        <f t="shared" si="83"/>
        <v>42515.71775462963</v>
      </c>
      <c r="T1051">
        <f t="shared" si="84"/>
        <v>2011</v>
      </c>
    </row>
    <row r="1052" spans="1:20" ht="30" hidden="1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 s="10">
        <v>1466827140</v>
      </c>
      <c r="J1052">
        <v>1464196414</v>
      </c>
      <c r="K1052" t="b">
        <v>0</v>
      </c>
      <c r="L1052">
        <v>83</v>
      </c>
      <c r="M1052" t="b">
        <v>1</v>
      </c>
      <c r="N1052" s="12" t="s">
        <v>8287</v>
      </c>
      <c r="O1052" t="s">
        <v>8291</v>
      </c>
      <c r="P1052" s="6">
        <f t="shared" si="80"/>
        <v>102.64</v>
      </c>
      <c r="Q1052">
        <f t="shared" si="81"/>
        <v>68.010000000000005</v>
      </c>
      <c r="R1052" s="16">
        <f t="shared" si="82"/>
        <v>42515.71775462963</v>
      </c>
      <c r="S1052" s="16">
        <f t="shared" si="83"/>
        <v>41753.635775462964</v>
      </c>
      <c r="T1052">
        <f t="shared" si="84"/>
        <v>2016</v>
      </c>
    </row>
    <row r="1053" spans="1:20" ht="150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 s="10">
        <v>1400965200</v>
      </c>
      <c r="J1053">
        <v>1398352531</v>
      </c>
      <c r="K1053" t="b">
        <v>0</v>
      </c>
      <c r="L1053">
        <v>72</v>
      </c>
      <c r="M1053" t="b">
        <v>1</v>
      </c>
      <c r="N1053" s="12" t="s">
        <v>8283</v>
      </c>
      <c r="O1053" t="s">
        <v>8286</v>
      </c>
      <c r="P1053" s="6">
        <f t="shared" si="80"/>
        <v>112.7</v>
      </c>
      <c r="Q1053">
        <f t="shared" si="81"/>
        <v>78.260000000000005</v>
      </c>
      <c r="R1053" s="16">
        <f t="shared" si="82"/>
        <v>41753.635775462964</v>
      </c>
      <c r="S1053" s="16">
        <f t="shared" si="83"/>
        <v>40123.83829861111</v>
      </c>
      <c r="T1053">
        <f t="shared" si="84"/>
        <v>2014</v>
      </c>
    </row>
    <row r="1054" spans="1:20" ht="60" hidden="1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 s="10">
        <v>1265097540</v>
      </c>
      <c r="J1054">
        <v>1257538029</v>
      </c>
      <c r="K1054" t="b">
        <v>1</v>
      </c>
      <c r="L1054">
        <v>51</v>
      </c>
      <c r="M1054" t="b">
        <v>1</v>
      </c>
      <c r="N1054" s="12" t="s">
        <v>8281</v>
      </c>
      <c r="O1054" t="s">
        <v>8282</v>
      </c>
      <c r="P1054" s="6">
        <f t="shared" si="80"/>
        <v>112.68</v>
      </c>
      <c r="Q1054">
        <f t="shared" si="81"/>
        <v>110.47</v>
      </c>
      <c r="R1054" s="16">
        <f t="shared" si="82"/>
        <v>40123.83829861111</v>
      </c>
      <c r="S1054" s="16">
        <f t="shared" si="83"/>
        <v>41829.599791666667</v>
      </c>
      <c r="T1054">
        <f t="shared" si="84"/>
        <v>2009</v>
      </c>
    </row>
    <row r="1055" spans="1:20" ht="150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 s="10">
        <v>1410099822</v>
      </c>
      <c r="J1055">
        <v>1404915822</v>
      </c>
      <c r="K1055" t="b">
        <v>0</v>
      </c>
      <c r="L1055">
        <v>85</v>
      </c>
      <c r="M1055" t="b">
        <v>1</v>
      </c>
      <c r="N1055" s="12" t="s">
        <v>8283</v>
      </c>
      <c r="O1055" t="s">
        <v>8286</v>
      </c>
      <c r="P1055" s="6">
        <f t="shared" si="80"/>
        <v>102.24</v>
      </c>
      <c r="Q1055">
        <f t="shared" si="81"/>
        <v>66.150000000000006</v>
      </c>
      <c r="R1055" s="16">
        <f t="shared" si="82"/>
        <v>41829.599791666667</v>
      </c>
      <c r="S1055" s="16">
        <f t="shared" si="83"/>
        <v>42551.928854166668</v>
      </c>
      <c r="T1055">
        <f t="shared" si="84"/>
        <v>2014</v>
      </c>
    </row>
    <row r="1056" spans="1:20" ht="60" hidden="1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 s="10">
        <v>1470187800</v>
      </c>
      <c r="J1056">
        <v>1467325053</v>
      </c>
      <c r="K1056" t="b">
        <v>0</v>
      </c>
      <c r="L1056">
        <v>59</v>
      </c>
      <c r="M1056" t="b">
        <v>0</v>
      </c>
      <c r="N1056" s="12" t="s">
        <v>8268</v>
      </c>
      <c r="O1056" t="s">
        <v>8275</v>
      </c>
      <c r="P1056" s="6">
        <f t="shared" si="80"/>
        <v>18.739999999999998</v>
      </c>
      <c r="Q1056">
        <f t="shared" si="81"/>
        <v>95.28</v>
      </c>
      <c r="R1056" s="16">
        <f t="shared" si="82"/>
        <v>42551.928854166668</v>
      </c>
      <c r="S1056" s="16">
        <f t="shared" si="83"/>
        <v>40911.809872685182</v>
      </c>
      <c r="T1056">
        <f t="shared" si="84"/>
        <v>2016</v>
      </c>
    </row>
    <row r="1057" spans="1:20" ht="60" hidden="1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 s="10">
        <v>1327433173</v>
      </c>
      <c r="J1057">
        <v>1325618773</v>
      </c>
      <c r="K1057" t="b">
        <v>0</v>
      </c>
      <c r="L1057">
        <v>80</v>
      </c>
      <c r="M1057" t="b">
        <v>1</v>
      </c>
      <c r="N1057" s="12" t="s">
        <v>8287</v>
      </c>
      <c r="O1057" t="s">
        <v>8288</v>
      </c>
      <c r="P1057" s="6">
        <f t="shared" si="80"/>
        <v>106.99</v>
      </c>
      <c r="Q1057">
        <f t="shared" si="81"/>
        <v>70.209999999999994</v>
      </c>
      <c r="R1057" s="16">
        <f t="shared" si="82"/>
        <v>40911.809872685182</v>
      </c>
      <c r="S1057" s="16">
        <f t="shared" si="83"/>
        <v>42762.942430555559</v>
      </c>
      <c r="T1057">
        <f t="shared" si="84"/>
        <v>2012</v>
      </c>
    </row>
    <row r="1058" spans="1:20" ht="30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 s="10">
        <v>1488258000</v>
      </c>
      <c r="J1058">
        <v>1485556626</v>
      </c>
      <c r="K1058" t="b">
        <v>0</v>
      </c>
      <c r="L1058">
        <v>81</v>
      </c>
      <c r="M1058" t="b">
        <v>1</v>
      </c>
      <c r="N1058" s="12" t="s">
        <v>8283</v>
      </c>
      <c r="O1058" t="s">
        <v>8286</v>
      </c>
      <c r="P1058" s="6">
        <f t="shared" si="80"/>
        <v>112.1</v>
      </c>
      <c r="Q1058">
        <f t="shared" si="81"/>
        <v>69.19</v>
      </c>
      <c r="R1058" s="16">
        <f t="shared" si="82"/>
        <v>42762.942430555559</v>
      </c>
      <c r="S1058" s="16">
        <f t="shared" si="83"/>
        <v>41026.953055555554</v>
      </c>
      <c r="T1058">
        <f t="shared" si="84"/>
        <v>2017</v>
      </c>
    </row>
    <row r="1059" spans="1:20" ht="150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 s="10">
        <v>1338591144</v>
      </c>
      <c r="J1059">
        <v>1335567144</v>
      </c>
      <c r="K1059" t="b">
        <v>1</v>
      </c>
      <c r="L1059">
        <v>89</v>
      </c>
      <c r="M1059" t="b">
        <v>1</v>
      </c>
      <c r="N1059" s="12" t="s">
        <v>8283</v>
      </c>
      <c r="O1059" t="s">
        <v>8286</v>
      </c>
      <c r="P1059" s="6">
        <f t="shared" si="80"/>
        <v>101.82</v>
      </c>
      <c r="Q1059">
        <f t="shared" si="81"/>
        <v>62.92</v>
      </c>
      <c r="R1059" s="16">
        <f t="shared" si="82"/>
        <v>41026.953055555554</v>
      </c>
      <c r="S1059" s="16">
        <f t="shared" si="83"/>
        <v>42508.677187499998</v>
      </c>
      <c r="T1059">
        <f t="shared" si="84"/>
        <v>2012</v>
      </c>
    </row>
    <row r="1060" spans="1:20" ht="45" hidden="1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 s="10">
        <v>1466713620</v>
      </c>
      <c r="J1060">
        <v>1463588109</v>
      </c>
      <c r="K1060" t="b">
        <v>0</v>
      </c>
      <c r="L1060">
        <v>51</v>
      </c>
      <c r="M1060" t="b">
        <v>1</v>
      </c>
      <c r="N1060" s="12" t="s">
        <v>8281</v>
      </c>
      <c r="O1060" t="s">
        <v>8292</v>
      </c>
      <c r="P1060" s="6">
        <f t="shared" si="80"/>
        <v>159.97</v>
      </c>
      <c r="Q1060">
        <f t="shared" si="81"/>
        <v>109.78</v>
      </c>
      <c r="R1060" s="16">
        <f t="shared" si="82"/>
        <v>42508.677187499998</v>
      </c>
      <c r="S1060" s="16">
        <f t="shared" si="83"/>
        <v>42639.421493055561</v>
      </c>
      <c r="T1060">
        <f t="shared" si="84"/>
        <v>2016</v>
      </c>
    </row>
    <row r="1061" spans="1:20" ht="60" hidden="1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 s="10">
        <v>1476615600</v>
      </c>
      <c r="J1061">
        <v>1474884417</v>
      </c>
      <c r="K1061" t="b">
        <v>0</v>
      </c>
      <c r="L1061">
        <v>105</v>
      </c>
      <c r="M1061" t="b">
        <v>1</v>
      </c>
      <c r="N1061" s="12" t="s">
        <v>8271</v>
      </c>
      <c r="O1061" t="s">
        <v>8293</v>
      </c>
      <c r="P1061" s="6">
        <f t="shared" si="80"/>
        <v>111.7</v>
      </c>
      <c r="Q1061">
        <f t="shared" si="81"/>
        <v>53.19</v>
      </c>
      <c r="R1061" s="16">
        <f t="shared" si="82"/>
        <v>42639.421493055561</v>
      </c>
      <c r="S1061" s="16">
        <f t="shared" si="83"/>
        <v>40973.038541666669</v>
      </c>
      <c r="T1061">
        <f t="shared" si="84"/>
        <v>2016</v>
      </c>
    </row>
    <row r="1062" spans="1:20" ht="45" hidden="1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 s="10">
        <v>1332719730</v>
      </c>
      <c r="J1062">
        <v>1330908930</v>
      </c>
      <c r="K1062" t="b">
        <v>0</v>
      </c>
      <c r="L1062">
        <v>49</v>
      </c>
      <c r="M1062" t="b">
        <v>1</v>
      </c>
      <c r="N1062" s="12" t="s">
        <v>8287</v>
      </c>
      <c r="O1062" t="s">
        <v>8291</v>
      </c>
      <c r="P1062" s="6">
        <f t="shared" si="80"/>
        <v>101.45</v>
      </c>
      <c r="Q1062">
        <f t="shared" si="81"/>
        <v>113.88</v>
      </c>
      <c r="R1062" s="16">
        <f t="shared" si="82"/>
        <v>40973.038541666669</v>
      </c>
      <c r="S1062" s="16">
        <f t="shared" si="83"/>
        <v>42564.026319444441</v>
      </c>
      <c r="T1062">
        <f t="shared" si="84"/>
        <v>2012</v>
      </c>
    </row>
    <row r="1063" spans="1:20" ht="30" hidden="1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 s="10">
        <v>1470962274</v>
      </c>
      <c r="J1063">
        <v>1468370274</v>
      </c>
      <c r="K1063" t="b">
        <v>0</v>
      </c>
      <c r="L1063">
        <v>237</v>
      </c>
      <c r="M1063" t="b">
        <v>1</v>
      </c>
      <c r="N1063" s="12" t="s">
        <v>8268</v>
      </c>
      <c r="O1063" t="s">
        <v>8270</v>
      </c>
      <c r="P1063" s="6">
        <f t="shared" si="80"/>
        <v>278.7</v>
      </c>
      <c r="Q1063">
        <f t="shared" si="81"/>
        <v>23.52</v>
      </c>
      <c r="R1063" s="16">
        <f t="shared" si="82"/>
        <v>42564.026319444441</v>
      </c>
      <c r="S1063" s="16">
        <f t="shared" si="83"/>
        <v>40809.15252314815</v>
      </c>
      <c r="T1063">
        <f t="shared" si="84"/>
        <v>2016</v>
      </c>
    </row>
    <row r="1064" spans="1:20" ht="60" hidden="1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 s="10">
        <v>1320640778</v>
      </c>
      <c r="J1064">
        <v>1316749178</v>
      </c>
      <c r="K1064" t="b">
        <v>1</v>
      </c>
      <c r="L1064">
        <v>111</v>
      </c>
      <c r="M1064" t="b">
        <v>1</v>
      </c>
      <c r="N1064" s="12" t="s">
        <v>8281</v>
      </c>
      <c r="O1064" t="s">
        <v>8282</v>
      </c>
      <c r="P1064" s="6">
        <f t="shared" si="80"/>
        <v>111.4</v>
      </c>
      <c r="Q1064">
        <f t="shared" si="81"/>
        <v>50.18</v>
      </c>
      <c r="R1064" s="16">
        <f t="shared" si="82"/>
        <v>40809.15252314815</v>
      </c>
      <c r="S1064" s="16">
        <f t="shared" si="83"/>
        <v>42082.575555555552</v>
      </c>
      <c r="T1064">
        <f t="shared" si="84"/>
        <v>2011</v>
      </c>
    </row>
    <row r="1065" spans="1:20" ht="60" hidden="1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 s="10">
        <v>1428732000</v>
      </c>
      <c r="J1065">
        <v>1426772928</v>
      </c>
      <c r="K1065" t="b">
        <v>0</v>
      </c>
      <c r="L1065">
        <v>33</v>
      </c>
      <c r="M1065" t="b">
        <v>0</v>
      </c>
      <c r="N1065" s="12" t="s">
        <v>8279</v>
      </c>
      <c r="O1065" t="s">
        <v>8305</v>
      </c>
      <c r="P1065" s="6">
        <f t="shared" si="80"/>
        <v>25.26</v>
      </c>
      <c r="Q1065">
        <f t="shared" si="81"/>
        <v>168.39</v>
      </c>
      <c r="R1065" s="16">
        <f t="shared" si="82"/>
        <v>42082.575555555552</v>
      </c>
      <c r="S1065" s="16">
        <f t="shared" si="83"/>
        <v>40267.245717592588</v>
      </c>
      <c r="T1065">
        <f t="shared" si="84"/>
        <v>2015</v>
      </c>
    </row>
    <row r="1066" spans="1:20" ht="60" hidden="1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 s="10">
        <v>1273522560</v>
      </c>
      <c r="J1066">
        <v>1269928430</v>
      </c>
      <c r="K1066" t="b">
        <v>1</v>
      </c>
      <c r="L1066">
        <v>58</v>
      </c>
      <c r="M1066" t="b">
        <v>1</v>
      </c>
      <c r="N1066" s="12" t="s">
        <v>8281</v>
      </c>
      <c r="O1066" t="s">
        <v>8282</v>
      </c>
      <c r="P1066" s="6">
        <f t="shared" si="80"/>
        <v>111.1</v>
      </c>
      <c r="Q1066">
        <f t="shared" si="81"/>
        <v>95.78</v>
      </c>
      <c r="R1066" s="16">
        <f t="shared" si="82"/>
        <v>40267.245717592588</v>
      </c>
      <c r="S1066" s="16">
        <f t="shared" si="83"/>
        <v>41521.617361111108</v>
      </c>
      <c r="T1066">
        <f t="shared" si="84"/>
        <v>2010</v>
      </c>
    </row>
    <row r="1067" spans="1:20" ht="45" hidden="1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 s="10">
        <v>1379515740</v>
      </c>
      <c r="J1067">
        <v>1378306140</v>
      </c>
      <c r="K1067" t="b">
        <v>0</v>
      </c>
      <c r="L1067">
        <v>10</v>
      </c>
      <c r="M1067" t="b">
        <v>1</v>
      </c>
      <c r="N1067" s="12" t="s">
        <v>8287</v>
      </c>
      <c r="O1067" t="s">
        <v>8298</v>
      </c>
      <c r="P1067" s="6">
        <f t="shared" si="80"/>
        <v>110.8</v>
      </c>
      <c r="Q1067">
        <f t="shared" si="81"/>
        <v>554</v>
      </c>
      <c r="R1067" s="16">
        <f t="shared" si="82"/>
        <v>41521.617361111108</v>
      </c>
      <c r="S1067" s="16">
        <f t="shared" si="83"/>
        <v>42146.190902777773</v>
      </c>
      <c r="T1067">
        <f t="shared" si="84"/>
        <v>2013</v>
      </c>
    </row>
    <row r="1068" spans="1:20" ht="45" hidden="1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 s="10">
        <v>1434342894</v>
      </c>
      <c r="J1068">
        <v>1432269294</v>
      </c>
      <c r="K1068" t="b">
        <v>0</v>
      </c>
      <c r="L1068">
        <v>87</v>
      </c>
      <c r="M1068" t="b">
        <v>1</v>
      </c>
      <c r="N1068" s="12" t="s">
        <v>8287</v>
      </c>
      <c r="O1068" t="s">
        <v>8291</v>
      </c>
      <c r="P1068" s="6">
        <f t="shared" si="80"/>
        <v>110.7</v>
      </c>
      <c r="Q1068">
        <f t="shared" si="81"/>
        <v>63.62</v>
      </c>
      <c r="R1068" s="16">
        <f t="shared" si="82"/>
        <v>42146.190902777773</v>
      </c>
      <c r="S1068" s="16">
        <f t="shared" si="83"/>
        <v>42197.771990740745</v>
      </c>
      <c r="T1068">
        <f t="shared" si="84"/>
        <v>2015</v>
      </c>
    </row>
    <row r="1069" spans="1:20" ht="30" hidden="1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 s="10">
        <v>1439317900</v>
      </c>
      <c r="J1069">
        <v>1436725900</v>
      </c>
      <c r="K1069" t="b">
        <v>0</v>
      </c>
      <c r="L1069">
        <v>115</v>
      </c>
      <c r="M1069" t="b">
        <v>1</v>
      </c>
      <c r="N1069" s="12" t="s">
        <v>8276</v>
      </c>
      <c r="O1069" t="s">
        <v>8277</v>
      </c>
      <c r="P1069" s="6">
        <f t="shared" si="80"/>
        <v>120.33</v>
      </c>
      <c r="Q1069">
        <f t="shared" si="81"/>
        <v>48.13</v>
      </c>
      <c r="R1069" s="16">
        <f t="shared" si="82"/>
        <v>42197.771990740745</v>
      </c>
      <c r="S1069" s="16">
        <f t="shared" si="83"/>
        <v>42401.806562500002</v>
      </c>
      <c r="T1069">
        <f t="shared" si="84"/>
        <v>2015</v>
      </c>
    </row>
    <row r="1070" spans="1:20" ht="105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 s="10">
        <v>1456946487</v>
      </c>
      <c r="J1070">
        <v>1454354487</v>
      </c>
      <c r="K1070" t="b">
        <v>0</v>
      </c>
      <c r="L1070">
        <v>136</v>
      </c>
      <c r="M1070" t="b">
        <v>1</v>
      </c>
      <c r="N1070" s="12" t="s">
        <v>8283</v>
      </c>
      <c r="O1070" t="s">
        <v>8286</v>
      </c>
      <c r="P1070" s="6">
        <f t="shared" si="80"/>
        <v>110.52</v>
      </c>
      <c r="Q1070">
        <f t="shared" si="81"/>
        <v>40.630000000000003</v>
      </c>
      <c r="R1070" s="16">
        <f t="shared" si="82"/>
        <v>42401.806562500002</v>
      </c>
      <c r="S1070" s="16">
        <f t="shared" si="83"/>
        <v>42466.558796296296</v>
      </c>
      <c r="T1070">
        <f t="shared" si="84"/>
        <v>2016</v>
      </c>
    </row>
    <row r="1071" spans="1:20" ht="150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 s="10">
        <v>1461988740</v>
      </c>
      <c r="J1071">
        <v>1459949080</v>
      </c>
      <c r="K1071" t="b">
        <v>0</v>
      </c>
      <c r="L1071">
        <v>79</v>
      </c>
      <c r="M1071" t="b">
        <v>1</v>
      </c>
      <c r="N1071" s="12" t="s">
        <v>8283</v>
      </c>
      <c r="O1071" t="s">
        <v>8286</v>
      </c>
      <c r="P1071" s="6">
        <f t="shared" si="80"/>
        <v>100.29</v>
      </c>
      <c r="Q1071">
        <f t="shared" si="81"/>
        <v>69.819999999999993</v>
      </c>
      <c r="R1071" s="16">
        <f t="shared" si="82"/>
        <v>42466.558796296296</v>
      </c>
      <c r="S1071" s="16">
        <f t="shared" si="83"/>
        <v>42682.616967592592</v>
      </c>
      <c r="T1071">
        <f t="shared" si="84"/>
        <v>2016</v>
      </c>
    </row>
    <row r="1072" spans="1:20" ht="45" hidden="1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 s="10">
        <v>1480399200</v>
      </c>
      <c r="J1072">
        <v>1478616506</v>
      </c>
      <c r="K1072" t="b">
        <v>0</v>
      </c>
      <c r="L1072">
        <v>33</v>
      </c>
      <c r="M1072" t="b">
        <v>1</v>
      </c>
      <c r="N1072" s="12" t="s">
        <v>8283</v>
      </c>
      <c r="O1072" t="s">
        <v>8295</v>
      </c>
      <c r="P1072" s="6">
        <f t="shared" si="80"/>
        <v>110.2</v>
      </c>
      <c r="Q1072">
        <f t="shared" si="81"/>
        <v>166.97</v>
      </c>
      <c r="R1072" s="16">
        <f t="shared" si="82"/>
        <v>42682.616967592592</v>
      </c>
      <c r="S1072" s="16">
        <f t="shared" si="83"/>
        <v>42495.871736111112</v>
      </c>
      <c r="T1072">
        <f t="shared" si="84"/>
        <v>2016</v>
      </c>
    </row>
    <row r="1073" spans="1:20" ht="60" hidden="1" x14ac:dyDescent="0.25">
      <c r="A1073">
        <v>2458</v>
      </c>
      <c r="B1073" s="3" t="s">
        <v>2459</v>
      </c>
      <c r="C1073" s="3" t="s">
        <v>6568</v>
      </c>
      <c r="D1073" s="6">
        <v>5000</v>
      </c>
      <c r="E1073" s="8">
        <v>5509</v>
      </c>
      <c r="F1073" t="s">
        <v>8218</v>
      </c>
      <c r="G1073" t="s">
        <v>8223</v>
      </c>
      <c r="H1073" t="s">
        <v>8245</v>
      </c>
      <c r="I1073" s="10">
        <v>1465498800</v>
      </c>
      <c r="J1073">
        <v>1462481718</v>
      </c>
      <c r="K1073" t="b">
        <v>0</v>
      </c>
      <c r="L1073">
        <v>80</v>
      </c>
      <c r="M1073" t="b">
        <v>1</v>
      </c>
      <c r="N1073" s="12" t="s">
        <v>8279</v>
      </c>
      <c r="O1073" t="s">
        <v>8280</v>
      </c>
      <c r="P1073" s="6">
        <f t="shared" si="80"/>
        <v>110.18</v>
      </c>
      <c r="Q1073">
        <f t="shared" si="81"/>
        <v>68.86</v>
      </c>
      <c r="R1073" s="16">
        <f t="shared" si="82"/>
        <v>42495.871736111112</v>
      </c>
      <c r="S1073" s="16">
        <f t="shared" si="83"/>
        <v>42781.549097222218</v>
      </c>
      <c r="T1073">
        <f t="shared" si="84"/>
        <v>2016</v>
      </c>
    </row>
    <row r="1074" spans="1:20" ht="60" hidden="1" x14ac:dyDescent="0.25">
      <c r="A1074">
        <v>2273</v>
      </c>
      <c r="B1074" s="3" t="s">
        <v>2274</v>
      </c>
      <c r="C1074" s="3" t="s">
        <v>6383</v>
      </c>
      <c r="D1074" s="6">
        <v>2500</v>
      </c>
      <c r="E1074" s="8">
        <v>5509</v>
      </c>
      <c r="F1074" t="s">
        <v>8218</v>
      </c>
      <c r="G1074" t="s">
        <v>8228</v>
      </c>
      <c r="H1074" t="s">
        <v>8250</v>
      </c>
      <c r="I1074" s="10">
        <v>1489320642</v>
      </c>
      <c r="J1074">
        <v>1487164242</v>
      </c>
      <c r="K1074" t="b">
        <v>0</v>
      </c>
      <c r="L1074">
        <v>147</v>
      </c>
      <c r="M1074" t="b">
        <v>1</v>
      </c>
      <c r="N1074" s="12" t="s">
        <v>8276</v>
      </c>
      <c r="O1074" t="s">
        <v>8277</v>
      </c>
      <c r="P1074" s="6">
        <f t="shared" si="80"/>
        <v>220.36</v>
      </c>
      <c r="Q1074">
        <f t="shared" si="81"/>
        <v>37.479999999999997</v>
      </c>
      <c r="R1074" s="16">
        <f t="shared" si="82"/>
        <v>42781.549097222218</v>
      </c>
      <c r="S1074" s="16">
        <f t="shared" si="83"/>
        <v>42193.771481481483</v>
      </c>
      <c r="T1074">
        <f t="shared" si="84"/>
        <v>2017</v>
      </c>
    </row>
    <row r="1075" spans="1:20" ht="120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 s="10">
        <v>1438037940</v>
      </c>
      <c r="J1075">
        <v>1436380256</v>
      </c>
      <c r="K1075" t="b">
        <v>0</v>
      </c>
      <c r="L1075">
        <v>44</v>
      </c>
      <c r="M1075" t="b">
        <v>1</v>
      </c>
      <c r="N1075" s="12" t="s">
        <v>8283</v>
      </c>
      <c r="O1075" t="s">
        <v>8286</v>
      </c>
      <c r="P1075" s="6">
        <f t="shared" si="80"/>
        <v>100.07</v>
      </c>
      <c r="Q1075">
        <f t="shared" si="81"/>
        <v>125.09</v>
      </c>
      <c r="R1075" s="16">
        <f t="shared" si="82"/>
        <v>42193.771481481483</v>
      </c>
      <c r="S1075" s="16">
        <f t="shared" si="83"/>
        <v>42329.838159722218</v>
      </c>
      <c r="T1075">
        <f t="shared" si="84"/>
        <v>2015</v>
      </c>
    </row>
    <row r="1076" spans="1:20" ht="165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 s="10">
        <v>1453244340</v>
      </c>
      <c r="J1076">
        <v>1448136417</v>
      </c>
      <c r="K1076" t="b">
        <v>0</v>
      </c>
      <c r="L1076">
        <v>76</v>
      </c>
      <c r="M1076" t="b">
        <v>1</v>
      </c>
      <c r="N1076" s="12" t="s">
        <v>8283</v>
      </c>
      <c r="O1076" t="s">
        <v>8286</v>
      </c>
      <c r="P1076" s="6">
        <f t="shared" si="80"/>
        <v>110.02</v>
      </c>
      <c r="Q1076">
        <f t="shared" si="81"/>
        <v>72.38</v>
      </c>
      <c r="R1076" s="16">
        <f t="shared" si="82"/>
        <v>42329.838159722218</v>
      </c>
      <c r="S1076" s="16">
        <f t="shared" si="83"/>
        <v>40730.105625000004</v>
      </c>
      <c r="T1076">
        <f t="shared" si="84"/>
        <v>2015</v>
      </c>
    </row>
    <row r="1077" spans="1:20" ht="60" hidden="1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 s="10">
        <v>1311393540</v>
      </c>
      <c r="J1077">
        <v>1309919526</v>
      </c>
      <c r="K1077" t="b">
        <v>0</v>
      </c>
      <c r="L1077">
        <v>18</v>
      </c>
      <c r="M1077" t="b">
        <v>1</v>
      </c>
      <c r="N1077" s="12" t="s">
        <v>8287</v>
      </c>
      <c r="O1077" t="s">
        <v>8291</v>
      </c>
      <c r="P1077" s="6">
        <f t="shared" si="80"/>
        <v>100</v>
      </c>
      <c r="Q1077">
        <f t="shared" si="81"/>
        <v>305.56</v>
      </c>
      <c r="R1077" s="16">
        <f t="shared" si="82"/>
        <v>40730.105625000004</v>
      </c>
      <c r="S1077" s="16">
        <f t="shared" si="83"/>
        <v>42774.621712962966</v>
      </c>
      <c r="T1077">
        <f t="shared" si="84"/>
        <v>2011</v>
      </c>
    </row>
    <row r="1078" spans="1:20" ht="30" hidden="1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 s="10">
        <v>1489157716</v>
      </c>
      <c r="J1078">
        <v>1486565716</v>
      </c>
      <c r="K1078" t="b">
        <v>0</v>
      </c>
      <c r="L1078">
        <v>79</v>
      </c>
      <c r="M1078" t="b">
        <v>1</v>
      </c>
      <c r="N1078" s="12" t="s">
        <v>8276</v>
      </c>
      <c r="O1078" t="s">
        <v>8277</v>
      </c>
      <c r="P1078" s="6">
        <f t="shared" si="80"/>
        <v>137.4</v>
      </c>
      <c r="Q1078">
        <f t="shared" si="81"/>
        <v>69.569999999999993</v>
      </c>
      <c r="R1078" s="16">
        <f t="shared" si="82"/>
        <v>42774.621712962966</v>
      </c>
      <c r="S1078" s="16">
        <f t="shared" si="83"/>
        <v>42061.212488425925</v>
      </c>
      <c r="T1078">
        <f t="shared" si="84"/>
        <v>2017</v>
      </c>
    </row>
    <row r="1079" spans="1:20" ht="135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 s="10">
        <v>1427342400</v>
      </c>
      <c r="J1079">
        <v>1424927159</v>
      </c>
      <c r="K1079" t="b">
        <v>0</v>
      </c>
      <c r="L1079">
        <v>108</v>
      </c>
      <c r="M1079" t="b">
        <v>1</v>
      </c>
      <c r="N1079" s="12" t="s">
        <v>8283</v>
      </c>
      <c r="O1079" t="s">
        <v>8286</v>
      </c>
      <c r="P1079" s="6">
        <f t="shared" si="80"/>
        <v>109.62</v>
      </c>
      <c r="Q1079">
        <f t="shared" si="81"/>
        <v>50.75</v>
      </c>
      <c r="R1079" s="16">
        <f t="shared" si="82"/>
        <v>42061.212488425925</v>
      </c>
      <c r="S1079" s="16">
        <f t="shared" si="83"/>
        <v>40531.886886574073</v>
      </c>
      <c r="T1079">
        <f t="shared" si="84"/>
        <v>2015</v>
      </c>
    </row>
    <row r="1080" spans="1:20" ht="165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 s="10">
        <v>1297977427</v>
      </c>
      <c r="J1080">
        <v>1292793427</v>
      </c>
      <c r="K1080" t="b">
        <v>1</v>
      </c>
      <c r="L1080">
        <v>60</v>
      </c>
      <c r="M1080" t="b">
        <v>1</v>
      </c>
      <c r="N1080" s="12" t="s">
        <v>8283</v>
      </c>
      <c r="O1080" t="s">
        <v>8286</v>
      </c>
      <c r="P1080" s="6">
        <f t="shared" si="80"/>
        <v>109.56</v>
      </c>
      <c r="Q1080">
        <f t="shared" si="81"/>
        <v>91.3</v>
      </c>
      <c r="R1080" s="16">
        <f t="shared" si="82"/>
        <v>40531.886886574073</v>
      </c>
      <c r="S1080" s="16">
        <f t="shared" si="83"/>
        <v>42184.816539351858</v>
      </c>
      <c r="T1080">
        <f t="shared" si="84"/>
        <v>2010</v>
      </c>
    </row>
    <row r="1081" spans="1:20" ht="45" hidden="1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 s="10">
        <v>1438228740</v>
      </c>
      <c r="J1081">
        <v>1435606549</v>
      </c>
      <c r="K1081" t="b">
        <v>0</v>
      </c>
      <c r="L1081">
        <v>100</v>
      </c>
      <c r="M1081" t="b">
        <v>1</v>
      </c>
      <c r="N1081" s="12" t="s">
        <v>8271</v>
      </c>
      <c r="O1081" t="s">
        <v>8293</v>
      </c>
      <c r="P1081" s="6">
        <f t="shared" si="80"/>
        <v>109.38</v>
      </c>
      <c r="Q1081">
        <f t="shared" si="81"/>
        <v>54.69</v>
      </c>
      <c r="R1081" s="16">
        <f t="shared" si="82"/>
        <v>42184.816539351858</v>
      </c>
      <c r="S1081" s="16">
        <f t="shared" si="83"/>
        <v>42126.92123842593</v>
      </c>
      <c r="T1081">
        <f t="shared" si="84"/>
        <v>2015</v>
      </c>
    </row>
    <row r="1082" spans="1:20" ht="60" hidden="1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 s="10">
        <v>1433305800</v>
      </c>
      <c r="J1082">
        <v>1430604395</v>
      </c>
      <c r="K1082" t="b">
        <v>0</v>
      </c>
      <c r="L1082">
        <v>78</v>
      </c>
      <c r="M1082" t="b">
        <v>1</v>
      </c>
      <c r="N1082" s="12" t="s">
        <v>8287</v>
      </c>
      <c r="O1082" t="s">
        <v>8291</v>
      </c>
      <c r="P1082" s="6">
        <f t="shared" si="80"/>
        <v>136.63</v>
      </c>
      <c r="Q1082">
        <f t="shared" si="81"/>
        <v>70.06</v>
      </c>
      <c r="R1082" s="16">
        <f t="shared" si="82"/>
        <v>42126.92123842593</v>
      </c>
      <c r="S1082" s="16">
        <f t="shared" si="83"/>
        <v>42303.672662037032</v>
      </c>
      <c r="T1082">
        <f t="shared" si="84"/>
        <v>2015</v>
      </c>
    </row>
    <row r="1083" spans="1:20" ht="135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 s="10">
        <v>1448903318</v>
      </c>
      <c r="J1083">
        <v>1445875718</v>
      </c>
      <c r="K1083" t="b">
        <v>1</v>
      </c>
      <c r="L1083">
        <v>73</v>
      </c>
      <c r="M1083" t="b">
        <v>1</v>
      </c>
      <c r="N1083" s="12" t="s">
        <v>8283</v>
      </c>
      <c r="O1083" t="s">
        <v>8286</v>
      </c>
      <c r="P1083" s="6">
        <f t="shared" si="80"/>
        <v>109.24</v>
      </c>
      <c r="Q1083">
        <f t="shared" si="81"/>
        <v>74.819999999999993</v>
      </c>
      <c r="R1083" s="16">
        <f t="shared" si="82"/>
        <v>42303.672662037032</v>
      </c>
      <c r="S1083" s="16">
        <f t="shared" si="83"/>
        <v>42058.235289351855</v>
      </c>
      <c r="T1083">
        <f t="shared" si="84"/>
        <v>2015</v>
      </c>
    </row>
    <row r="1084" spans="1:20" ht="60" hidden="1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 s="10">
        <v>1427011200</v>
      </c>
      <c r="J1084">
        <v>1424669929</v>
      </c>
      <c r="K1084" t="b">
        <v>1</v>
      </c>
      <c r="L1084">
        <v>34</v>
      </c>
      <c r="M1084" t="b">
        <v>1</v>
      </c>
      <c r="N1084" s="12" t="s">
        <v>8281</v>
      </c>
      <c r="O1084" t="s">
        <v>8282</v>
      </c>
      <c r="P1084" s="6">
        <f t="shared" si="80"/>
        <v>136.4</v>
      </c>
      <c r="Q1084">
        <f t="shared" si="81"/>
        <v>160.47</v>
      </c>
      <c r="R1084" s="16">
        <f t="shared" si="82"/>
        <v>42058.235289351855</v>
      </c>
      <c r="S1084" s="16">
        <f t="shared" si="83"/>
        <v>42282.678287037037</v>
      </c>
      <c r="T1084">
        <f t="shared" si="84"/>
        <v>2015</v>
      </c>
    </row>
    <row r="1085" spans="1:20" ht="45" hidden="1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 s="10">
        <v>1447521404</v>
      </c>
      <c r="J1085">
        <v>1444061804</v>
      </c>
      <c r="K1085" t="b">
        <v>1</v>
      </c>
      <c r="L1085">
        <v>52</v>
      </c>
      <c r="M1085" t="b">
        <v>0</v>
      </c>
      <c r="N1085" s="12" t="s">
        <v>8273</v>
      </c>
      <c r="O1085" t="s">
        <v>8274</v>
      </c>
      <c r="P1085" s="6">
        <f t="shared" si="80"/>
        <v>35.17</v>
      </c>
      <c r="Q1085">
        <f t="shared" si="81"/>
        <v>104.85</v>
      </c>
      <c r="R1085" s="16">
        <f t="shared" si="82"/>
        <v>42282.678287037037</v>
      </c>
      <c r="S1085" s="16">
        <f t="shared" si="83"/>
        <v>41247.020243055551</v>
      </c>
      <c r="T1085">
        <f t="shared" si="84"/>
        <v>2015</v>
      </c>
    </row>
    <row r="1086" spans="1:20" ht="60" hidden="1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 s="10">
        <v>1358198400</v>
      </c>
      <c r="J1086">
        <v>1354580949</v>
      </c>
      <c r="K1086" t="b">
        <v>0</v>
      </c>
      <c r="L1086">
        <v>149</v>
      </c>
      <c r="M1086" t="b">
        <v>1</v>
      </c>
      <c r="N1086" s="12" t="s">
        <v>8271</v>
      </c>
      <c r="O1086" t="s">
        <v>8293</v>
      </c>
      <c r="P1086" s="6">
        <f t="shared" si="80"/>
        <v>155.51</v>
      </c>
      <c r="Q1086">
        <f t="shared" si="81"/>
        <v>36.53</v>
      </c>
      <c r="R1086" s="16">
        <f t="shared" si="82"/>
        <v>41247.020243055551</v>
      </c>
      <c r="S1086" s="16">
        <f t="shared" si="83"/>
        <v>41228.924884259257</v>
      </c>
      <c r="T1086">
        <f t="shared" si="84"/>
        <v>2012</v>
      </c>
    </row>
    <row r="1087" spans="1:20" ht="30" hidden="1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 s="10">
        <v>1355609510</v>
      </c>
      <c r="J1087">
        <v>1353017510</v>
      </c>
      <c r="K1087" t="b">
        <v>0</v>
      </c>
      <c r="L1087">
        <v>112</v>
      </c>
      <c r="M1087" t="b">
        <v>1</v>
      </c>
      <c r="N1087" s="12" t="s">
        <v>8287</v>
      </c>
      <c r="O1087" t="s">
        <v>8291</v>
      </c>
      <c r="P1087" s="6">
        <f t="shared" si="80"/>
        <v>271.85000000000002</v>
      </c>
      <c r="Q1087">
        <f t="shared" si="81"/>
        <v>48.54</v>
      </c>
      <c r="R1087" s="16">
        <f t="shared" si="82"/>
        <v>41228.924884259257</v>
      </c>
      <c r="S1087" s="16">
        <f t="shared" si="83"/>
        <v>41696.817129629628</v>
      </c>
      <c r="T1087">
        <f t="shared" si="84"/>
        <v>2012</v>
      </c>
    </row>
    <row r="1088" spans="1:20" ht="60" hidden="1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 s="10">
        <v>1396463800</v>
      </c>
      <c r="J1088">
        <v>1393443400</v>
      </c>
      <c r="K1088" t="b">
        <v>1</v>
      </c>
      <c r="L1088">
        <v>89</v>
      </c>
      <c r="M1088" t="b">
        <v>1</v>
      </c>
      <c r="N1088" s="12" t="s">
        <v>8287</v>
      </c>
      <c r="O1088" t="s">
        <v>8288</v>
      </c>
      <c r="P1088" s="6">
        <f t="shared" si="80"/>
        <v>108.66</v>
      </c>
      <c r="Q1088">
        <f t="shared" si="81"/>
        <v>61.04</v>
      </c>
      <c r="R1088" s="16">
        <f t="shared" si="82"/>
        <v>41696.817129629628</v>
      </c>
      <c r="S1088" s="16">
        <f t="shared" si="83"/>
        <v>42304.210833333331</v>
      </c>
      <c r="T1088">
        <f t="shared" si="84"/>
        <v>2014</v>
      </c>
    </row>
    <row r="1089" spans="1:20" ht="60" hidden="1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 s="10">
        <v>1448517816</v>
      </c>
      <c r="J1089">
        <v>1445922216</v>
      </c>
      <c r="K1089" t="b">
        <v>0</v>
      </c>
      <c r="L1089">
        <v>47</v>
      </c>
      <c r="M1089" t="b">
        <v>0</v>
      </c>
      <c r="N1089" s="12" t="s">
        <v>8271</v>
      </c>
      <c r="O1089" t="s">
        <v>8308</v>
      </c>
      <c r="P1089" s="6">
        <f t="shared" si="80"/>
        <v>31.95</v>
      </c>
      <c r="Q1089">
        <f t="shared" si="81"/>
        <v>115.55</v>
      </c>
      <c r="R1089" s="16">
        <f t="shared" si="82"/>
        <v>42304.210833333331</v>
      </c>
      <c r="S1089" s="16">
        <f t="shared" si="83"/>
        <v>41931.682939814818</v>
      </c>
      <c r="T1089">
        <f t="shared" si="84"/>
        <v>2015</v>
      </c>
    </row>
    <row r="1090" spans="1:20" ht="150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 s="10">
        <v>1416331406</v>
      </c>
      <c r="J1090">
        <v>1413735806</v>
      </c>
      <c r="K1090" t="b">
        <v>1</v>
      </c>
      <c r="L1090">
        <v>100</v>
      </c>
      <c r="M1090" t="b">
        <v>1</v>
      </c>
      <c r="N1090" s="12" t="s">
        <v>8283</v>
      </c>
      <c r="O1090" t="s">
        <v>8286</v>
      </c>
      <c r="P1090" s="6">
        <f t="shared" ref="P1090:P1153" si="85">ROUND(E1090/D1090*100,2)</f>
        <v>108.6</v>
      </c>
      <c r="Q1090">
        <f t="shared" ref="Q1090:Q1153" si="86">ROUND(E1090/L1090,2)</f>
        <v>54.3</v>
      </c>
      <c r="R1090" s="16">
        <f t="shared" si="82"/>
        <v>41931.682939814818</v>
      </c>
      <c r="S1090" s="16">
        <f t="shared" si="83"/>
        <v>42388.575104166666</v>
      </c>
      <c r="T1090">
        <f t="shared" si="84"/>
        <v>2014</v>
      </c>
    </row>
    <row r="1091" spans="1:20" ht="60" hidden="1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 s="10">
        <v>1456062489</v>
      </c>
      <c r="J1091">
        <v>1453211289</v>
      </c>
      <c r="K1091" t="b">
        <v>1</v>
      </c>
      <c r="L1091">
        <v>76</v>
      </c>
      <c r="M1091" t="b">
        <v>0</v>
      </c>
      <c r="N1091" s="12" t="s">
        <v>8273</v>
      </c>
      <c r="O1091" t="s">
        <v>8274</v>
      </c>
      <c r="P1091" s="6">
        <f t="shared" si="85"/>
        <v>15.49</v>
      </c>
      <c r="Q1091">
        <f t="shared" si="86"/>
        <v>71.34</v>
      </c>
      <c r="R1091" s="16">
        <f t="shared" ref="R1091:R1154" si="87">(((J1091/60)/60)/24)+DATE(1970,1,1)</f>
        <v>42388.575104166666</v>
      </c>
      <c r="S1091" s="16">
        <f t="shared" ref="S1091:S1154" si="88">(((J1092/60)/60)/24)+DATE(1970,1,1)</f>
        <v>42338.709108796291</v>
      </c>
      <c r="T1091">
        <f t="shared" ref="T1091:T1154" si="89">YEAR(R1091)</f>
        <v>2016</v>
      </c>
    </row>
    <row r="1092" spans="1:20" ht="45" hidden="1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 s="10">
        <v>1451861940</v>
      </c>
      <c r="J1092">
        <v>1448902867</v>
      </c>
      <c r="K1092" t="b">
        <v>0</v>
      </c>
      <c r="L1092">
        <v>102</v>
      </c>
      <c r="M1092" t="b">
        <v>1</v>
      </c>
      <c r="N1092" s="12" t="s">
        <v>8276</v>
      </c>
      <c r="O1092" t="s">
        <v>8277</v>
      </c>
      <c r="P1092" s="6">
        <f t="shared" si="85"/>
        <v>270.7</v>
      </c>
      <c r="Q1092">
        <f t="shared" si="86"/>
        <v>53.08</v>
      </c>
      <c r="R1092" s="16">
        <f t="shared" si="87"/>
        <v>42338.709108796291</v>
      </c>
      <c r="S1092" s="16">
        <f t="shared" si="88"/>
        <v>42656.005173611105</v>
      </c>
      <c r="T1092">
        <f t="shared" si="89"/>
        <v>2015</v>
      </c>
    </row>
    <row r="1093" spans="1:20" ht="30" hidden="1" x14ac:dyDescent="0.25">
      <c r="A1093">
        <v>3773</v>
      </c>
      <c r="B1093" s="3" t="s">
        <v>3770</v>
      </c>
      <c r="C1093" s="3" t="s">
        <v>7883</v>
      </c>
      <c r="D1093" s="6">
        <v>5000</v>
      </c>
      <c r="E1093" s="8">
        <v>5410</v>
      </c>
      <c r="F1093" t="s">
        <v>8218</v>
      </c>
      <c r="G1093" t="s">
        <v>8223</v>
      </c>
      <c r="H1093" t="s">
        <v>8245</v>
      </c>
      <c r="I1093" s="10">
        <v>1479175680</v>
      </c>
      <c r="J1093">
        <v>1476317247</v>
      </c>
      <c r="K1093" t="b">
        <v>0</v>
      </c>
      <c r="L1093">
        <v>57</v>
      </c>
      <c r="M1093" t="b">
        <v>1</v>
      </c>
      <c r="N1093" s="12" t="s">
        <v>8283</v>
      </c>
      <c r="O1093" t="s">
        <v>8295</v>
      </c>
      <c r="P1093" s="6">
        <f t="shared" si="85"/>
        <v>108.2</v>
      </c>
      <c r="Q1093">
        <f t="shared" si="86"/>
        <v>94.91</v>
      </c>
      <c r="R1093" s="16">
        <f t="shared" si="87"/>
        <v>42656.005173611105</v>
      </c>
      <c r="S1093" s="16">
        <f t="shared" si="88"/>
        <v>42125.333182870367</v>
      </c>
      <c r="T1093">
        <f t="shared" si="89"/>
        <v>2016</v>
      </c>
    </row>
    <row r="1094" spans="1:20" ht="45" hidden="1" x14ac:dyDescent="0.25">
      <c r="A1094">
        <v>111</v>
      </c>
      <c r="B1094" s="3" t="s">
        <v>113</v>
      </c>
      <c r="C1094" s="3" t="s">
        <v>4222</v>
      </c>
      <c r="D1094" s="6">
        <v>3500</v>
      </c>
      <c r="E1094" s="8">
        <v>5410</v>
      </c>
      <c r="F1094" t="s">
        <v>8218</v>
      </c>
      <c r="G1094" t="s">
        <v>8225</v>
      </c>
      <c r="H1094" t="s">
        <v>8247</v>
      </c>
      <c r="I1094" s="10">
        <v>1433059187</v>
      </c>
      <c r="J1094">
        <v>1430467187</v>
      </c>
      <c r="K1094" t="b">
        <v>0</v>
      </c>
      <c r="L1094">
        <v>53</v>
      </c>
      <c r="M1094" t="b">
        <v>1</v>
      </c>
      <c r="N1094" s="12" t="s">
        <v>8281</v>
      </c>
      <c r="O1094" t="s">
        <v>8303</v>
      </c>
      <c r="P1094" s="6">
        <f t="shared" si="85"/>
        <v>154.57</v>
      </c>
      <c r="Q1094">
        <f t="shared" si="86"/>
        <v>102.08</v>
      </c>
      <c r="R1094" s="16">
        <f t="shared" si="87"/>
        <v>42125.333182870367</v>
      </c>
      <c r="S1094" s="16">
        <f t="shared" si="88"/>
        <v>41792.667361111111</v>
      </c>
      <c r="T1094">
        <f t="shared" si="89"/>
        <v>2015</v>
      </c>
    </row>
    <row r="1095" spans="1:20" ht="45" hidden="1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 s="10">
        <v>1403539260</v>
      </c>
      <c r="J1095">
        <v>1401724860</v>
      </c>
      <c r="K1095" t="b">
        <v>0</v>
      </c>
      <c r="L1095">
        <v>106</v>
      </c>
      <c r="M1095" t="b">
        <v>1</v>
      </c>
      <c r="N1095" s="12" t="s">
        <v>8287</v>
      </c>
      <c r="O1095" t="s">
        <v>8291</v>
      </c>
      <c r="P1095" s="6">
        <f t="shared" si="85"/>
        <v>119.98</v>
      </c>
      <c r="Q1095">
        <f t="shared" si="86"/>
        <v>50.93</v>
      </c>
      <c r="R1095" s="16">
        <f t="shared" si="87"/>
        <v>41792.667361111111</v>
      </c>
      <c r="S1095" s="16">
        <f t="shared" si="88"/>
        <v>42705.764513888891</v>
      </c>
      <c r="T1095">
        <f t="shared" si="89"/>
        <v>2014</v>
      </c>
    </row>
    <row r="1096" spans="1:20" ht="60" hidden="1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 s="10">
        <v>1483208454</v>
      </c>
      <c r="J1096">
        <v>1480616454</v>
      </c>
      <c r="K1096" t="b">
        <v>0</v>
      </c>
      <c r="L1096">
        <v>35</v>
      </c>
      <c r="M1096" t="b">
        <v>1</v>
      </c>
      <c r="N1096" s="12" t="s">
        <v>8268</v>
      </c>
      <c r="O1096" t="s">
        <v>8269</v>
      </c>
      <c r="P1096" s="6">
        <f t="shared" si="85"/>
        <v>107.92</v>
      </c>
      <c r="Q1096">
        <f t="shared" si="86"/>
        <v>154.16999999999999</v>
      </c>
      <c r="R1096" s="16">
        <f t="shared" si="87"/>
        <v>42705.764513888891</v>
      </c>
      <c r="S1096" s="16">
        <f t="shared" si="88"/>
        <v>42018.071550925932</v>
      </c>
      <c r="T1096">
        <f t="shared" si="89"/>
        <v>2016</v>
      </c>
    </row>
    <row r="1097" spans="1:20" ht="45" hidden="1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 s="10">
        <v>1423878182</v>
      </c>
      <c r="J1097">
        <v>1421199782</v>
      </c>
      <c r="K1097" t="b">
        <v>1</v>
      </c>
      <c r="L1097">
        <v>75</v>
      </c>
      <c r="M1097" t="b">
        <v>0</v>
      </c>
      <c r="N1097" s="12" t="s">
        <v>8273</v>
      </c>
      <c r="O1097" t="s">
        <v>8274</v>
      </c>
      <c r="P1097" s="6">
        <f t="shared" si="85"/>
        <v>30.8</v>
      </c>
      <c r="Q1097">
        <f t="shared" si="86"/>
        <v>71.87</v>
      </c>
      <c r="R1097" s="16">
        <f t="shared" si="87"/>
        <v>42018.071550925932</v>
      </c>
      <c r="S1097" s="16">
        <f t="shared" si="88"/>
        <v>40697.498449074075</v>
      </c>
      <c r="T1097">
        <f t="shared" si="89"/>
        <v>2015</v>
      </c>
    </row>
    <row r="1098" spans="1:20" ht="60" hidden="1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 s="10">
        <v>1309694266</v>
      </c>
      <c r="J1098">
        <v>1307102266</v>
      </c>
      <c r="K1098" t="b">
        <v>1</v>
      </c>
      <c r="L1098">
        <v>118</v>
      </c>
      <c r="M1098" t="b">
        <v>1</v>
      </c>
      <c r="N1098" s="12" t="s">
        <v>8281</v>
      </c>
      <c r="O1098" t="s">
        <v>8282</v>
      </c>
      <c r="P1098" s="6">
        <f t="shared" si="85"/>
        <v>107.78</v>
      </c>
      <c r="Q1098">
        <f t="shared" si="86"/>
        <v>45.67</v>
      </c>
      <c r="R1098" s="16">
        <f t="shared" si="87"/>
        <v>40697.498449074075</v>
      </c>
      <c r="S1098" s="16">
        <f t="shared" si="88"/>
        <v>41932.819525462961</v>
      </c>
      <c r="T1098">
        <f t="shared" si="89"/>
        <v>2011</v>
      </c>
    </row>
    <row r="1099" spans="1:20" ht="60" hidden="1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 s="10">
        <v>1419021607</v>
      </c>
      <c r="J1099">
        <v>1413834007</v>
      </c>
      <c r="K1099" t="b">
        <v>0</v>
      </c>
      <c r="L1099">
        <v>70</v>
      </c>
      <c r="M1099" t="b">
        <v>1</v>
      </c>
      <c r="N1099" s="12" t="s">
        <v>8281</v>
      </c>
      <c r="O1099" t="s">
        <v>8292</v>
      </c>
      <c r="P1099" s="6">
        <f t="shared" si="85"/>
        <v>107.61</v>
      </c>
      <c r="Q1099">
        <f t="shared" si="86"/>
        <v>76.87</v>
      </c>
      <c r="R1099" s="16">
        <f t="shared" si="87"/>
        <v>41932.819525462961</v>
      </c>
      <c r="S1099" s="16">
        <f t="shared" si="88"/>
        <v>42084.881539351853</v>
      </c>
      <c r="T1099">
        <f t="shared" si="89"/>
        <v>2014</v>
      </c>
    </row>
    <row r="1100" spans="1:20" ht="60" hidden="1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 s="10">
        <v>1429564165</v>
      </c>
      <c r="J1100">
        <v>1426972165</v>
      </c>
      <c r="K1100" t="b">
        <v>0</v>
      </c>
      <c r="L1100">
        <v>37</v>
      </c>
      <c r="M1100" t="b">
        <v>0</v>
      </c>
      <c r="N1100" s="12" t="s">
        <v>8283</v>
      </c>
      <c r="O1100" t="s">
        <v>8295</v>
      </c>
      <c r="P1100" s="6">
        <f t="shared" si="85"/>
        <v>89.67</v>
      </c>
      <c r="Q1100">
        <f t="shared" si="86"/>
        <v>145.41</v>
      </c>
      <c r="R1100" s="16">
        <f t="shared" si="87"/>
        <v>42084.881539351853</v>
      </c>
      <c r="S1100" s="16">
        <f t="shared" si="88"/>
        <v>42495.992800925931</v>
      </c>
      <c r="T1100">
        <f t="shared" si="89"/>
        <v>2015</v>
      </c>
    </row>
    <row r="1101" spans="1:20" ht="150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 s="10">
        <v>1467414000</v>
      </c>
      <c r="J1101">
        <v>1462492178</v>
      </c>
      <c r="K1101" t="b">
        <v>0</v>
      </c>
      <c r="L1101">
        <v>70</v>
      </c>
      <c r="M1101" t="b">
        <v>1</v>
      </c>
      <c r="N1101" s="12" t="s">
        <v>8283</v>
      </c>
      <c r="O1101" t="s">
        <v>8286</v>
      </c>
      <c r="P1101" s="6">
        <f t="shared" si="85"/>
        <v>107.52</v>
      </c>
      <c r="Q1101">
        <f t="shared" si="86"/>
        <v>76.8</v>
      </c>
      <c r="R1101" s="16">
        <f t="shared" si="87"/>
        <v>42495.992800925931</v>
      </c>
      <c r="S1101" s="16">
        <f t="shared" si="88"/>
        <v>42185.521087962959</v>
      </c>
      <c r="T1101">
        <f t="shared" si="89"/>
        <v>2016</v>
      </c>
    </row>
    <row r="1102" spans="1:20" ht="105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 s="10">
        <v>1438259422</v>
      </c>
      <c r="J1102">
        <v>1435667422</v>
      </c>
      <c r="K1102" t="b">
        <v>0</v>
      </c>
      <c r="L1102">
        <v>46</v>
      </c>
      <c r="M1102" t="b">
        <v>1</v>
      </c>
      <c r="N1102" s="12" t="s">
        <v>8283</v>
      </c>
      <c r="O1102" t="s">
        <v>8286</v>
      </c>
      <c r="P1102" s="6">
        <f t="shared" si="85"/>
        <v>138.62</v>
      </c>
      <c r="Q1102">
        <f t="shared" si="86"/>
        <v>116.65</v>
      </c>
      <c r="R1102" s="16">
        <f t="shared" si="87"/>
        <v>42185.521087962959</v>
      </c>
      <c r="S1102" s="16">
        <f t="shared" si="88"/>
        <v>42286.660891203705</v>
      </c>
      <c r="T1102">
        <f t="shared" si="89"/>
        <v>2015</v>
      </c>
    </row>
    <row r="1103" spans="1:20" ht="60" hidden="1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 s="10">
        <v>1447001501</v>
      </c>
      <c r="J1103">
        <v>1444405901</v>
      </c>
      <c r="K1103" t="b">
        <v>0</v>
      </c>
      <c r="L1103">
        <v>64</v>
      </c>
      <c r="M1103" t="b">
        <v>1</v>
      </c>
      <c r="N1103" s="12" t="s">
        <v>8281</v>
      </c>
      <c r="O1103" t="s">
        <v>8292</v>
      </c>
      <c r="P1103" s="6">
        <f t="shared" si="85"/>
        <v>102.1</v>
      </c>
      <c r="Q1103">
        <f t="shared" si="86"/>
        <v>83.75</v>
      </c>
      <c r="R1103" s="16">
        <f t="shared" si="87"/>
        <v>42286.660891203705</v>
      </c>
      <c r="S1103" s="16">
        <f t="shared" si="88"/>
        <v>42279.669768518521</v>
      </c>
      <c r="T1103">
        <f t="shared" si="89"/>
        <v>2015</v>
      </c>
    </row>
    <row r="1104" spans="1:20" ht="45" hidden="1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 s="10">
        <v>1447434268</v>
      </c>
      <c r="J1104">
        <v>1443801868</v>
      </c>
      <c r="K1104" t="b">
        <v>0</v>
      </c>
      <c r="L1104">
        <v>78</v>
      </c>
      <c r="M1104" t="b">
        <v>1</v>
      </c>
      <c r="N1104" s="12" t="s">
        <v>8287</v>
      </c>
      <c r="O1104" t="s">
        <v>8291</v>
      </c>
      <c r="P1104" s="6">
        <f t="shared" si="85"/>
        <v>107.18</v>
      </c>
      <c r="Q1104">
        <f t="shared" si="86"/>
        <v>68.709999999999994</v>
      </c>
      <c r="R1104" s="16">
        <f t="shared" si="87"/>
        <v>42279.669768518521</v>
      </c>
      <c r="S1104" s="16">
        <f t="shared" si="88"/>
        <v>41793.668761574074</v>
      </c>
      <c r="T1104">
        <f t="shared" si="89"/>
        <v>2015</v>
      </c>
    </row>
    <row r="1105" spans="1:20" ht="120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 s="10">
        <v>1404403381</v>
      </c>
      <c r="J1105">
        <v>1401811381</v>
      </c>
      <c r="K1105" t="b">
        <v>0</v>
      </c>
      <c r="L1105">
        <v>133</v>
      </c>
      <c r="M1105" t="b">
        <v>1</v>
      </c>
      <c r="N1105" s="12" t="s">
        <v>8283</v>
      </c>
      <c r="O1105" t="s">
        <v>8286</v>
      </c>
      <c r="P1105" s="6">
        <f t="shared" si="85"/>
        <v>159.94</v>
      </c>
      <c r="Q1105">
        <f t="shared" si="86"/>
        <v>40.29</v>
      </c>
      <c r="R1105" s="16">
        <f t="shared" si="87"/>
        <v>41793.668761574074</v>
      </c>
      <c r="S1105" s="16">
        <f t="shared" si="88"/>
        <v>42703.214409722219</v>
      </c>
      <c r="T1105">
        <f t="shared" si="89"/>
        <v>2014</v>
      </c>
    </row>
    <row r="1106" spans="1:20" ht="60" hidden="1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 s="10">
        <v>1482988125</v>
      </c>
      <c r="J1106">
        <v>1480396125</v>
      </c>
      <c r="K1106" t="b">
        <v>0</v>
      </c>
      <c r="L1106">
        <v>73</v>
      </c>
      <c r="M1106" t="b">
        <v>1</v>
      </c>
      <c r="N1106" s="12" t="s">
        <v>8287</v>
      </c>
      <c r="O1106" t="s">
        <v>8291</v>
      </c>
      <c r="P1106" s="6">
        <f t="shared" si="85"/>
        <v>107.1</v>
      </c>
      <c r="Q1106">
        <f t="shared" si="86"/>
        <v>73.36</v>
      </c>
      <c r="R1106" s="16">
        <f t="shared" si="87"/>
        <v>42703.214409722219</v>
      </c>
      <c r="S1106" s="16">
        <f t="shared" si="88"/>
        <v>41915.762835648151</v>
      </c>
      <c r="T1106">
        <f t="shared" si="89"/>
        <v>2016</v>
      </c>
    </row>
    <row r="1107" spans="1:20" ht="150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 s="10">
        <v>1414862280</v>
      </c>
      <c r="J1107">
        <v>1412360309</v>
      </c>
      <c r="K1107" t="b">
        <v>0</v>
      </c>
      <c r="L1107">
        <v>72</v>
      </c>
      <c r="M1107" t="b">
        <v>1</v>
      </c>
      <c r="N1107" s="12" t="s">
        <v>8283</v>
      </c>
      <c r="O1107" t="s">
        <v>8286</v>
      </c>
      <c r="P1107" s="6">
        <f t="shared" si="85"/>
        <v>106.86</v>
      </c>
      <c r="Q1107">
        <f t="shared" si="86"/>
        <v>74.209999999999994</v>
      </c>
      <c r="R1107" s="16">
        <f t="shared" si="87"/>
        <v>41915.762835648151</v>
      </c>
      <c r="S1107" s="16">
        <f t="shared" si="88"/>
        <v>41495.692627314813</v>
      </c>
      <c r="T1107">
        <f t="shared" si="89"/>
        <v>2014</v>
      </c>
    </row>
    <row r="1108" spans="1:20" ht="60" hidden="1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 s="10">
        <v>1378785540</v>
      </c>
      <c r="J1108">
        <v>1376066243</v>
      </c>
      <c r="K1108" t="b">
        <v>0</v>
      </c>
      <c r="L1108">
        <v>90</v>
      </c>
      <c r="M1108" t="b">
        <v>1</v>
      </c>
      <c r="N1108" s="12" t="s">
        <v>8287</v>
      </c>
      <c r="O1108" t="s">
        <v>8291</v>
      </c>
      <c r="P1108" s="6">
        <f t="shared" si="85"/>
        <v>126.93</v>
      </c>
      <c r="Q1108">
        <f t="shared" si="86"/>
        <v>59.23</v>
      </c>
      <c r="R1108" s="16">
        <f t="shared" si="87"/>
        <v>41495.692627314813</v>
      </c>
      <c r="S1108" s="16">
        <f t="shared" si="88"/>
        <v>42068.829039351855</v>
      </c>
      <c r="T1108">
        <f t="shared" si="89"/>
        <v>2013</v>
      </c>
    </row>
    <row r="1109" spans="1:20" ht="30" hidden="1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 s="10">
        <v>1427309629</v>
      </c>
      <c r="J1109">
        <v>1425585229</v>
      </c>
      <c r="K1109" t="b">
        <v>0</v>
      </c>
      <c r="L1109">
        <v>49</v>
      </c>
      <c r="M1109" t="b">
        <v>1</v>
      </c>
      <c r="N1109" s="12" t="s">
        <v>8273</v>
      </c>
      <c r="O1109" t="s">
        <v>8274</v>
      </c>
      <c r="P1109" s="6">
        <f t="shared" si="85"/>
        <v>106.6</v>
      </c>
      <c r="Q1109">
        <f t="shared" si="86"/>
        <v>108.78</v>
      </c>
      <c r="R1109" s="16">
        <f t="shared" si="87"/>
        <v>42068.829039351855</v>
      </c>
      <c r="S1109" s="16">
        <f t="shared" si="88"/>
        <v>41885.595138888886</v>
      </c>
      <c r="T1109">
        <f t="shared" si="89"/>
        <v>2015</v>
      </c>
    </row>
    <row r="1110" spans="1:20" ht="45" hidden="1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 s="10">
        <v>1412432220</v>
      </c>
      <c r="J1110">
        <v>1409753820</v>
      </c>
      <c r="K1110" t="b">
        <v>0</v>
      </c>
      <c r="L1110">
        <v>76</v>
      </c>
      <c r="M1110" t="b">
        <v>0</v>
      </c>
      <c r="N1110" s="12" t="s">
        <v>8283</v>
      </c>
      <c r="O1110" t="s">
        <v>8284</v>
      </c>
      <c r="P1110" s="6">
        <f t="shared" si="85"/>
        <v>26.64</v>
      </c>
      <c r="Q1110">
        <f t="shared" si="86"/>
        <v>70.11</v>
      </c>
      <c r="R1110" s="16">
        <f t="shared" si="87"/>
        <v>41885.595138888886</v>
      </c>
      <c r="S1110" s="16">
        <f t="shared" si="88"/>
        <v>40235.900358796294</v>
      </c>
      <c r="T1110">
        <f t="shared" si="89"/>
        <v>2014</v>
      </c>
    </row>
    <row r="1111" spans="1:20" ht="60" hidden="1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 s="10">
        <v>1272480540</v>
      </c>
      <c r="J1111">
        <v>1267220191</v>
      </c>
      <c r="K1111" t="b">
        <v>1</v>
      </c>
      <c r="L1111">
        <v>65</v>
      </c>
      <c r="M1111" t="b">
        <v>1</v>
      </c>
      <c r="N1111" s="12" t="s">
        <v>8281</v>
      </c>
      <c r="O1111" t="s">
        <v>8282</v>
      </c>
      <c r="P1111" s="6">
        <f t="shared" si="85"/>
        <v>177.43</v>
      </c>
      <c r="Q1111">
        <f t="shared" si="86"/>
        <v>81.89</v>
      </c>
      <c r="R1111" s="16">
        <f t="shared" si="87"/>
        <v>40235.900358796294</v>
      </c>
      <c r="S1111" s="16">
        <f t="shared" si="88"/>
        <v>41099.093865740739</v>
      </c>
      <c r="T1111">
        <f t="shared" si="89"/>
        <v>2010</v>
      </c>
    </row>
    <row r="1112" spans="1:20" ht="45" hidden="1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 s="10">
        <v>1344636000</v>
      </c>
      <c r="J1112">
        <v>1341800110</v>
      </c>
      <c r="K1112" t="b">
        <v>0</v>
      </c>
      <c r="L1112">
        <v>105</v>
      </c>
      <c r="M1112" t="b">
        <v>1</v>
      </c>
      <c r="N1112" s="12" t="s">
        <v>8287</v>
      </c>
      <c r="O1112" t="s">
        <v>8288</v>
      </c>
      <c r="P1112" s="6">
        <f t="shared" si="85"/>
        <v>116.33</v>
      </c>
      <c r="Q1112">
        <f t="shared" si="86"/>
        <v>50.69</v>
      </c>
      <c r="R1112" s="16">
        <f t="shared" si="87"/>
        <v>41099.093865740739</v>
      </c>
      <c r="S1112" s="16">
        <f t="shared" si="88"/>
        <v>41843.155729166669</v>
      </c>
      <c r="T1112">
        <f t="shared" si="89"/>
        <v>2012</v>
      </c>
    </row>
    <row r="1113" spans="1:20" ht="60" hidden="1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 s="10">
        <v>1408679055</v>
      </c>
      <c r="J1113">
        <v>1406087055</v>
      </c>
      <c r="K1113" t="b">
        <v>0</v>
      </c>
      <c r="L1113">
        <v>64</v>
      </c>
      <c r="M1113" t="b">
        <v>1</v>
      </c>
      <c r="N1113" s="12" t="s">
        <v>8283</v>
      </c>
      <c r="O1113" t="s">
        <v>8284</v>
      </c>
      <c r="P1113" s="6">
        <f t="shared" si="85"/>
        <v>132.71</v>
      </c>
      <c r="Q1113">
        <f t="shared" si="86"/>
        <v>82.94</v>
      </c>
      <c r="R1113" s="16">
        <f t="shared" si="87"/>
        <v>41843.155729166669</v>
      </c>
      <c r="S1113" s="16">
        <f t="shared" si="88"/>
        <v>40274.745127314818</v>
      </c>
      <c r="T1113">
        <f t="shared" si="89"/>
        <v>2014</v>
      </c>
    </row>
    <row r="1114" spans="1:20" ht="60" hidden="1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 s="10">
        <v>1276574400</v>
      </c>
      <c r="J1114">
        <v>1270576379</v>
      </c>
      <c r="K1114" t="b">
        <v>1</v>
      </c>
      <c r="L1114">
        <v>28</v>
      </c>
      <c r="M1114" t="b">
        <v>1</v>
      </c>
      <c r="N1114" s="12" t="s">
        <v>8287</v>
      </c>
      <c r="O1114" t="s">
        <v>8291</v>
      </c>
      <c r="P1114" s="6">
        <f t="shared" si="85"/>
        <v>106</v>
      </c>
      <c r="Q1114">
        <f t="shared" si="86"/>
        <v>189.29</v>
      </c>
      <c r="R1114" s="16">
        <f t="shared" si="87"/>
        <v>40274.745127314818</v>
      </c>
      <c r="S1114" s="16">
        <f t="shared" si="88"/>
        <v>42484.829062500001</v>
      </c>
      <c r="T1114">
        <f t="shared" si="89"/>
        <v>2010</v>
      </c>
    </row>
    <row r="1115" spans="1:20" ht="60" hidden="1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 s="10">
        <v>1464040800</v>
      </c>
      <c r="J1115">
        <v>1461527631</v>
      </c>
      <c r="K1115" t="b">
        <v>1</v>
      </c>
      <c r="L1115">
        <v>110</v>
      </c>
      <c r="M1115" t="b">
        <v>1</v>
      </c>
      <c r="N1115" s="12" t="s">
        <v>8273</v>
      </c>
      <c r="O1115" t="s">
        <v>8274</v>
      </c>
      <c r="P1115" s="6">
        <f t="shared" si="85"/>
        <v>132.43</v>
      </c>
      <c r="Q1115">
        <f t="shared" si="86"/>
        <v>48.15</v>
      </c>
      <c r="R1115" s="16">
        <f t="shared" si="87"/>
        <v>42484.829062500001</v>
      </c>
      <c r="S1115" s="16">
        <f t="shared" si="88"/>
        <v>41851.541585648149</v>
      </c>
      <c r="T1115">
        <f t="shared" si="89"/>
        <v>2016</v>
      </c>
    </row>
    <row r="1116" spans="1:20" ht="120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 s="10">
        <v>1408638480</v>
      </c>
      <c r="J1116">
        <v>1406811593</v>
      </c>
      <c r="K1116" t="b">
        <v>0</v>
      </c>
      <c r="L1116">
        <v>37</v>
      </c>
      <c r="M1116" t="b">
        <v>1</v>
      </c>
      <c r="N1116" s="12" t="s">
        <v>8283</v>
      </c>
      <c r="O1116" t="s">
        <v>8286</v>
      </c>
      <c r="P1116" s="6">
        <f t="shared" si="85"/>
        <v>105.9</v>
      </c>
      <c r="Q1116">
        <f t="shared" si="86"/>
        <v>143.11000000000001</v>
      </c>
      <c r="R1116" s="16">
        <f t="shared" si="87"/>
        <v>41851.541585648149</v>
      </c>
      <c r="S1116" s="16">
        <f t="shared" si="88"/>
        <v>42737.910138888896</v>
      </c>
      <c r="T1116">
        <f t="shared" si="89"/>
        <v>2014</v>
      </c>
    </row>
    <row r="1117" spans="1:20" ht="120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 s="10">
        <v>1485989940</v>
      </c>
      <c r="J1117">
        <v>1483393836</v>
      </c>
      <c r="K1117" t="b">
        <v>0</v>
      </c>
      <c r="L1117">
        <v>46</v>
      </c>
      <c r="M1117" t="b">
        <v>1</v>
      </c>
      <c r="N1117" s="12" t="s">
        <v>8283</v>
      </c>
      <c r="O1117" t="s">
        <v>8286</v>
      </c>
      <c r="P1117" s="6">
        <f t="shared" si="85"/>
        <v>105.82</v>
      </c>
      <c r="Q1117">
        <f t="shared" si="86"/>
        <v>115.02</v>
      </c>
      <c r="R1117" s="16">
        <f t="shared" si="87"/>
        <v>42737.910138888896</v>
      </c>
      <c r="S1117" s="16">
        <f t="shared" si="88"/>
        <v>41753.593275462961</v>
      </c>
      <c r="T1117">
        <f t="shared" si="89"/>
        <v>2017</v>
      </c>
    </row>
    <row r="1118" spans="1:20" ht="135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 s="10">
        <v>1400533200</v>
      </c>
      <c r="J1118">
        <v>1398348859</v>
      </c>
      <c r="K1118" t="b">
        <v>0</v>
      </c>
      <c r="L1118">
        <v>126</v>
      </c>
      <c r="M1118" t="b">
        <v>1</v>
      </c>
      <c r="N1118" s="12" t="s">
        <v>8283</v>
      </c>
      <c r="O1118" t="s">
        <v>8286</v>
      </c>
      <c r="P1118" s="6">
        <f t="shared" si="85"/>
        <v>105.7</v>
      </c>
      <c r="Q1118">
        <f t="shared" si="86"/>
        <v>41.94</v>
      </c>
      <c r="R1118" s="16">
        <f t="shared" si="87"/>
        <v>41753.593275462961</v>
      </c>
      <c r="S1118" s="16">
        <f t="shared" si="88"/>
        <v>42151.069606481484</v>
      </c>
      <c r="T1118">
        <f t="shared" si="89"/>
        <v>2014</v>
      </c>
    </row>
    <row r="1119" spans="1:20" ht="135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 s="10">
        <v>1434505214</v>
      </c>
      <c r="J1119">
        <v>1432690814</v>
      </c>
      <c r="K1119" t="b">
        <v>0</v>
      </c>
      <c r="L1119">
        <v>49</v>
      </c>
      <c r="M1119" t="b">
        <v>1</v>
      </c>
      <c r="N1119" s="12" t="s">
        <v>8283</v>
      </c>
      <c r="O1119" t="s">
        <v>8286</v>
      </c>
      <c r="P1119" s="6">
        <f t="shared" si="85"/>
        <v>105.42</v>
      </c>
      <c r="Q1119">
        <f t="shared" si="86"/>
        <v>107.57</v>
      </c>
      <c r="R1119" s="16">
        <f t="shared" si="87"/>
        <v>42151.069606481484</v>
      </c>
      <c r="S1119" s="16">
        <f t="shared" si="88"/>
        <v>40718.310659722221</v>
      </c>
      <c r="T1119">
        <f t="shared" si="89"/>
        <v>2015</v>
      </c>
    </row>
    <row r="1120" spans="1:20" ht="45" hidden="1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 s="10">
        <v>1312960080</v>
      </c>
      <c r="J1120">
        <v>1308900441</v>
      </c>
      <c r="K1120" t="b">
        <v>0</v>
      </c>
      <c r="L1120">
        <v>70</v>
      </c>
      <c r="M1120" t="b">
        <v>1</v>
      </c>
      <c r="N1120" s="12" t="s">
        <v>8281</v>
      </c>
      <c r="O1120" t="s">
        <v>8282</v>
      </c>
      <c r="P1120" s="6">
        <f t="shared" si="85"/>
        <v>105.26</v>
      </c>
      <c r="Q1120">
        <f t="shared" si="86"/>
        <v>75.19</v>
      </c>
      <c r="R1120" s="16">
        <f t="shared" si="87"/>
        <v>40718.310659722221</v>
      </c>
      <c r="S1120" s="16">
        <f t="shared" si="88"/>
        <v>41809.12300925926</v>
      </c>
      <c r="T1120">
        <f t="shared" si="89"/>
        <v>2011</v>
      </c>
    </row>
    <row r="1121" spans="1:20" ht="135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 s="10">
        <v>1405095300</v>
      </c>
      <c r="J1121">
        <v>1403146628</v>
      </c>
      <c r="K1121" t="b">
        <v>0</v>
      </c>
      <c r="L1121">
        <v>82</v>
      </c>
      <c r="M1121" t="b">
        <v>1</v>
      </c>
      <c r="N1121" s="12" t="s">
        <v>8283</v>
      </c>
      <c r="O1121" t="s">
        <v>8286</v>
      </c>
      <c r="P1121" s="6">
        <f t="shared" si="85"/>
        <v>105.22</v>
      </c>
      <c r="Q1121">
        <f t="shared" si="86"/>
        <v>64.16</v>
      </c>
      <c r="R1121" s="16">
        <f t="shared" si="87"/>
        <v>41809.12300925926</v>
      </c>
      <c r="S1121" s="16">
        <f t="shared" si="88"/>
        <v>42721.198877314819</v>
      </c>
      <c r="T1121">
        <f t="shared" si="89"/>
        <v>2014</v>
      </c>
    </row>
    <row r="1122" spans="1:20" ht="60" hidden="1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 s="10">
        <v>1485936000</v>
      </c>
      <c r="J1122">
        <v>1481949983</v>
      </c>
      <c r="K1122" t="b">
        <v>0</v>
      </c>
      <c r="L1122">
        <v>43</v>
      </c>
      <c r="M1122" t="b">
        <v>1</v>
      </c>
      <c r="N1122" s="12" t="s">
        <v>8281</v>
      </c>
      <c r="O1122" t="s">
        <v>8303</v>
      </c>
      <c r="P1122" s="6">
        <f t="shared" si="85"/>
        <v>105.2</v>
      </c>
      <c r="Q1122">
        <f t="shared" si="86"/>
        <v>122.33</v>
      </c>
      <c r="R1122" s="16">
        <f t="shared" si="87"/>
        <v>42721.198877314819</v>
      </c>
      <c r="S1122" s="16">
        <f t="shared" si="88"/>
        <v>42417.818078703705</v>
      </c>
      <c r="T1122">
        <f t="shared" si="89"/>
        <v>2016</v>
      </c>
    </row>
    <row r="1123" spans="1:20" ht="60" hidden="1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 s="10">
        <v>1460918282</v>
      </c>
      <c r="J1123">
        <v>1455737882</v>
      </c>
      <c r="K1123" t="b">
        <v>0</v>
      </c>
      <c r="L1123">
        <v>50</v>
      </c>
      <c r="M1123" t="b">
        <v>1</v>
      </c>
      <c r="N1123" s="12" t="s">
        <v>8281</v>
      </c>
      <c r="O1123" t="s">
        <v>8282</v>
      </c>
      <c r="P1123" s="6">
        <f t="shared" si="85"/>
        <v>111.89</v>
      </c>
      <c r="Q1123">
        <f t="shared" si="86"/>
        <v>105.18</v>
      </c>
      <c r="R1123" s="16">
        <f t="shared" si="87"/>
        <v>42417.818078703705</v>
      </c>
      <c r="S1123" s="16">
        <f t="shared" si="88"/>
        <v>42426.949988425928</v>
      </c>
      <c r="T1123">
        <f t="shared" si="89"/>
        <v>2016</v>
      </c>
    </row>
    <row r="1124" spans="1:20" ht="135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 s="10">
        <v>1459483140</v>
      </c>
      <c r="J1124">
        <v>1456526879</v>
      </c>
      <c r="K1124" t="b">
        <v>1</v>
      </c>
      <c r="L1124">
        <v>100</v>
      </c>
      <c r="M1124" t="b">
        <v>1</v>
      </c>
      <c r="N1124" s="12" t="s">
        <v>8283</v>
      </c>
      <c r="O1124" t="s">
        <v>8286</v>
      </c>
      <c r="P1124" s="6">
        <f t="shared" si="85"/>
        <v>116.84</v>
      </c>
      <c r="Q1124">
        <f t="shared" si="86"/>
        <v>52.58</v>
      </c>
      <c r="R1124" s="16">
        <f t="shared" si="87"/>
        <v>42426.949988425928</v>
      </c>
      <c r="S1124" s="16">
        <f t="shared" si="88"/>
        <v>42796.682476851856</v>
      </c>
      <c r="T1124">
        <f t="shared" si="89"/>
        <v>2016</v>
      </c>
    </row>
    <row r="1125" spans="1:20" ht="45" hidden="1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 s="10">
        <v>1492356166</v>
      </c>
      <c r="J1125">
        <v>1488471766</v>
      </c>
      <c r="K1125" t="b">
        <v>0</v>
      </c>
      <c r="L1125">
        <v>12</v>
      </c>
      <c r="M1125" t="b">
        <v>0</v>
      </c>
      <c r="N1125" s="12" t="s">
        <v>8283</v>
      </c>
      <c r="O1125" t="s">
        <v>8286</v>
      </c>
      <c r="P1125" s="6">
        <f t="shared" si="85"/>
        <v>10.5</v>
      </c>
      <c r="Q1125">
        <f t="shared" si="86"/>
        <v>437.5</v>
      </c>
      <c r="R1125" s="16">
        <f t="shared" si="87"/>
        <v>42796.682476851856</v>
      </c>
      <c r="S1125" s="16">
        <f t="shared" si="88"/>
        <v>42139.525567129633</v>
      </c>
      <c r="T1125">
        <f t="shared" si="89"/>
        <v>2017</v>
      </c>
    </row>
    <row r="1126" spans="1:20" ht="135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 s="10">
        <v>1434285409</v>
      </c>
      <c r="J1126">
        <v>1431693409</v>
      </c>
      <c r="K1126" t="b">
        <v>0</v>
      </c>
      <c r="L1126">
        <v>104</v>
      </c>
      <c r="M1126" t="b">
        <v>1</v>
      </c>
      <c r="N1126" s="12" t="s">
        <v>8283</v>
      </c>
      <c r="O1126" t="s">
        <v>8286</v>
      </c>
      <c r="P1126" s="6">
        <f t="shared" si="85"/>
        <v>104.8</v>
      </c>
      <c r="Q1126">
        <f t="shared" si="86"/>
        <v>50.38</v>
      </c>
      <c r="R1126" s="16">
        <f t="shared" si="87"/>
        <v>42139.525567129633</v>
      </c>
      <c r="S1126" s="16">
        <f t="shared" si="88"/>
        <v>41039.409456018519</v>
      </c>
      <c r="T1126">
        <f t="shared" si="89"/>
        <v>2015</v>
      </c>
    </row>
    <row r="1127" spans="1:20" ht="45" hidden="1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 s="10">
        <v>1339235377</v>
      </c>
      <c r="J1127">
        <v>1336643377</v>
      </c>
      <c r="K1127" t="b">
        <v>0</v>
      </c>
      <c r="L1127">
        <v>46</v>
      </c>
      <c r="M1127" t="b">
        <v>1</v>
      </c>
      <c r="N1127" s="12" t="s">
        <v>8287</v>
      </c>
      <c r="O1127" t="s">
        <v>8298</v>
      </c>
      <c r="P1127" s="6">
        <f t="shared" si="85"/>
        <v>104.72</v>
      </c>
      <c r="Q1127">
        <f t="shared" si="86"/>
        <v>113.83</v>
      </c>
      <c r="R1127" s="16">
        <f t="shared" si="87"/>
        <v>41039.409456018519</v>
      </c>
      <c r="S1127" s="16">
        <f t="shared" si="88"/>
        <v>40458.815625000003</v>
      </c>
      <c r="T1127">
        <f t="shared" si="89"/>
        <v>2012</v>
      </c>
    </row>
    <row r="1128" spans="1:20" ht="60" hidden="1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 s="10">
        <v>1291870740</v>
      </c>
      <c r="J1128">
        <v>1286480070</v>
      </c>
      <c r="K1128" t="b">
        <v>0</v>
      </c>
      <c r="L1128">
        <v>147</v>
      </c>
      <c r="M1128" t="b">
        <v>1</v>
      </c>
      <c r="N1128" s="12" t="s">
        <v>8287</v>
      </c>
      <c r="O1128" t="s">
        <v>8288</v>
      </c>
      <c r="P1128" s="6">
        <f t="shared" si="85"/>
        <v>104.7</v>
      </c>
      <c r="Q1128">
        <f t="shared" si="86"/>
        <v>35.61</v>
      </c>
      <c r="R1128" s="16">
        <f t="shared" si="87"/>
        <v>40458.815625000003</v>
      </c>
      <c r="S1128" s="16">
        <f t="shared" si="88"/>
        <v>42558.189432870371</v>
      </c>
      <c r="T1128">
        <f t="shared" si="89"/>
        <v>2010</v>
      </c>
    </row>
    <row r="1129" spans="1:20" ht="105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 s="10">
        <v>1470430800</v>
      </c>
      <c r="J1129">
        <v>1467865967</v>
      </c>
      <c r="K1129" t="b">
        <v>0</v>
      </c>
      <c r="L1129">
        <v>142</v>
      </c>
      <c r="M1129" t="b">
        <v>1</v>
      </c>
      <c r="N1129" s="12" t="s">
        <v>8283</v>
      </c>
      <c r="O1129" t="s">
        <v>8286</v>
      </c>
      <c r="P1129" s="6">
        <f t="shared" si="85"/>
        <v>104.68</v>
      </c>
      <c r="Q1129">
        <f t="shared" si="86"/>
        <v>36.86</v>
      </c>
      <c r="R1129" s="16">
        <f t="shared" si="87"/>
        <v>42558.189432870371</v>
      </c>
      <c r="S1129" s="16">
        <f t="shared" si="88"/>
        <v>42327.805659722217</v>
      </c>
      <c r="T1129">
        <f t="shared" si="89"/>
        <v>2016</v>
      </c>
    </row>
    <row r="1130" spans="1:20" ht="60" hidden="1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 s="10">
        <v>1450380009</v>
      </c>
      <c r="J1130">
        <v>1447960809</v>
      </c>
      <c r="K1130" t="b">
        <v>0</v>
      </c>
      <c r="L1130">
        <v>17</v>
      </c>
      <c r="M1130" t="b">
        <v>0</v>
      </c>
      <c r="N1130" s="12" t="s">
        <v>8268</v>
      </c>
      <c r="O1130" t="s">
        <v>8275</v>
      </c>
      <c r="P1130" s="6">
        <f t="shared" si="85"/>
        <v>1.87</v>
      </c>
      <c r="Q1130">
        <f t="shared" si="86"/>
        <v>307.82</v>
      </c>
      <c r="R1130" s="16">
        <f t="shared" si="87"/>
        <v>42327.805659722217</v>
      </c>
      <c r="S1130" s="16">
        <f t="shared" si="88"/>
        <v>42646.092812499999</v>
      </c>
      <c r="T1130">
        <f t="shared" si="89"/>
        <v>2015</v>
      </c>
    </row>
    <row r="1131" spans="1:20" ht="150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 s="10">
        <v>1477976340</v>
      </c>
      <c r="J1131">
        <v>1475460819</v>
      </c>
      <c r="K1131" t="b">
        <v>0</v>
      </c>
      <c r="L1131">
        <v>56</v>
      </c>
      <c r="M1131" t="b">
        <v>1</v>
      </c>
      <c r="N1131" s="12" t="s">
        <v>8283</v>
      </c>
      <c r="O1131" t="s">
        <v>8286</v>
      </c>
      <c r="P1131" s="6">
        <f t="shared" si="85"/>
        <v>104.64</v>
      </c>
      <c r="Q1131">
        <f t="shared" si="86"/>
        <v>93.43</v>
      </c>
      <c r="R1131" s="16">
        <f t="shared" si="87"/>
        <v>42646.092812499999</v>
      </c>
      <c r="S1131" s="16">
        <f t="shared" si="88"/>
        <v>42248.697754629626</v>
      </c>
      <c r="T1131">
        <f t="shared" si="89"/>
        <v>2016</v>
      </c>
    </row>
    <row r="1132" spans="1:20" ht="150" x14ac:dyDescent="0.25">
      <c r="A1132">
        <v>3331</v>
      </c>
      <c r="B1132" s="3" t="s">
        <v>3331</v>
      </c>
      <c r="C1132" s="3" t="s">
        <v>7441</v>
      </c>
      <c r="D1132" s="6">
        <v>5000</v>
      </c>
      <c r="E1132" s="8">
        <v>5226</v>
      </c>
      <c r="F1132" t="s">
        <v>8218</v>
      </c>
      <c r="G1132" t="s">
        <v>8223</v>
      </c>
      <c r="H1132" t="s">
        <v>8245</v>
      </c>
      <c r="I1132" s="10">
        <v>1444149886</v>
      </c>
      <c r="J1132">
        <v>1441125886</v>
      </c>
      <c r="K1132" t="b">
        <v>0</v>
      </c>
      <c r="L1132">
        <v>65</v>
      </c>
      <c r="M1132" t="b">
        <v>1</v>
      </c>
      <c r="N1132" s="12" t="s">
        <v>8283</v>
      </c>
      <c r="O1132" t="s">
        <v>8286</v>
      </c>
      <c r="P1132" s="6">
        <f t="shared" si="85"/>
        <v>104.52</v>
      </c>
      <c r="Q1132">
        <f t="shared" si="86"/>
        <v>80.400000000000006</v>
      </c>
      <c r="R1132" s="16">
        <f t="shared" si="87"/>
        <v>42248.697754629626</v>
      </c>
      <c r="S1132" s="16">
        <f t="shared" si="88"/>
        <v>41111.185891203706</v>
      </c>
      <c r="T1132">
        <f t="shared" si="89"/>
        <v>2015</v>
      </c>
    </row>
    <row r="1133" spans="1:20" ht="60" hidden="1" x14ac:dyDescent="0.25">
      <c r="A1133">
        <v>729</v>
      </c>
      <c r="B1133" s="3" t="s">
        <v>730</v>
      </c>
      <c r="C1133" s="3" t="s">
        <v>4839</v>
      </c>
      <c r="D1133" s="6">
        <v>4000</v>
      </c>
      <c r="E1133" s="8">
        <v>5226</v>
      </c>
      <c r="F1133" t="s">
        <v>8218</v>
      </c>
      <c r="G1133" t="s">
        <v>8223</v>
      </c>
      <c r="H1133" t="s">
        <v>8245</v>
      </c>
      <c r="I1133" s="10">
        <v>1348028861</v>
      </c>
      <c r="J1133">
        <v>1342844861</v>
      </c>
      <c r="K1133" t="b">
        <v>0</v>
      </c>
      <c r="L1133">
        <v>120</v>
      </c>
      <c r="M1133" t="b">
        <v>1</v>
      </c>
      <c r="N1133" s="12" t="s">
        <v>8271</v>
      </c>
      <c r="O1133" t="s">
        <v>8293</v>
      </c>
      <c r="P1133" s="6">
        <f t="shared" si="85"/>
        <v>130.65</v>
      </c>
      <c r="Q1133">
        <f t="shared" si="86"/>
        <v>43.55</v>
      </c>
      <c r="R1133" s="16">
        <f t="shared" si="87"/>
        <v>41111.185891203706</v>
      </c>
      <c r="S1133" s="16">
        <f t="shared" si="88"/>
        <v>41067.74086805556</v>
      </c>
      <c r="T1133">
        <f t="shared" si="89"/>
        <v>2012</v>
      </c>
    </row>
    <row r="1134" spans="1:20" ht="45" hidden="1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 s="10">
        <v>1341683211</v>
      </c>
      <c r="J1134">
        <v>1339091211</v>
      </c>
      <c r="K1134" t="b">
        <v>1</v>
      </c>
      <c r="L1134">
        <v>81</v>
      </c>
      <c r="M1134" t="b">
        <v>1</v>
      </c>
      <c r="N1134" s="12" t="s">
        <v>8287</v>
      </c>
      <c r="O1134" t="s">
        <v>8291</v>
      </c>
      <c r="P1134" s="6">
        <f t="shared" si="85"/>
        <v>104.44</v>
      </c>
      <c r="Q1134">
        <f t="shared" si="86"/>
        <v>64.47</v>
      </c>
      <c r="R1134" s="16">
        <f t="shared" si="87"/>
        <v>41067.74086805556</v>
      </c>
      <c r="S1134" s="16">
        <f t="shared" si="88"/>
        <v>42660.618854166663</v>
      </c>
      <c r="T1134">
        <f t="shared" si="89"/>
        <v>2012</v>
      </c>
    </row>
    <row r="1135" spans="1:20" ht="45" hidden="1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 s="10">
        <v>1479794340</v>
      </c>
      <c r="J1135">
        <v>1476715869</v>
      </c>
      <c r="K1135" t="b">
        <v>0</v>
      </c>
      <c r="L1135">
        <v>103</v>
      </c>
      <c r="M1135" t="b">
        <v>1</v>
      </c>
      <c r="N1135" s="12" t="s">
        <v>8283</v>
      </c>
      <c r="O1135" t="s">
        <v>8284</v>
      </c>
      <c r="P1135" s="6">
        <f t="shared" si="85"/>
        <v>116.02</v>
      </c>
      <c r="Q1135">
        <f t="shared" si="86"/>
        <v>50.69</v>
      </c>
      <c r="R1135" s="16">
        <f t="shared" si="87"/>
        <v>42660.618854166663</v>
      </c>
      <c r="S1135" s="16">
        <f t="shared" si="88"/>
        <v>42648.546111111107</v>
      </c>
      <c r="T1135">
        <f t="shared" si="89"/>
        <v>2016</v>
      </c>
    </row>
    <row r="1136" spans="1:20" ht="90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 s="10">
        <v>1478264784</v>
      </c>
      <c r="J1136">
        <v>1475672784</v>
      </c>
      <c r="K1136" t="b">
        <v>1</v>
      </c>
      <c r="L1136">
        <v>104</v>
      </c>
      <c r="M1136" t="b">
        <v>1</v>
      </c>
      <c r="N1136" s="12" t="s">
        <v>8283</v>
      </c>
      <c r="O1136" t="s">
        <v>8286</v>
      </c>
      <c r="P1136" s="6">
        <f t="shared" si="85"/>
        <v>116.02</v>
      </c>
      <c r="Q1136">
        <f t="shared" si="86"/>
        <v>50.2</v>
      </c>
      <c r="R1136" s="16">
        <f t="shared" si="87"/>
        <v>42648.546111111107</v>
      </c>
      <c r="S1136" s="16">
        <f t="shared" si="88"/>
        <v>42796.071643518517</v>
      </c>
      <c r="T1136">
        <f t="shared" si="89"/>
        <v>2016</v>
      </c>
    </row>
    <row r="1137" spans="1:20" ht="60" hidden="1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 s="10">
        <v>1491019200</v>
      </c>
      <c r="J1137">
        <v>1488418990</v>
      </c>
      <c r="K1137" t="b">
        <v>0</v>
      </c>
      <c r="L1137">
        <v>79</v>
      </c>
      <c r="M1137" t="b">
        <v>0</v>
      </c>
      <c r="N1137" s="12" t="s">
        <v>8287</v>
      </c>
      <c r="O1137" t="s">
        <v>8290</v>
      </c>
      <c r="P1137" s="6">
        <f t="shared" si="85"/>
        <v>26.06</v>
      </c>
      <c r="Q1137">
        <f t="shared" si="86"/>
        <v>65.97</v>
      </c>
      <c r="R1137" s="16">
        <f t="shared" si="87"/>
        <v>42796.071643518517</v>
      </c>
      <c r="S1137" s="16">
        <f t="shared" si="88"/>
        <v>42334.013124999998</v>
      </c>
      <c r="T1137">
        <f t="shared" si="89"/>
        <v>2017</v>
      </c>
    </row>
    <row r="1138" spans="1:20" ht="60" hidden="1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 s="10">
        <v>1451089134</v>
      </c>
      <c r="J1138">
        <v>1448497134</v>
      </c>
      <c r="K1138" t="b">
        <v>0</v>
      </c>
      <c r="L1138">
        <v>78</v>
      </c>
      <c r="M1138" t="b">
        <v>1</v>
      </c>
      <c r="N1138" s="12" t="s">
        <v>8271</v>
      </c>
      <c r="O1138" t="s">
        <v>8293</v>
      </c>
      <c r="P1138" s="6">
        <f t="shared" si="85"/>
        <v>104.05</v>
      </c>
      <c r="Q1138">
        <f t="shared" si="86"/>
        <v>66.7</v>
      </c>
      <c r="R1138" s="16">
        <f t="shared" si="87"/>
        <v>42334.013124999998</v>
      </c>
      <c r="S1138" s="16">
        <f t="shared" si="88"/>
        <v>41718.043032407404</v>
      </c>
      <c r="T1138">
        <f t="shared" si="89"/>
        <v>2015</v>
      </c>
    </row>
    <row r="1139" spans="1:20" ht="60" hidden="1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 s="10">
        <v>1397354400</v>
      </c>
      <c r="J1139">
        <v>1395277318</v>
      </c>
      <c r="K1139" t="b">
        <v>0</v>
      </c>
      <c r="L1139">
        <v>81</v>
      </c>
      <c r="M1139" t="b">
        <v>1</v>
      </c>
      <c r="N1139" s="12" t="s">
        <v>8281</v>
      </c>
      <c r="O1139" t="s">
        <v>8303</v>
      </c>
      <c r="P1139" s="6">
        <f t="shared" si="85"/>
        <v>104</v>
      </c>
      <c r="Q1139">
        <f t="shared" si="86"/>
        <v>64.2</v>
      </c>
      <c r="R1139" s="16">
        <f t="shared" si="87"/>
        <v>41718.043032407404</v>
      </c>
      <c r="S1139" s="16">
        <f t="shared" si="88"/>
        <v>42720.720057870371</v>
      </c>
      <c r="T1139">
        <f t="shared" si="89"/>
        <v>2014</v>
      </c>
    </row>
    <row r="1140" spans="1:20" ht="60" hidden="1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 s="10">
        <v>1485796613</v>
      </c>
      <c r="J1140">
        <v>1481908613</v>
      </c>
      <c r="K1140" t="b">
        <v>0</v>
      </c>
      <c r="L1140">
        <v>4</v>
      </c>
      <c r="M1140" t="b">
        <v>0</v>
      </c>
      <c r="N1140" s="12" t="s">
        <v>8268</v>
      </c>
      <c r="O1140" t="s">
        <v>8270</v>
      </c>
      <c r="P1140" s="6">
        <f t="shared" si="85"/>
        <v>104</v>
      </c>
      <c r="Q1140">
        <f t="shared" si="86"/>
        <v>1300</v>
      </c>
      <c r="R1140" s="16">
        <f t="shared" si="87"/>
        <v>42720.720057870371</v>
      </c>
      <c r="S1140" s="16">
        <f t="shared" si="88"/>
        <v>42690.041435185187</v>
      </c>
      <c r="T1140">
        <f t="shared" si="89"/>
        <v>2016</v>
      </c>
    </row>
    <row r="1141" spans="1:20" ht="135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 s="10">
        <v>1484441980</v>
      </c>
      <c r="J1141">
        <v>1479257980</v>
      </c>
      <c r="K1141" t="b">
        <v>0</v>
      </c>
      <c r="L1141">
        <v>54</v>
      </c>
      <c r="M1141" t="b">
        <v>1</v>
      </c>
      <c r="N1141" s="12" t="s">
        <v>8283</v>
      </c>
      <c r="O1141" t="s">
        <v>8286</v>
      </c>
      <c r="P1141" s="6">
        <f t="shared" si="85"/>
        <v>103.9</v>
      </c>
      <c r="Q1141">
        <f t="shared" si="86"/>
        <v>96.2</v>
      </c>
      <c r="R1141" s="16">
        <f t="shared" si="87"/>
        <v>42690.041435185187</v>
      </c>
      <c r="S1141" s="16">
        <f t="shared" si="88"/>
        <v>41107.053067129629</v>
      </c>
      <c r="T1141">
        <f t="shared" si="89"/>
        <v>2016</v>
      </c>
    </row>
    <row r="1142" spans="1:20" ht="60" hidden="1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 s="10">
        <v>1345079785</v>
      </c>
      <c r="J1142">
        <v>1342487785</v>
      </c>
      <c r="K1142" t="b">
        <v>1</v>
      </c>
      <c r="L1142">
        <v>96</v>
      </c>
      <c r="M1142" t="b">
        <v>1</v>
      </c>
      <c r="N1142" s="12" t="s">
        <v>8281</v>
      </c>
      <c r="O1142" t="s">
        <v>8282</v>
      </c>
      <c r="P1142" s="6">
        <f t="shared" si="85"/>
        <v>103.72</v>
      </c>
      <c r="Q1142">
        <f t="shared" si="86"/>
        <v>54.02</v>
      </c>
      <c r="R1142" s="16">
        <f t="shared" si="87"/>
        <v>41107.053067129629</v>
      </c>
      <c r="S1142" s="16">
        <f t="shared" si="88"/>
        <v>42395.706435185188</v>
      </c>
      <c r="T1142">
        <f t="shared" si="89"/>
        <v>2012</v>
      </c>
    </row>
    <row r="1143" spans="1:20" ht="60" hidden="1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 s="10">
        <v>1455602340</v>
      </c>
      <c r="J1143">
        <v>1453827436</v>
      </c>
      <c r="K1143" t="b">
        <v>0</v>
      </c>
      <c r="L1143">
        <v>52</v>
      </c>
      <c r="M1143" t="b">
        <v>1</v>
      </c>
      <c r="N1143" s="12" t="s">
        <v>8283</v>
      </c>
      <c r="O1143" t="s">
        <v>8295</v>
      </c>
      <c r="P1143" s="6">
        <f t="shared" si="85"/>
        <v>103.52</v>
      </c>
      <c r="Q1143">
        <f t="shared" si="86"/>
        <v>99.54</v>
      </c>
      <c r="R1143" s="16">
        <f t="shared" si="87"/>
        <v>42395.706435185188</v>
      </c>
      <c r="S1143" s="16">
        <f t="shared" si="88"/>
        <v>41827.605057870373</v>
      </c>
      <c r="T1143">
        <f t="shared" si="89"/>
        <v>2016</v>
      </c>
    </row>
    <row r="1144" spans="1:20" ht="135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 s="10">
        <v>1406557877</v>
      </c>
      <c r="J1144">
        <v>1404743477</v>
      </c>
      <c r="K1144" t="b">
        <v>1</v>
      </c>
      <c r="L1144">
        <v>82</v>
      </c>
      <c r="M1144" t="b">
        <v>1</v>
      </c>
      <c r="N1144" s="12" t="s">
        <v>8283</v>
      </c>
      <c r="O1144" t="s">
        <v>8286</v>
      </c>
      <c r="P1144" s="6">
        <f t="shared" si="85"/>
        <v>103.5</v>
      </c>
      <c r="Q1144">
        <f t="shared" si="86"/>
        <v>63.11</v>
      </c>
      <c r="R1144" s="16">
        <f t="shared" si="87"/>
        <v>41827.605057870373</v>
      </c>
      <c r="S1144" s="16">
        <f t="shared" si="88"/>
        <v>42128.824074074073</v>
      </c>
      <c r="T1144">
        <f t="shared" si="89"/>
        <v>2014</v>
      </c>
    </row>
    <row r="1145" spans="1:20" ht="60" hidden="1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 s="10">
        <v>1433289600</v>
      </c>
      <c r="J1145">
        <v>1430768800</v>
      </c>
      <c r="K1145" t="b">
        <v>0</v>
      </c>
      <c r="L1145">
        <v>30</v>
      </c>
      <c r="M1145" t="b">
        <v>1</v>
      </c>
      <c r="N1145" s="12" t="s">
        <v>8283</v>
      </c>
      <c r="O1145" t="s">
        <v>8295</v>
      </c>
      <c r="P1145" s="6">
        <f t="shared" si="85"/>
        <v>103.34</v>
      </c>
      <c r="Q1145">
        <f t="shared" si="86"/>
        <v>172.23</v>
      </c>
      <c r="R1145" s="16">
        <f t="shared" si="87"/>
        <v>42128.824074074073</v>
      </c>
      <c r="S1145" s="16">
        <f t="shared" si="88"/>
        <v>42225.559675925921</v>
      </c>
      <c r="T1145">
        <f t="shared" si="89"/>
        <v>2015</v>
      </c>
    </row>
    <row r="1146" spans="1:20" ht="60" hidden="1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 s="10">
        <v>1443014756</v>
      </c>
      <c r="J1146">
        <v>1439126756</v>
      </c>
      <c r="K1146" t="b">
        <v>1</v>
      </c>
      <c r="L1146">
        <v>97</v>
      </c>
      <c r="M1146" t="b">
        <v>1</v>
      </c>
      <c r="N1146" s="12" t="s">
        <v>8283</v>
      </c>
      <c r="O1146" t="s">
        <v>8284</v>
      </c>
      <c r="P1146" s="6">
        <f t="shared" si="85"/>
        <v>128.93</v>
      </c>
      <c r="Q1146">
        <f t="shared" si="86"/>
        <v>53.16</v>
      </c>
      <c r="R1146" s="16">
        <f t="shared" si="87"/>
        <v>42225.559675925921</v>
      </c>
      <c r="S1146" s="16">
        <f t="shared" si="88"/>
        <v>41542.958449074074</v>
      </c>
      <c r="T1146">
        <f t="shared" si="89"/>
        <v>2015</v>
      </c>
    </row>
    <row r="1147" spans="1:20" ht="45" hidden="1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 s="10">
        <v>1382742010</v>
      </c>
      <c r="J1147">
        <v>1380150010</v>
      </c>
      <c r="K1147" t="b">
        <v>0</v>
      </c>
      <c r="L1147">
        <v>60</v>
      </c>
      <c r="M1147" t="b">
        <v>1</v>
      </c>
      <c r="N1147" s="12" t="s">
        <v>8268</v>
      </c>
      <c r="O1147" t="s">
        <v>8300</v>
      </c>
      <c r="P1147" s="6">
        <f t="shared" si="85"/>
        <v>102.9</v>
      </c>
      <c r="Q1147">
        <f t="shared" si="86"/>
        <v>85.75</v>
      </c>
      <c r="R1147" s="16">
        <f t="shared" si="87"/>
        <v>41542.958449074074</v>
      </c>
      <c r="S1147" s="16">
        <f t="shared" si="88"/>
        <v>41794.981122685182</v>
      </c>
      <c r="T1147">
        <f t="shared" si="89"/>
        <v>2013</v>
      </c>
    </row>
    <row r="1148" spans="1:20" ht="60" hidden="1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 s="10">
        <v>1407085200</v>
      </c>
      <c r="J1148">
        <v>1401924769</v>
      </c>
      <c r="K1148" t="b">
        <v>0</v>
      </c>
      <c r="L1148">
        <v>77</v>
      </c>
      <c r="M1148" t="b">
        <v>1</v>
      </c>
      <c r="N1148" s="12" t="s">
        <v>8287</v>
      </c>
      <c r="O1148" t="s">
        <v>8291</v>
      </c>
      <c r="P1148" s="6">
        <f t="shared" si="85"/>
        <v>102.7</v>
      </c>
      <c r="Q1148">
        <f t="shared" si="86"/>
        <v>66.69</v>
      </c>
      <c r="R1148" s="16">
        <f t="shared" si="87"/>
        <v>41794.981122685182</v>
      </c>
      <c r="S1148" s="16">
        <f t="shared" si="88"/>
        <v>42575.130057870367</v>
      </c>
      <c r="T1148">
        <f t="shared" si="89"/>
        <v>2014</v>
      </c>
    </row>
    <row r="1149" spans="1:20" ht="150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 s="10">
        <v>1471921637</v>
      </c>
      <c r="J1149">
        <v>1469329637</v>
      </c>
      <c r="K1149" t="b">
        <v>0</v>
      </c>
      <c r="L1149">
        <v>93</v>
      </c>
      <c r="M1149" t="b">
        <v>1</v>
      </c>
      <c r="N1149" s="12" t="s">
        <v>8283</v>
      </c>
      <c r="O1149" t="s">
        <v>8286</v>
      </c>
      <c r="P1149" s="6">
        <f t="shared" si="85"/>
        <v>102.32</v>
      </c>
      <c r="Q1149">
        <f t="shared" si="86"/>
        <v>55.01</v>
      </c>
      <c r="R1149" s="16">
        <f t="shared" si="87"/>
        <v>42575.130057870367</v>
      </c>
      <c r="S1149" s="16">
        <f t="shared" si="88"/>
        <v>41226.95721064815</v>
      </c>
      <c r="T1149">
        <f t="shared" si="89"/>
        <v>2016</v>
      </c>
    </row>
    <row r="1150" spans="1:20" ht="45" hidden="1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 s="10">
        <v>1355439503</v>
      </c>
      <c r="J1150">
        <v>1352847503</v>
      </c>
      <c r="K1150" t="b">
        <v>0</v>
      </c>
      <c r="L1150">
        <v>62</v>
      </c>
      <c r="M1150" t="b">
        <v>1</v>
      </c>
      <c r="N1150" s="12" t="s">
        <v>8271</v>
      </c>
      <c r="O1150" t="s">
        <v>8293</v>
      </c>
      <c r="P1150" s="6">
        <f t="shared" si="85"/>
        <v>102.32</v>
      </c>
      <c r="Q1150">
        <f t="shared" si="86"/>
        <v>82.52</v>
      </c>
      <c r="R1150" s="16">
        <f t="shared" si="87"/>
        <v>41226.95721064815</v>
      </c>
      <c r="S1150" s="16">
        <f t="shared" si="88"/>
        <v>42318.702094907407</v>
      </c>
      <c r="T1150">
        <f t="shared" si="89"/>
        <v>2012</v>
      </c>
    </row>
    <row r="1151" spans="1:20" ht="120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 s="10">
        <v>1449766261</v>
      </c>
      <c r="J1151">
        <v>1447174261</v>
      </c>
      <c r="K1151" t="b">
        <v>0</v>
      </c>
      <c r="L1151">
        <v>34</v>
      </c>
      <c r="M1151" t="b">
        <v>1</v>
      </c>
      <c r="N1151" s="12" t="s">
        <v>8283</v>
      </c>
      <c r="O1151" t="s">
        <v>8286</v>
      </c>
      <c r="P1151" s="6">
        <f t="shared" si="85"/>
        <v>102.1</v>
      </c>
      <c r="Q1151">
        <f t="shared" si="86"/>
        <v>150.15</v>
      </c>
      <c r="R1151" s="16">
        <f t="shared" si="87"/>
        <v>42318.702094907407</v>
      </c>
      <c r="S1151" s="16">
        <f t="shared" si="88"/>
        <v>42381.686840277776</v>
      </c>
      <c r="T1151">
        <f t="shared" si="89"/>
        <v>2015</v>
      </c>
    </row>
    <row r="1152" spans="1:20" ht="45" hidden="1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 s="10">
        <v>1455208143</v>
      </c>
      <c r="J1152">
        <v>1452616143</v>
      </c>
      <c r="K1152" t="b">
        <v>1</v>
      </c>
      <c r="L1152">
        <v>59</v>
      </c>
      <c r="M1152" t="b">
        <v>1</v>
      </c>
      <c r="N1152" s="12" t="s">
        <v>8283</v>
      </c>
      <c r="O1152" t="s">
        <v>8284</v>
      </c>
      <c r="P1152" s="6">
        <f t="shared" si="85"/>
        <v>102.06</v>
      </c>
      <c r="Q1152">
        <f t="shared" si="86"/>
        <v>86.49</v>
      </c>
      <c r="R1152" s="16">
        <f t="shared" si="87"/>
        <v>42381.686840277776</v>
      </c>
      <c r="S1152" s="16">
        <f t="shared" si="88"/>
        <v>41880.061006944445</v>
      </c>
      <c r="T1152">
        <f t="shared" si="89"/>
        <v>2016</v>
      </c>
    </row>
    <row r="1153" spans="1:20" ht="150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 s="10">
        <v>1411695300</v>
      </c>
      <c r="J1153">
        <v>1409275671</v>
      </c>
      <c r="K1153" t="b">
        <v>0</v>
      </c>
      <c r="L1153">
        <v>87</v>
      </c>
      <c r="M1153" t="b">
        <v>1</v>
      </c>
      <c r="N1153" s="12" t="s">
        <v>8283</v>
      </c>
      <c r="O1153" t="s">
        <v>8286</v>
      </c>
      <c r="P1153" s="6">
        <f t="shared" si="85"/>
        <v>102</v>
      </c>
      <c r="Q1153">
        <f t="shared" si="86"/>
        <v>58.62</v>
      </c>
      <c r="R1153" s="16">
        <f t="shared" si="87"/>
        <v>41880.061006944445</v>
      </c>
      <c r="S1153" s="16">
        <f t="shared" si="88"/>
        <v>42125.647534722222</v>
      </c>
      <c r="T1153">
        <f t="shared" si="89"/>
        <v>2014</v>
      </c>
    </row>
    <row r="1154" spans="1:20" ht="135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 s="10">
        <v>1432654347</v>
      </c>
      <c r="J1154">
        <v>1430494347</v>
      </c>
      <c r="K1154" t="b">
        <v>0</v>
      </c>
      <c r="L1154">
        <v>62</v>
      </c>
      <c r="M1154" t="b">
        <v>1</v>
      </c>
      <c r="N1154" s="12" t="s">
        <v>8283</v>
      </c>
      <c r="O1154" t="s">
        <v>8286</v>
      </c>
      <c r="P1154" s="6">
        <f t="shared" ref="P1154:P1217" si="90">ROUND(E1154/D1154*100,2)</f>
        <v>127.5</v>
      </c>
      <c r="Q1154">
        <f t="shared" ref="Q1154:Q1217" si="91">ROUND(E1154/L1154,2)</f>
        <v>82.26</v>
      </c>
      <c r="R1154" s="16">
        <f t="shared" si="87"/>
        <v>42125.647534722222</v>
      </c>
      <c r="S1154" s="16">
        <f t="shared" si="88"/>
        <v>41789.330312500002</v>
      </c>
      <c r="T1154">
        <f t="shared" si="89"/>
        <v>2015</v>
      </c>
    </row>
    <row r="1155" spans="1:20" ht="45" hidden="1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 s="10">
        <v>1404892539</v>
      </c>
      <c r="J1155">
        <v>1401436539</v>
      </c>
      <c r="K1155" t="b">
        <v>0</v>
      </c>
      <c r="L1155">
        <v>99</v>
      </c>
      <c r="M1155" t="b">
        <v>1</v>
      </c>
      <c r="N1155" s="12" t="s">
        <v>8271</v>
      </c>
      <c r="O1155" t="s">
        <v>8293</v>
      </c>
      <c r="P1155" s="6">
        <f t="shared" si="90"/>
        <v>101.92</v>
      </c>
      <c r="Q1155">
        <f t="shared" si="91"/>
        <v>51.47</v>
      </c>
      <c r="R1155" s="16">
        <f t="shared" ref="R1155:R1218" si="92">(((J1155/60)/60)/24)+DATE(1970,1,1)</f>
        <v>41789.330312500002</v>
      </c>
      <c r="S1155" s="16">
        <f t="shared" ref="S1155:S1218" si="93">(((J1156/60)/60)/24)+DATE(1970,1,1)</f>
        <v>41926.585162037038</v>
      </c>
      <c r="T1155">
        <f t="shared" ref="T1155:T1218" si="94">YEAR(R1155)</f>
        <v>2014</v>
      </c>
    </row>
    <row r="1156" spans="1:20" ht="45" hidden="1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 s="10">
        <v>1416268800</v>
      </c>
      <c r="J1156">
        <v>1413295358</v>
      </c>
      <c r="K1156" t="b">
        <v>0</v>
      </c>
      <c r="L1156">
        <v>181</v>
      </c>
      <c r="M1156" t="b">
        <v>1</v>
      </c>
      <c r="N1156" s="12" t="s">
        <v>8276</v>
      </c>
      <c r="O1156" t="s">
        <v>8277</v>
      </c>
      <c r="P1156" s="6">
        <f t="shared" si="90"/>
        <v>154.15</v>
      </c>
      <c r="Q1156">
        <f t="shared" si="91"/>
        <v>28.1</v>
      </c>
      <c r="R1156" s="16">
        <f t="shared" si="92"/>
        <v>41926.585162037038</v>
      </c>
      <c r="S1156" s="16">
        <f t="shared" si="93"/>
        <v>41799.685902777775</v>
      </c>
      <c r="T1156">
        <f t="shared" si="94"/>
        <v>2014</v>
      </c>
    </row>
    <row r="1157" spans="1:20" ht="150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 s="10">
        <v>1404698400</v>
      </c>
      <c r="J1157">
        <v>1402331262</v>
      </c>
      <c r="K1157" t="b">
        <v>1</v>
      </c>
      <c r="L1157">
        <v>63</v>
      </c>
      <c r="M1157" t="b">
        <v>1</v>
      </c>
      <c r="N1157" s="12" t="s">
        <v>8283</v>
      </c>
      <c r="O1157" t="s">
        <v>8286</v>
      </c>
      <c r="P1157" s="6">
        <f t="shared" si="90"/>
        <v>127.15</v>
      </c>
      <c r="Q1157">
        <f t="shared" si="91"/>
        <v>80.73</v>
      </c>
      <c r="R1157" s="16">
        <f t="shared" si="92"/>
        <v>41799.685902777775</v>
      </c>
      <c r="S1157" s="16">
        <f t="shared" si="93"/>
        <v>41951.788807870369</v>
      </c>
      <c r="T1157">
        <f t="shared" si="94"/>
        <v>2014</v>
      </c>
    </row>
    <row r="1158" spans="1:20" ht="45" hidden="1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 s="10">
        <v>1416542400</v>
      </c>
      <c r="J1158">
        <v>1415472953</v>
      </c>
      <c r="K1158" t="b">
        <v>0</v>
      </c>
      <c r="L1158">
        <v>99</v>
      </c>
      <c r="M1158" t="b">
        <v>1</v>
      </c>
      <c r="N1158" s="12" t="s">
        <v>8287</v>
      </c>
      <c r="O1158" t="s">
        <v>8288</v>
      </c>
      <c r="P1158" s="6">
        <f t="shared" si="90"/>
        <v>254</v>
      </c>
      <c r="Q1158">
        <f t="shared" si="91"/>
        <v>51.31</v>
      </c>
      <c r="R1158" s="16">
        <f t="shared" si="92"/>
        <v>41951.788807870369</v>
      </c>
      <c r="S1158" s="16">
        <f t="shared" si="93"/>
        <v>42289.957175925927</v>
      </c>
      <c r="T1158">
        <f t="shared" si="94"/>
        <v>2014</v>
      </c>
    </row>
    <row r="1159" spans="1:20" ht="60" hidden="1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 s="10">
        <v>1447286300</v>
      </c>
      <c r="J1159">
        <v>1444690700</v>
      </c>
      <c r="K1159" t="b">
        <v>0</v>
      </c>
      <c r="L1159">
        <v>50</v>
      </c>
      <c r="M1159" t="b">
        <v>1</v>
      </c>
      <c r="N1159" s="12" t="s">
        <v>8268</v>
      </c>
      <c r="O1159" t="s">
        <v>8269</v>
      </c>
      <c r="P1159" s="6">
        <f t="shared" si="90"/>
        <v>507.8</v>
      </c>
      <c r="Q1159">
        <f t="shared" si="91"/>
        <v>101.56</v>
      </c>
      <c r="R1159" s="16">
        <f t="shared" si="92"/>
        <v>42289.957175925927</v>
      </c>
      <c r="S1159" s="16">
        <f t="shared" si="93"/>
        <v>42201.675011574072</v>
      </c>
      <c r="T1159">
        <f t="shared" si="94"/>
        <v>2015</v>
      </c>
    </row>
    <row r="1160" spans="1:20" ht="150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 s="10">
        <v>1438358400</v>
      </c>
      <c r="J1160">
        <v>1437063121</v>
      </c>
      <c r="K1160" t="b">
        <v>0</v>
      </c>
      <c r="L1160">
        <v>139</v>
      </c>
      <c r="M1160" t="b">
        <v>1</v>
      </c>
      <c r="N1160" s="12" t="s">
        <v>8283</v>
      </c>
      <c r="O1160" t="s">
        <v>8286</v>
      </c>
      <c r="P1160" s="6">
        <f t="shared" si="90"/>
        <v>101.4</v>
      </c>
      <c r="Q1160">
        <f t="shared" si="91"/>
        <v>36.47</v>
      </c>
      <c r="R1160" s="16">
        <f t="shared" si="92"/>
        <v>42201.675011574072</v>
      </c>
      <c r="S1160" s="16">
        <f t="shared" si="93"/>
        <v>41993.824340277773</v>
      </c>
      <c r="T1160">
        <f t="shared" si="94"/>
        <v>2015</v>
      </c>
    </row>
    <row r="1161" spans="1:20" ht="150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 s="10">
        <v>1420524000</v>
      </c>
      <c r="J1161">
        <v>1419104823</v>
      </c>
      <c r="K1161" t="b">
        <v>0</v>
      </c>
      <c r="L1161">
        <v>46</v>
      </c>
      <c r="M1161" t="b">
        <v>1</v>
      </c>
      <c r="N1161" s="12" t="s">
        <v>8283</v>
      </c>
      <c r="O1161" t="s">
        <v>8286</v>
      </c>
      <c r="P1161" s="6">
        <f t="shared" si="90"/>
        <v>101.4</v>
      </c>
      <c r="Q1161">
        <f t="shared" si="91"/>
        <v>110.22</v>
      </c>
      <c r="R1161" s="16">
        <f t="shared" si="92"/>
        <v>41993.824340277773</v>
      </c>
      <c r="S1161" s="16">
        <f t="shared" si="93"/>
        <v>41923.838692129626</v>
      </c>
      <c r="T1161">
        <f t="shared" si="94"/>
        <v>2014</v>
      </c>
    </row>
    <row r="1162" spans="1:20" ht="60" hidden="1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 s="10">
        <v>1415653663</v>
      </c>
      <c r="J1162">
        <v>1413058063</v>
      </c>
      <c r="K1162" t="b">
        <v>1</v>
      </c>
      <c r="L1162">
        <v>94</v>
      </c>
      <c r="M1162" t="b">
        <v>1</v>
      </c>
      <c r="N1162" s="12" t="s">
        <v>8287</v>
      </c>
      <c r="O1162" t="s">
        <v>8296</v>
      </c>
      <c r="P1162" s="6">
        <f t="shared" si="90"/>
        <v>101.32</v>
      </c>
      <c r="Q1162">
        <f t="shared" si="91"/>
        <v>53.89</v>
      </c>
      <c r="R1162" s="16">
        <f t="shared" si="92"/>
        <v>41923.838692129626</v>
      </c>
      <c r="S1162" s="16">
        <f t="shared" si="93"/>
        <v>41249.448958333334</v>
      </c>
      <c r="T1162">
        <f t="shared" si="94"/>
        <v>2014</v>
      </c>
    </row>
    <row r="1163" spans="1:20" ht="45" hidden="1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 s="10">
        <v>1357545600</v>
      </c>
      <c r="J1163">
        <v>1354790790</v>
      </c>
      <c r="K1163" t="b">
        <v>0</v>
      </c>
      <c r="L1163">
        <v>211</v>
      </c>
      <c r="M1163" t="b">
        <v>1</v>
      </c>
      <c r="N1163" s="12" t="s">
        <v>8287</v>
      </c>
      <c r="O1163" t="s">
        <v>8289</v>
      </c>
      <c r="P1163" s="6">
        <f t="shared" si="90"/>
        <v>112.36</v>
      </c>
      <c r="Q1163">
        <f t="shared" si="91"/>
        <v>23.96</v>
      </c>
      <c r="R1163" s="16">
        <f t="shared" si="92"/>
        <v>41249.448958333334</v>
      </c>
      <c r="S1163" s="16">
        <f t="shared" si="93"/>
        <v>41806.395428240743</v>
      </c>
      <c r="T1163">
        <f t="shared" si="94"/>
        <v>2012</v>
      </c>
    </row>
    <row r="1164" spans="1:20" ht="150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 s="10">
        <v>1406113200</v>
      </c>
      <c r="J1164">
        <v>1402910965</v>
      </c>
      <c r="K1164" t="b">
        <v>0</v>
      </c>
      <c r="L1164">
        <v>54</v>
      </c>
      <c r="M1164" t="b">
        <v>1</v>
      </c>
      <c r="N1164" s="12" t="s">
        <v>8283</v>
      </c>
      <c r="O1164" t="s">
        <v>8286</v>
      </c>
      <c r="P1164" s="6">
        <f t="shared" si="90"/>
        <v>101.1</v>
      </c>
      <c r="Q1164">
        <f t="shared" si="91"/>
        <v>93.61</v>
      </c>
      <c r="R1164" s="16">
        <f t="shared" si="92"/>
        <v>41806.395428240743</v>
      </c>
      <c r="S1164" s="16">
        <f t="shared" si="93"/>
        <v>41813.766099537039</v>
      </c>
      <c r="T1164">
        <f t="shared" si="94"/>
        <v>2014</v>
      </c>
    </row>
    <row r="1165" spans="1:20" ht="60" hidden="1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 s="10">
        <v>1406226191</v>
      </c>
      <c r="J1165">
        <v>1403547791</v>
      </c>
      <c r="K1165" t="b">
        <v>0</v>
      </c>
      <c r="L1165">
        <v>58</v>
      </c>
      <c r="M1165" t="b">
        <v>1</v>
      </c>
      <c r="N1165" s="12" t="s">
        <v>8287</v>
      </c>
      <c r="O1165" t="s">
        <v>8291</v>
      </c>
      <c r="P1165" s="6">
        <f t="shared" si="90"/>
        <v>112.27</v>
      </c>
      <c r="Q1165">
        <f t="shared" si="91"/>
        <v>87.1</v>
      </c>
      <c r="R1165" s="16">
        <f t="shared" si="92"/>
        <v>41813.766099537039</v>
      </c>
      <c r="S1165" s="16">
        <f t="shared" si="93"/>
        <v>41445.962754629632</v>
      </c>
      <c r="T1165">
        <f t="shared" si="94"/>
        <v>2014</v>
      </c>
    </row>
    <row r="1166" spans="1:20" ht="45" hidden="1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 s="10">
        <v>1375657582</v>
      </c>
      <c r="J1166">
        <v>1371769582</v>
      </c>
      <c r="K1166" t="b">
        <v>0</v>
      </c>
      <c r="L1166">
        <v>148</v>
      </c>
      <c r="M1166" t="b">
        <v>0</v>
      </c>
      <c r="N1166" s="12" t="s">
        <v>8276</v>
      </c>
      <c r="O1166" t="s">
        <v>8294</v>
      </c>
      <c r="P1166" s="6">
        <f t="shared" si="90"/>
        <v>3.37</v>
      </c>
      <c r="Q1166">
        <f t="shared" si="91"/>
        <v>34.130000000000003</v>
      </c>
      <c r="R1166" s="16">
        <f t="shared" si="92"/>
        <v>41445.962754629632</v>
      </c>
      <c r="S1166" s="16">
        <f t="shared" si="93"/>
        <v>42303.617488425924</v>
      </c>
      <c r="T1166">
        <f t="shared" si="94"/>
        <v>2013</v>
      </c>
    </row>
    <row r="1167" spans="1:20" ht="60" hidden="1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 s="10">
        <v>1448466551</v>
      </c>
      <c r="J1167">
        <v>1445870951</v>
      </c>
      <c r="K1167" t="b">
        <v>0</v>
      </c>
      <c r="L1167">
        <v>121</v>
      </c>
      <c r="M1167" t="b">
        <v>1</v>
      </c>
      <c r="N1167" s="12" t="s">
        <v>8268</v>
      </c>
      <c r="O1167" t="s">
        <v>8269</v>
      </c>
      <c r="P1167" s="6">
        <f t="shared" si="90"/>
        <v>101.02</v>
      </c>
      <c r="Q1167">
        <f t="shared" si="91"/>
        <v>41.74</v>
      </c>
      <c r="R1167" s="16">
        <f t="shared" si="92"/>
        <v>42303.617488425924</v>
      </c>
      <c r="S1167" s="16">
        <f t="shared" si="93"/>
        <v>41739.525300925925</v>
      </c>
      <c r="T1167">
        <f t="shared" si="94"/>
        <v>2015</v>
      </c>
    </row>
    <row r="1168" spans="1:20" ht="60" hidden="1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 s="10">
        <v>1399293386</v>
      </c>
      <c r="J1168">
        <v>1397133386</v>
      </c>
      <c r="K1168" t="b">
        <v>0</v>
      </c>
      <c r="L1168">
        <v>91</v>
      </c>
      <c r="M1168" t="b">
        <v>1</v>
      </c>
      <c r="N1168" s="12" t="s">
        <v>8283</v>
      </c>
      <c r="O1168" t="s">
        <v>8295</v>
      </c>
      <c r="P1168" s="6">
        <f t="shared" si="90"/>
        <v>101.02</v>
      </c>
      <c r="Q1168">
        <f t="shared" si="91"/>
        <v>55.5</v>
      </c>
      <c r="R1168" s="16">
        <f t="shared" si="92"/>
        <v>41739.525300925925</v>
      </c>
      <c r="S1168" s="16">
        <f t="shared" si="93"/>
        <v>41829.795729166668</v>
      </c>
      <c r="T1168">
        <f t="shared" si="94"/>
        <v>2014</v>
      </c>
    </row>
    <row r="1169" spans="1:20" ht="75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 s="10">
        <v>1407524751</v>
      </c>
      <c r="J1169">
        <v>1404932751</v>
      </c>
      <c r="K1169" t="b">
        <v>1</v>
      </c>
      <c r="L1169">
        <v>94</v>
      </c>
      <c r="M1169" t="b">
        <v>1</v>
      </c>
      <c r="N1169" s="12" t="s">
        <v>8283</v>
      </c>
      <c r="O1169" t="s">
        <v>8286</v>
      </c>
      <c r="P1169" s="6">
        <f t="shared" si="90"/>
        <v>126.25</v>
      </c>
      <c r="Q1169">
        <f t="shared" si="91"/>
        <v>53.72</v>
      </c>
      <c r="R1169" s="16">
        <f t="shared" si="92"/>
        <v>41829.795729166668</v>
      </c>
      <c r="S1169" s="16">
        <f t="shared" si="93"/>
        <v>41524.056921296295</v>
      </c>
      <c r="T1169">
        <f t="shared" si="94"/>
        <v>2014</v>
      </c>
    </row>
    <row r="1170" spans="1:20" hidden="1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 s="10">
        <v>1381108918</v>
      </c>
      <c r="J1170">
        <v>1378516918</v>
      </c>
      <c r="K1170" t="b">
        <v>0</v>
      </c>
      <c r="L1170">
        <v>46</v>
      </c>
      <c r="M1170" t="b">
        <v>1</v>
      </c>
      <c r="N1170" s="12" t="s">
        <v>8287</v>
      </c>
      <c r="O1170" t="s">
        <v>8291</v>
      </c>
      <c r="P1170" s="6">
        <f t="shared" si="90"/>
        <v>100.93</v>
      </c>
      <c r="Q1170">
        <f t="shared" si="91"/>
        <v>109.71</v>
      </c>
      <c r="R1170" s="16">
        <f t="shared" si="92"/>
        <v>41524.056921296295</v>
      </c>
      <c r="S1170" s="16">
        <f t="shared" si="93"/>
        <v>41107.849143518521</v>
      </c>
      <c r="T1170">
        <f t="shared" si="94"/>
        <v>2013</v>
      </c>
    </row>
    <row r="1171" spans="1:20" ht="60" hidden="1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 s="10">
        <v>1345148566</v>
      </c>
      <c r="J1171">
        <v>1342556566</v>
      </c>
      <c r="K1171" t="b">
        <v>0</v>
      </c>
      <c r="L1171">
        <v>60</v>
      </c>
      <c r="M1171" t="b">
        <v>1</v>
      </c>
      <c r="N1171" s="12" t="s">
        <v>8287</v>
      </c>
      <c r="O1171" t="s">
        <v>8301</v>
      </c>
      <c r="P1171" s="6">
        <f t="shared" si="90"/>
        <v>126.13</v>
      </c>
      <c r="Q1171">
        <f t="shared" si="91"/>
        <v>84.08</v>
      </c>
      <c r="R1171" s="16">
        <f t="shared" si="92"/>
        <v>41107.849143518521</v>
      </c>
      <c r="S1171" s="16">
        <f t="shared" si="93"/>
        <v>41068.520474537036</v>
      </c>
      <c r="T1171">
        <f t="shared" si="94"/>
        <v>2012</v>
      </c>
    </row>
    <row r="1172" spans="1:20" ht="45" hidden="1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 s="10">
        <v>1341750569</v>
      </c>
      <c r="J1172">
        <v>1339158569</v>
      </c>
      <c r="K1172" t="b">
        <v>0</v>
      </c>
      <c r="L1172">
        <v>57</v>
      </c>
      <c r="M1172" t="b">
        <v>1</v>
      </c>
      <c r="N1172" s="12" t="s">
        <v>8287</v>
      </c>
      <c r="O1172" t="s">
        <v>8301</v>
      </c>
      <c r="P1172" s="6">
        <f t="shared" si="90"/>
        <v>100.82</v>
      </c>
      <c r="Q1172">
        <f t="shared" si="91"/>
        <v>88.44</v>
      </c>
      <c r="R1172" s="16">
        <f t="shared" si="92"/>
        <v>41068.520474537036</v>
      </c>
      <c r="S1172" s="16">
        <f t="shared" si="93"/>
        <v>41927.936157407406</v>
      </c>
      <c r="T1172">
        <f t="shared" si="94"/>
        <v>2012</v>
      </c>
    </row>
    <row r="1173" spans="1:20" ht="180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 s="10">
        <v>1415230084</v>
      </c>
      <c r="J1173">
        <v>1413412084</v>
      </c>
      <c r="K1173" t="b">
        <v>0</v>
      </c>
      <c r="L1173">
        <v>44</v>
      </c>
      <c r="M1173" t="b">
        <v>1</v>
      </c>
      <c r="N1173" s="12" t="s">
        <v>8283</v>
      </c>
      <c r="O1173" t="s">
        <v>8286</v>
      </c>
      <c r="P1173" s="6">
        <f t="shared" si="90"/>
        <v>100.8</v>
      </c>
      <c r="Q1173">
        <f t="shared" si="91"/>
        <v>114.55</v>
      </c>
      <c r="R1173" s="16">
        <f t="shared" si="92"/>
        <v>41927.936157407406</v>
      </c>
      <c r="S1173" s="16">
        <f t="shared" si="93"/>
        <v>41827.909942129627</v>
      </c>
      <c r="T1173">
        <f t="shared" si="94"/>
        <v>2014</v>
      </c>
    </row>
    <row r="1174" spans="1:20" ht="120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 s="10">
        <v>1407360720</v>
      </c>
      <c r="J1174">
        <v>1404769819</v>
      </c>
      <c r="K1174" t="b">
        <v>0</v>
      </c>
      <c r="L1174">
        <v>196</v>
      </c>
      <c r="M1174" t="b">
        <v>1</v>
      </c>
      <c r="N1174" s="12" t="s">
        <v>8283</v>
      </c>
      <c r="O1174" t="s">
        <v>8286</v>
      </c>
      <c r="P1174" s="6">
        <f t="shared" si="90"/>
        <v>100.71</v>
      </c>
      <c r="Q1174">
        <f t="shared" si="91"/>
        <v>25.69</v>
      </c>
      <c r="R1174" s="16">
        <f t="shared" si="92"/>
        <v>41827.909942129627</v>
      </c>
      <c r="S1174" s="16">
        <f t="shared" si="93"/>
        <v>40987.776631944449</v>
      </c>
      <c r="T1174">
        <f t="shared" si="94"/>
        <v>2014</v>
      </c>
    </row>
    <row r="1175" spans="1:20" hidden="1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 s="10">
        <v>1333391901</v>
      </c>
      <c r="J1175">
        <v>1332182301</v>
      </c>
      <c r="K1175" t="b">
        <v>0</v>
      </c>
      <c r="L1175">
        <v>27</v>
      </c>
      <c r="M1175" t="b">
        <v>1</v>
      </c>
      <c r="N1175" s="12" t="s">
        <v>8281</v>
      </c>
      <c r="O1175" t="s">
        <v>8303</v>
      </c>
      <c r="P1175" s="6">
        <f t="shared" si="90"/>
        <v>100.5</v>
      </c>
      <c r="Q1175">
        <f t="shared" si="91"/>
        <v>186.11</v>
      </c>
      <c r="R1175" s="16">
        <f t="shared" si="92"/>
        <v>40987.776631944449</v>
      </c>
      <c r="S1175" s="16">
        <f t="shared" si="93"/>
        <v>41982.688611111109</v>
      </c>
      <c r="T1175">
        <f t="shared" si="94"/>
        <v>2012</v>
      </c>
    </row>
    <row r="1176" spans="1:20" ht="120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 s="10">
        <v>1420734696</v>
      </c>
      <c r="J1176">
        <v>1418142696</v>
      </c>
      <c r="K1176" t="b">
        <v>0</v>
      </c>
      <c r="L1176">
        <v>41</v>
      </c>
      <c r="M1176" t="b">
        <v>1</v>
      </c>
      <c r="N1176" s="12" t="s">
        <v>8283</v>
      </c>
      <c r="O1176" t="s">
        <v>8286</v>
      </c>
      <c r="P1176" s="6">
        <f t="shared" si="90"/>
        <v>100.48</v>
      </c>
      <c r="Q1176">
        <f t="shared" si="91"/>
        <v>122.54</v>
      </c>
      <c r="R1176" s="16">
        <f t="shared" si="92"/>
        <v>41982.688611111109</v>
      </c>
      <c r="S1176" s="16">
        <f t="shared" si="93"/>
        <v>41827.674143518518</v>
      </c>
      <c r="T1176">
        <f t="shared" si="94"/>
        <v>2014</v>
      </c>
    </row>
    <row r="1177" spans="1:20" ht="165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 s="10">
        <v>1407106800</v>
      </c>
      <c r="J1177">
        <v>1404749446</v>
      </c>
      <c r="K1177" t="b">
        <v>0</v>
      </c>
      <c r="L1177">
        <v>63</v>
      </c>
      <c r="M1177" t="b">
        <v>1</v>
      </c>
      <c r="N1177" s="12" t="s">
        <v>8283</v>
      </c>
      <c r="O1177" t="s">
        <v>8286</v>
      </c>
      <c r="P1177" s="6">
        <f t="shared" si="90"/>
        <v>100.32</v>
      </c>
      <c r="Q1177">
        <f t="shared" si="91"/>
        <v>79.62</v>
      </c>
      <c r="R1177" s="16">
        <f t="shared" si="92"/>
        <v>41827.674143518518</v>
      </c>
      <c r="S1177" s="16">
        <f t="shared" si="93"/>
        <v>41787.218229166669</v>
      </c>
      <c r="T1177">
        <f t="shared" si="94"/>
        <v>2014</v>
      </c>
    </row>
    <row r="1178" spans="1:20" ht="135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 s="10">
        <v>1403846055</v>
      </c>
      <c r="J1178">
        <v>1401254055</v>
      </c>
      <c r="K1178" t="b">
        <v>0</v>
      </c>
      <c r="L1178">
        <v>25</v>
      </c>
      <c r="M1178" t="b">
        <v>1</v>
      </c>
      <c r="N1178" s="12" t="s">
        <v>8283</v>
      </c>
      <c r="O1178" t="s">
        <v>8286</v>
      </c>
      <c r="P1178" s="6">
        <f t="shared" si="90"/>
        <v>100.25</v>
      </c>
      <c r="Q1178">
        <f t="shared" si="91"/>
        <v>200.49</v>
      </c>
      <c r="R1178" s="16">
        <f t="shared" si="92"/>
        <v>41787.218229166669</v>
      </c>
      <c r="S1178" s="16">
        <f t="shared" si="93"/>
        <v>42632.373414351852</v>
      </c>
      <c r="T1178">
        <f t="shared" si="94"/>
        <v>2014</v>
      </c>
    </row>
    <row r="1179" spans="1:20" ht="60" hidden="1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 s="10">
        <v>1477731463</v>
      </c>
      <c r="J1179">
        <v>1474275463</v>
      </c>
      <c r="K1179" t="b">
        <v>0</v>
      </c>
      <c r="L1179">
        <v>28</v>
      </c>
      <c r="M1179" t="b">
        <v>0</v>
      </c>
      <c r="N1179" s="12" t="s">
        <v>8268</v>
      </c>
      <c r="O1179" t="s">
        <v>8270</v>
      </c>
      <c r="P1179" s="6">
        <f t="shared" si="90"/>
        <v>10.02</v>
      </c>
      <c r="Q1179">
        <f t="shared" si="91"/>
        <v>178.93</v>
      </c>
      <c r="R1179" s="16">
        <f t="shared" si="92"/>
        <v>42632.373414351852</v>
      </c>
      <c r="S1179" s="16">
        <f t="shared" si="93"/>
        <v>41902.333726851852</v>
      </c>
      <c r="T1179">
        <f t="shared" si="94"/>
        <v>2016</v>
      </c>
    </row>
    <row r="1180" spans="1:20" ht="150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 s="10">
        <v>1413792034</v>
      </c>
      <c r="J1180">
        <v>1411200034</v>
      </c>
      <c r="K1180" t="b">
        <v>0</v>
      </c>
      <c r="L1180">
        <v>73</v>
      </c>
      <c r="M1180" t="b">
        <v>1</v>
      </c>
      <c r="N1180" s="12" t="s">
        <v>8283</v>
      </c>
      <c r="O1180" t="s">
        <v>8286</v>
      </c>
      <c r="P1180" s="6">
        <f t="shared" si="90"/>
        <v>100.06</v>
      </c>
      <c r="Q1180">
        <f t="shared" si="91"/>
        <v>68.53</v>
      </c>
      <c r="R1180" s="16">
        <f t="shared" si="92"/>
        <v>41902.333726851852</v>
      </c>
      <c r="S1180" s="16">
        <f t="shared" si="93"/>
        <v>40996.667199074072</v>
      </c>
      <c r="T1180">
        <f t="shared" si="94"/>
        <v>2014</v>
      </c>
    </row>
    <row r="1181" spans="1:20" ht="60" hidden="1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 s="10">
        <v>1335542446</v>
      </c>
      <c r="J1181">
        <v>1332950446</v>
      </c>
      <c r="K1181" t="b">
        <v>0</v>
      </c>
      <c r="L1181">
        <v>28</v>
      </c>
      <c r="M1181" t="b">
        <v>1</v>
      </c>
      <c r="N1181" s="12" t="s">
        <v>8287</v>
      </c>
      <c r="O1181" t="s">
        <v>8291</v>
      </c>
      <c r="P1181" s="6">
        <f t="shared" si="90"/>
        <v>100.02</v>
      </c>
      <c r="Q1181">
        <f t="shared" si="91"/>
        <v>178.61</v>
      </c>
      <c r="R1181" s="16">
        <f t="shared" si="92"/>
        <v>40996.667199074072</v>
      </c>
      <c r="S1181" s="16">
        <f t="shared" si="93"/>
        <v>40417.011296296296</v>
      </c>
      <c r="T1181">
        <f t="shared" si="94"/>
        <v>2012</v>
      </c>
    </row>
    <row r="1182" spans="1:20" ht="60" hidden="1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 s="10">
        <v>1286756176</v>
      </c>
      <c r="J1182">
        <v>1282868176</v>
      </c>
      <c r="K1182" t="b">
        <v>0</v>
      </c>
      <c r="L1182">
        <v>38</v>
      </c>
      <c r="M1182" t="b">
        <v>1</v>
      </c>
      <c r="N1182" s="12" t="s">
        <v>8287</v>
      </c>
      <c r="O1182" t="s">
        <v>8288</v>
      </c>
      <c r="P1182" s="6">
        <f t="shared" si="90"/>
        <v>100</v>
      </c>
      <c r="Q1182">
        <f t="shared" si="91"/>
        <v>131.58000000000001</v>
      </c>
      <c r="R1182" s="16">
        <f t="shared" si="92"/>
        <v>40417.011296296296</v>
      </c>
      <c r="S1182" s="16">
        <f t="shared" si="93"/>
        <v>41197.753310185188</v>
      </c>
      <c r="T1182">
        <f t="shared" si="94"/>
        <v>2010</v>
      </c>
    </row>
    <row r="1183" spans="1:20" ht="60" hidden="1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 s="10">
        <v>1352055886</v>
      </c>
      <c r="J1183">
        <v>1350324286</v>
      </c>
      <c r="K1183" t="b">
        <v>0</v>
      </c>
      <c r="L1183">
        <v>26</v>
      </c>
      <c r="M1183" t="b">
        <v>1</v>
      </c>
      <c r="N1183" s="12" t="s">
        <v>8281</v>
      </c>
      <c r="O1183" t="s">
        <v>8303</v>
      </c>
      <c r="P1183" s="6">
        <f t="shared" si="90"/>
        <v>100</v>
      </c>
      <c r="Q1183">
        <f t="shared" si="91"/>
        <v>192.31</v>
      </c>
      <c r="R1183" s="16">
        <f t="shared" si="92"/>
        <v>41197.753310185188</v>
      </c>
      <c r="S1183" s="16">
        <f t="shared" si="93"/>
        <v>40343.084421296298</v>
      </c>
      <c r="T1183">
        <f t="shared" si="94"/>
        <v>2012</v>
      </c>
    </row>
    <row r="1184" spans="1:20" ht="90" hidden="1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 s="10">
        <v>1279555200</v>
      </c>
      <c r="J1184">
        <v>1276480894</v>
      </c>
      <c r="K1184" t="b">
        <v>1</v>
      </c>
      <c r="L1184">
        <v>50</v>
      </c>
      <c r="M1184" t="b">
        <v>1</v>
      </c>
      <c r="N1184" s="12" t="s">
        <v>8281</v>
      </c>
      <c r="O1184" t="s">
        <v>8282</v>
      </c>
      <c r="P1184" s="6">
        <f t="shared" si="90"/>
        <v>100</v>
      </c>
      <c r="Q1184">
        <f t="shared" si="91"/>
        <v>100</v>
      </c>
      <c r="R1184" s="16">
        <f t="shared" si="92"/>
        <v>40343.084421296298</v>
      </c>
      <c r="S1184" s="16">
        <f t="shared" si="93"/>
        <v>42460.573611111111</v>
      </c>
      <c r="T1184">
        <f t="shared" si="94"/>
        <v>2010</v>
      </c>
    </row>
    <row r="1185" spans="1:20" ht="60" hidden="1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 s="10">
        <v>1461336720</v>
      </c>
      <c r="J1185">
        <v>1459431960</v>
      </c>
      <c r="K1185" t="b">
        <v>0</v>
      </c>
      <c r="L1185">
        <v>27</v>
      </c>
      <c r="M1185" t="b">
        <v>1</v>
      </c>
      <c r="N1185" s="12" t="s">
        <v>8287</v>
      </c>
      <c r="O1185" t="s">
        <v>8301</v>
      </c>
      <c r="P1185" s="6">
        <f t="shared" si="90"/>
        <v>100</v>
      </c>
      <c r="Q1185">
        <f t="shared" si="91"/>
        <v>185.19</v>
      </c>
      <c r="R1185" s="16">
        <f t="shared" si="92"/>
        <v>42460.573611111111</v>
      </c>
      <c r="S1185" s="16">
        <f t="shared" si="93"/>
        <v>42065.750300925924</v>
      </c>
      <c r="T1185">
        <f t="shared" si="94"/>
        <v>2016</v>
      </c>
    </row>
    <row r="1186" spans="1:20" ht="30" hidden="1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 s="10">
        <v>1427907626</v>
      </c>
      <c r="J1186">
        <v>1425319226</v>
      </c>
      <c r="K1186" t="b">
        <v>0</v>
      </c>
      <c r="L1186">
        <v>77</v>
      </c>
      <c r="M1186" t="b">
        <v>1</v>
      </c>
      <c r="N1186" s="12" t="s">
        <v>8283</v>
      </c>
      <c r="O1186" t="s">
        <v>8295</v>
      </c>
      <c r="P1186" s="6">
        <f t="shared" si="90"/>
        <v>100</v>
      </c>
      <c r="Q1186">
        <f t="shared" si="91"/>
        <v>64.94</v>
      </c>
      <c r="R1186" s="16">
        <f t="shared" si="92"/>
        <v>42065.750300925924</v>
      </c>
      <c r="S1186" s="16">
        <f t="shared" si="93"/>
        <v>41944.527627314819</v>
      </c>
      <c r="T1186">
        <f t="shared" si="94"/>
        <v>2015</v>
      </c>
    </row>
    <row r="1187" spans="1:20" ht="135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 s="10">
        <v>1420033187</v>
      </c>
      <c r="J1187">
        <v>1414845587</v>
      </c>
      <c r="K1187" t="b">
        <v>0</v>
      </c>
      <c r="L1187">
        <v>28</v>
      </c>
      <c r="M1187" t="b">
        <v>1</v>
      </c>
      <c r="N1187" s="12" t="s">
        <v>8283</v>
      </c>
      <c r="O1187" t="s">
        <v>8286</v>
      </c>
      <c r="P1187" s="6">
        <f t="shared" si="90"/>
        <v>100</v>
      </c>
      <c r="Q1187">
        <f t="shared" si="91"/>
        <v>178.57</v>
      </c>
      <c r="R1187" s="16">
        <f t="shared" si="92"/>
        <v>41944.527627314819</v>
      </c>
      <c r="S1187" s="16">
        <f t="shared" si="93"/>
        <v>42016.641435185185</v>
      </c>
      <c r="T1187">
        <f t="shared" si="94"/>
        <v>2014</v>
      </c>
    </row>
    <row r="1188" spans="1:20" ht="60" hidden="1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 s="10">
        <v>1423668220</v>
      </c>
      <c r="J1188">
        <v>1421076220</v>
      </c>
      <c r="K1188" t="b">
        <v>0</v>
      </c>
      <c r="L1188">
        <v>76</v>
      </c>
      <c r="M1188" t="b">
        <v>1</v>
      </c>
      <c r="N1188" s="12" t="s">
        <v>8287</v>
      </c>
      <c r="O1188" t="s">
        <v>8289</v>
      </c>
      <c r="P1188" s="6">
        <f t="shared" si="90"/>
        <v>107.65</v>
      </c>
      <c r="Q1188">
        <f t="shared" si="91"/>
        <v>65.16</v>
      </c>
      <c r="R1188" s="16">
        <f t="shared" si="92"/>
        <v>42016.641435185185</v>
      </c>
      <c r="S1188" s="16">
        <f t="shared" si="93"/>
        <v>42313.936365740738</v>
      </c>
      <c r="T1188">
        <f t="shared" si="94"/>
        <v>2015</v>
      </c>
    </row>
    <row r="1189" spans="1:20" ht="60" hidden="1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 s="10">
        <v>1449354502</v>
      </c>
      <c r="J1189">
        <v>1446762502</v>
      </c>
      <c r="K1189" t="b">
        <v>0</v>
      </c>
      <c r="L1189">
        <v>16</v>
      </c>
      <c r="M1189" t="b">
        <v>0</v>
      </c>
      <c r="N1189" s="12" t="s">
        <v>8268</v>
      </c>
      <c r="O1189" t="s">
        <v>8270</v>
      </c>
      <c r="P1189" s="6">
        <f t="shared" si="90"/>
        <v>19.760000000000002</v>
      </c>
      <c r="Q1189">
        <f t="shared" si="91"/>
        <v>308.75</v>
      </c>
      <c r="R1189" s="16">
        <f t="shared" si="92"/>
        <v>42313.936365740738</v>
      </c>
      <c r="S1189" s="16">
        <f t="shared" si="93"/>
        <v>41905.429155092592</v>
      </c>
      <c r="T1189">
        <f t="shared" si="94"/>
        <v>2015</v>
      </c>
    </row>
    <row r="1190" spans="1:20" ht="60" hidden="1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 s="10">
        <v>1414059479</v>
      </c>
      <c r="J1190">
        <v>1411467479</v>
      </c>
      <c r="K1190" t="b">
        <v>0</v>
      </c>
      <c r="L1190">
        <v>38</v>
      </c>
      <c r="M1190" t="b">
        <v>0</v>
      </c>
      <c r="N1190" s="12" t="s">
        <v>8268</v>
      </c>
      <c r="O1190" t="s">
        <v>8278</v>
      </c>
      <c r="P1190" s="6">
        <f t="shared" si="90"/>
        <v>14.11</v>
      </c>
      <c r="Q1190">
        <f t="shared" si="91"/>
        <v>129.97</v>
      </c>
      <c r="R1190" s="16">
        <f t="shared" si="92"/>
        <v>41905.429155092592</v>
      </c>
      <c r="S1190" s="16">
        <f t="shared" si="93"/>
        <v>41865.882928240739</v>
      </c>
      <c r="T1190">
        <f t="shared" si="94"/>
        <v>2014</v>
      </c>
    </row>
    <row r="1191" spans="1:20" ht="60" hidden="1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 s="10">
        <v>1410210685</v>
      </c>
      <c r="J1191">
        <v>1408050685</v>
      </c>
      <c r="K1191" t="b">
        <v>0</v>
      </c>
      <c r="L1191">
        <v>52</v>
      </c>
      <c r="M1191" t="b">
        <v>1</v>
      </c>
      <c r="N1191" s="12" t="s">
        <v>8283</v>
      </c>
      <c r="O1191" t="s">
        <v>8295</v>
      </c>
      <c r="P1191" s="6">
        <f t="shared" si="90"/>
        <v>109.67</v>
      </c>
      <c r="Q1191">
        <f t="shared" si="91"/>
        <v>94.9</v>
      </c>
      <c r="R1191" s="16">
        <f t="shared" si="92"/>
        <v>41865.882928240739</v>
      </c>
      <c r="S1191" s="16">
        <f t="shared" si="93"/>
        <v>42626.633703703701</v>
      </c>
      <c r="T1191">
        <f t="shared" si="94"/>
        <v>2014</v>
      </c>
    </row>
    <row r="1192" spans="1:20" ht="60" hidden="1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 s="10">
        <v>1476371552</v>
      </c>
      <c r="J1192">
        <v>1473779552</v>
      </c>
      <c r="K1192" t="b">
        <v>0</v>
      </c>
      <c r="L1192">
        <v>90</v>
      </c>
      <c r="M1192" t="b">
        <v>0</v>
      </c>
      <c r="N1192" s="12" t="s">
        <v>8268</v>
      </c>
      <c r="O1192" t="s">
        <v>8270</v>
      </c>
      <c r="P1192" s="6">
        <f t="shared" si="90"/>
        <v>9.84</v>
      </c>
      <c r="Q1192">
        <f t="shared" si="91"/>
        <v>54.67</v>
      </c>
      <c r="R1192" s="16">
        <f t="shared" si="92"/>
        <v>42626.633703703701</v>
      </c>
      <c r="S1192" s="16">
        <f t="shared" si="93"/>
        <v>41757.975011574075</v>
      </c>
      <c r="T1192">
        <f t="shared" si="94"/>
        <v>2016</v>
      </c>
    </row>
    <row r="1193" spans="1:20" ht="30" hidden="1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 s="10">
        <v>1401767940</v>
      </c>
      <c r="J1193">
        <v>1398727441</v>
      </c>
      <c r="K1193" t="b">
        <v>0</v>
      </c>
      <c r="L1193">
        <v>124</v>
      </c>
      <c r="M1193" t="b">
        <v>0</v>
      </c>
      <c r="N1193" s="12" t="s">
        <v>8281</v>
      </c>
      <c r="O1193" t="s">
        <v>8299</v>
      </c>
      <c r="P1193" s="6">
        <f t="shared" si="90"/>
        <v>2.23</v>
      </c>
      <c r="Q1193">
        <f t="shared" si="91"/>
        <v>39.57</v>
      </c>
      <c r="R1193" s="16">
        <f t="shared" si="92"/>
        <v>41757.975011574075</v>
      </c>
      <c r="S1193" s="16">
        <f t="shared" si="93"/>
        <v>42062.834444444445</v>
      </c>
      <c r="T1193">
        <f t="shared" si="94"/>
        <v>2014</v>
      </c>
    </row>
    <row r="1194" spans="1:20" ht="135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 s="10">
        <v>1426883220</v>
      </c>
      <c r="J1194">
        <v>1425067296</v>
      </c>
      <c r="K1194" t="b">
        <v>0</v>
      </c>
      <c r="L1194">
        <v>33</v>
      </c>
      <c r="M1194" t="b">
        <v>1</v>
      </c>
      <c r="N1194" s="12" t="s">
        <v>8283</v>
      </c>
      <c r="O1194" t="s">
        <v>8286</v>
      </c>
      <c r="P1194" s="6">
        <f t="shared" si="90"/>
        <v>100</v>
      </c>
      <c r="Q1194">
        <f t="shared" si="91"/>
        <v>148.47999999999999</v>
      </c>
      <c r="R1194" s="16">
        <f t="shared" si="92"/>
        <v>42062.834444444445</v>
      </c>
      <c r="S1194" s="16">
        <f t="shared" si="93"/>
        <v>41716.785011574073</v>
      </c>
      <c r="T1194">
        <f t="shared" si="94"/>
        <v>2015</v>
      </c>
    </row>
    <row r="1195" spans="1:20" ht="60" hidden="1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 s="10">
        <v>1397113140</v>
      </c>
      <c r="J1195">
        <v>1395168625</v>
      </c>
      <c r="K1195" t="b">
        <v>0</v>
      </c>
      <c r="L1195">
        <v>120</v>
      </c>
      <c r="M1195" t="b">
        <v>1</v>
      </c>
      <c r="N1195" s="12" t="s">
        <v>8287</v>
      </c>
      <c r="O1195" t="s">
        <v>8289</v>
      </c>
      <c r="P1195" s="6">
        <f t="shared" si="90"/>
        <v>195.6</v>
      </c>
      <c r="Q1195">
        <f t="shared" si="91"/>
        <v>40.75</v>
      </c>
      <c r="R1195" s="16">
        <f t="shared" si="92"/>
        <v>41716.785011574073</v>
      </c>
      <c r="S1195" s="16">
        <f t="shared" si="93"/>
        <v>41904.407812500001</v>
      </c>
      <c r="T1195">
        <f t="shared" si="94"/>
        <v>2014</v>
      </c>
    </row>
    <row r="1196" spans="1:20" ht="45" hidden="1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 s="10">
        <v>1416566835</v>
      </c>
      <c r="J1196">
        <v>1411379235</v>
      </c>
      <c r="K1196" t="b">
        <v>0</v>
      </c>
      <c r="L1196">
        <v>55</v>
      </c>
      <c r="M1196" t="b">
        <v>0</v>
      </c>
      <c r="N1196" s="12" t="s">
        <v>8281</v>
      </c>
      <c r="O1196" t="s">
        <v>8299</v>
      </c>
      <c r="P1196" s="6">
        <f t="shared" si="90"/>
        <v>32.56</v>
      </c>
      <c r="Q1196">
        <f t="shared" si="91"/>
        <v>88.8</v>
      </c>
      <c r="R1196" s="16">
        <f t="shared" si="92"/>
        <v>41904.407812500001</v>
      </c>
      <c r="S1196" s="16">
        <f t="shared" si="93"/>
        <v>41614.651493055557</v>
      </c>
      <c r="T1196">
        <f t="shared" si="94"/>
        <v>2014</v>
      </c>
    </row>
    <row r="1197" spans="1:20" ht="60" hidden="1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 s="10">
        <v>1388936289</v>
      </c>
      <c r="J1197">
        <v>1386344289</v>
      </c>
      <c r="K1197" t="b">
        <v>0</v>
      </c>
      <c r="L1197">
        <v>75</v>
      </c>
      <c r="M1197" t="b">
        <v>1</v>
      </c>
      <c r="N1197" s="12" t="s">
        <v>8276</v>
      </c>
      <c r="O1197" t="s">
        <v>8277</v>
      </c>
      <c r="P1197" s="6">
        <f t="shared" si="90"/>
        <v>105.82</v>
      </c>
      <c r="Q1197">
        <f t="shared" si="91"/>
        <v>64.75</v>
      </c>
      <c r="R1197" s="16">
        <f t="shared" si="92"/>
        <v>41614.651493055557</v>
      </c>
      <c r="S1197" s="16">
        <f t="shared" si="93"/>
        <v>41897.134895833333</v>
      </c>
      <c r="T1197">
        <f t="shared" si="94"/>
        <v>2013</v>
      </c>
    </row>
    <row r="1198" spans="1:20" ht="45" hidden="1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 s="10">
        <v>1413417600</v>
      </c>
      <c r="J1198">
        <v>1410750855</v>
      </c>
      <c r="K1198" t="b">
        <v>1</v>
      </c>
      <c r="L1198">
        <v>108</v>
      </c>
      <c r="M1198" t="b">
        <v>0</v>
      </c>
      <c r="N1198" s="12" t="s">
        <v>8273</v>
      </c>
      <c r="O1198" t="s">
        <v>8274</v>
      </c>
      <c r="P1198" s="6">
        <f t="shared" si="90"/>
        <v>20.22</v>
      </c>
      <c r="Q1198">
        <f t="shared" si="91"/>
        <v>44.94</v>
      </c>
      <c r="R1198" s="16">
        <f t="shared" si="92"/>
        <v>41897.134895833333</v>
      </c>
      <c r="S1198" s="16">
        <f t="shared" si="93"/>
        <v>42526.874236111107</v>
      </c>
      <c r="T1198">
        <f t="shared" si="94"/>
        <v>2014</v>
      </c>
    </row>
    <row r="1199" spans="1:20" ht="45" hidden="1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 s="10">
        <v>1467752334</v>
      </c>
      <c r="J1199">
        <v>1465160334</v>
      </c>
      <c r="K1199" t="b">
        <v>0</v>
      </c>
      <c r="L1199">
        <v>65</v>
      </c>
      <c r="M1199" t="b">
        <v>1</v>
      </c>
      <c r="N1199" s="12" t="s">
        <v>8287</v>
      </c>
      <c r="O1199" t="s">
        <v>8291</v>
      </c>
      <c r="P1199" s="6">
        <f t="shared" si="90"/>
        <v>109.68</v>
      </c>
      <c r="Q1199">
        <f t="shared" si="91"/>
        <v>74.25</v>
      </c>
      <c r="R1199" s="16">
        <f t="shared" si="92"/>
        <v>42526.874236111107</v>
      </c>
      <c r="S1199" s="16">
        <f t="shared" si="93"/>
        <v>41543.988067129627</v>
      </c>
      <c r="T1199">
        <f t="shared" si="94"/>
        <v>2016</v>
      </c>
    </row>
    <row r="1200" spans="1:20" ht="45" hidden="1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 s="10">
        <v>1382658169</v>
      </c>
      <c r="J1200">
        <v>1380238969</v>
      </c>
      <c r="K1200" t="b">
        <v>1</v>
      </c>
      <c r="L1200">
        <v>141</v>
      </c>
      <c r="M1200" t="b">
        <v>1</v>
      </c>
      <c r="N1200" s="12" t="s">
        <v>8287</v>
      </c>
      <c r="O1200" t="s">
        <v>8291</v>
      </c>
      <c r="P1200" s="6">
        <f t="shared" si="90"/>
        <v>137.66</v>
      </c>
      <c r="Q1200">
        <f t="shared" si="91"/>
        <v>34.17</v>
      </c>
      <c r="R1200" s="16">
        <f t="shared" si="92"/>
        <v>41543.988067129627</v>
      </c>
      <c r="S1200" s="16">
        <f t="shared" si="93"/>
        <v>42469.874907407408</v>
      </c>
      <c r="T1200">
        <f t="shared" si="94"/>
        <v>2013</v>
      </c>
    </row>
    <row r="1201" spans="1:20" ht="45" hidden="1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 s="10">
        <v>1461722400</v>
      </c>
      <c r="J1201">
        <v>1460235592</v>
      </c>
      <c r="K1201" t="b">
        <v>0</v>
      </c>
      <c r="L1201">
        <v>194</v>
      </c>
      <c r="M1201" t="b">
        <v>1</v>
      </c>
      <c r="N1201" s="12" t="s">
        <v>8276</v>
      </c>
      <c r="O1201" t="s">
        <v>8277</v>
      </c>
      <c r="P1201" s="6">
        <f t="shared" si="90"/>
        <v>320.27</v>
      </c>
      <c r="Q1201">
        <f t="shared" si="91"/>
        <v>24.76</v>
      </c>
      <c r="R1201" s="16">
        <f t="shared" si="92"/>
        <v>42469.874907407408</v>
      </c>
      <c r="S1201" s="16">
        <f t="shared" si="93"/>
        <v>40526.36917824074</v>
      </c>
      <c r="T1201">
        <f t="shared" si="94"/>
        <v>2016</v>
      </c>
    </row>
    <row r="1202" spans="1:20" ht="45" hidden="1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 s="10">
        <v>1296633540</v>
      </c>
      <c r="J1202">
        <v>1292316697</v>
      </c>
      <c r="K1202" t="b">
        <v>1</v>
      </c>
      <c r="L1202">
        <v>168</v>
      </c>
      <c r="M1202" t="b">
        <v>1</v>
      </c>
      <c r="N1202" s="12" t="s">
        <v>8281</v>
      </c>
      <c r="O1202" t="s">
        <v>8282</v>
      </c>
      <c r="P1202" s="6">
        <f t="shared" si="90"/>
        <v>106.68</v>
      </c>
      <c r="Q1202">
        <f t="shared" si="91"/>
        <v>28.58</v>
      </c>
      <c r="R1202" s="16">
        <f t="shared" si="92"/>
        <v>40526.36917824074</v>
      </c>
      <c r="S1202" s="16">
        <f t="shared" si="93"/>
        <v>42051.148888888885</v>
      </c>
      <c r="T1202">
        <f t="shared" si="94"/>
        <v>2010</v>
      </c>
    </row>
    <row r="1203" spans="1:20" ht="60" hidden="1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 s="10">
        <v>1426473264</v>
      </c>
      <c r="J1203">
        <v>1424057664</v>
      </c>
      <c r="K1203" t="b">
        <v>0</v>
      </c>
      <c r="L1203">
        <v>115</v>
      </c>
      <c r="M1203" t="b">
        <v>1</v>
      </c>
      <c r="N1203" s="12" t="s">
        <v>8287</v>
      </c>
      <c r="O1203" t="s">
        <v>8296</v>
      </c>
      <c r="P1203" s="6">
        <f t="shared" si="90"/>
        <v>119.9</v>
      </c>
      <c r="Q1203">
        <f t="shared" si="91"/>
        <v>41.7</v>
      </c>
      <c r="R1203" s="16">
        <f t="shared" si="92"/>
        <v>42051.148888888885</v>
      </c>
      <c r="S1203" s="16">
        <f t="shared" si="93"/>
        <v>41375.702210648145</v>
      </c>
      <c r="T1203">
        <f t="shared" si="94"/>
        <v>2015</v>
      </c>
    </row>
    <row r="1204" spans="1:20" ht="105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 s="10">
        <v>1367859071</v>
      </c>
      <c r="J1204">
        <v>1365699071</v>
      </c>
      <c r="K1204" t="b">
        <v>1</v>
      </c>
      <c r="L1204">
        <v>62</v>
      </c>
      <c r="M1204" t="b">
        <v>1</v>
      </c>
      <c r="N1204" s="12" t="s">
        <v>8283</v>
      </c>
      <c r="O1204" t="s">
        <v>8286</v>
      </c>
      <c r="P1204" s="6">
        <f t="shared" si="90"/>
        <v>114.16</v>
      </c>
      <c r="Q1204">
        <f t="shared" si="91"/>
        <v>77.34</v>
      </c>
      <c r="R1204" s="16">
        <f t="shared" si="92"/>
        <v>41375.702210648145</v>
      </c>
      <c r="S1204" s="16">
        <f t="shared" si="93"/>
        <v>42089.412557870368</v>
      </c>
      <c r="T1204">
        <f t="shared" si="94"/>
        <v>2013</v>
      </c>
    </row>
    <row r="1205" spans="1:20" ht="150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 s="10">
        <v>1429813800</v>
      </c>
      <c r="J1205">
        <v>1427363645</v>
      </c>
      <c r="K1205" t="b">
        <v>0</v>
      </c>
      <c r="L1205">
        <v>30</v>
      </c>
      <c r="M1205" t="b">
        <v>1</v>
      </c>
      <c r="N1205" s="12" t="s">
        <v>8283</v>
      </c>
      <c r="O1205" t="s">
        <v>8286</v>
      </c>
      <c r="P1205" s="6">
        <f t="shared" si="90"/>
        <v>119.6</v>
      </c>
      <c r="Q1205">
        <f t="shared" si="91"/>
        <v>159.47</v>
      </c>
      <c r="R1205" s="16">
        <f t="shared" si="92"/>
        <v>42089.412557870368</v>
      </c>
      <c r="S1205" s="16">
        <f t="shared" si="93"/>
        <v>42145.919687500005</v>
      </c>
      <c r="T1205">
        <f t="shared" si="94"/>
        <v>2015</v>
      </c>
    </row>
    <row r="1206" spans="1:20" ht="45" hidden="1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 s="10">
        <v>1434837861</v>
      </c>
      <c r="J1206">
        <v>1432245861</v>
      </c>
      <c r="K1206" t="b">
        <v>0</v>
      </c>
      <c r="L1206">
        <v>131</v>
      </c>
      <c r="M1206" t="b">
        <v>1</v>
      </c>
      <c r="N1206" s="12" t="s">
        <v>8287</v>
      </c>
      <c r="O1206" t="s">
        <v>8289</v>
      </c>
      <c r="P1206" s="6">
        <f t="shared" si="90"/>
        <v>237.15</v>
      </c>
      <c r="Q1206">
        <f t="shared" si="91"/>
        <v>36.21</v>
      </c>
      <c r="R1206" s="16">
        <f t="shared" si="92"/>
        <v>42145.919687500005</v>
      </c>
      <c r="S1206" s="16">
        <f t="shared" si="93"/>
        <v>42186.257418981477</v>
      </c>
      <c r="T1206">
        <f t="shared" si="94"/>
        <v>2015</v>
      </c>
    </row>
    <row r="1207" spans="1:20" ht="60" hidden="1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 s="10">
        <v>1438405140</v>
      </c>
      <c r="J1207">
        <v>1435731041</v>
      </c>
      <c r="K1207" t="b">
        <v>0</v>
      </c>
      <c r="L1207">
        <v>58</v>
      </c>
      <c r="M1207" t="b">
        <v>0</v>
      </c>
      <c r="N1207" s="12" t="s">
        <v>8281</v>
      </c>
      <c r="O1207" t="s">
        <v>8297</v>
      </c>
      <c r="P1207" s="6">
        <f t="shared" si="90"/>
        <v>3.14</v>
      </c>
      <c r="Q1207">
        <f t="shared" si="91"/>
        <v>81.239999999999995</v>
      </c>
      <c r="R1207" s="16">
        <f t="shared" si="92"/>
        <v>42186.257418981477</v>
      </c>
      <c r="S1207" s="16">
        <f t="shared" si="93"/>
        <v>42024.702893518523</v>
      </c>
      <c r="T1207">
        <f t="shared" si="94"/>
        <v>2015</v>
      </c>
    </row>
    <row r="1208" spans="1:20" ht="45" hidden="1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 s="10">
        <v>1423587130</v>
      </c>
      <c r="J1208">
        <v>1421772730</v>
      </c>
      <c r="K1208" t="b">
        <v>0</v>
      </c>
      <c r="L1208">
        <v>55</v>
      </c>
      <c r="M1208" t="b">
        <v>1</v>
      </c>
      <c r="N1208" s="12" t="s">
        <v>8283</v>
      </c>
      <c r="O1208" t="s">
        <v>8284</v>
      </c>
      <c r="P1208" s="6">
        <f t="shared" si="90"/>
        <v>117.13</v>
      </c>
      <c r="Q1208">
        <f t="shared" si="91"/>
        <v>85.18</v>
      </c>
      <c r="R1208" s="16">
        <f t="shared" si="92"/>
        <v>42024.702893518523</v>
      </c>
      <c r="S1208" s="16">
        <f t="shared" si="93"/>
        <v>41373.690266203703</v>
      </c>
      <c r="T1208">
        <f t="shared" si="94"/>
        <v>2015</v>
      </c>
    </row>
    <row r="1209" spans="1:20" ht="60" hidden="1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 s="10">
        <v>1368117239</v>
      </c>
      <c r="J1209">
        <v>1365525239</v>
      </c>
      <c r="K1209" t="b">
        <v>0</v>
      </c>
      <c r="L1209">
        <v>75</v>
      </c>
      <c r="M1209" t="b">
        <v>1</v>
      </c>
      <c r="N1209" s="12" t="s">
        <v>8287</v>
      </c>
      <c r="O1209" t="s">
        <v>8288</v>
      </c>
      <c r="P1209" s="6">
        <f t="shared" si="90"/>
        <v>133.66999999999999</v>
      </c>
      <c r="Q1209">
        <f t="shared" si="91"/>
        <v>62.38</v>
      </c>
      <c r="R1209" s="16">
        <f t="shared" si="92"/>
        <v>41373.690266203703</v>
      </c>
      <c r="S1209" s="16">
        <f t="shared" si="93"/>
        <v>42707.074976851851</v>
      </c>
      <c r="T1209">
        <f t="shared" si="94"/>
        <v>2013</v>
      </c>
    </row>
    <row r="1210" spans="1:20" ht="60" hidden="1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 s="10">
        <v>1482457678</v>
      </c>
      <c r="J1210">
        <v>1480729678</v>
      </c>
      <c r="K1210" t="b">
        <v>0</v>
      </c>
      <c r="L1210">
        <v>93</v>
      </c>
      <c r="M1210" t="b">
        <v>1</v>
      </c>
      <c r="N1210" s="12" t="s">
        <v>8287</v>
      </c>
      <c r="O1210" t="s">
        <v>8291</v>
      </c>
      <c r="P1210" s="6">
        <f t="shared" si="90"/>
        <v>212.41</v>
      </c>
      <c r="Q1210">
        <f t="shared" si="91"/>
        <v>50.25</v>
      </c>
      <c r="R1210" s="16">
        <f t="shared" si="92"/>
        <v>42707.074976851851</v>
      </c>
      <c r="S1210" s="16">
        <f t="shared" si="93"/>
        <v>41921.263078703705</v>
      </c>
      <c r="T1210">
        <f t="shared" si="94"/>
        <v>2016</v>
      </c>
    </row>
    <row r="1211" spans="1:20" ht="60" hidden="1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 s="10">
        <v>1417388340</v>
      </c>
      <c r="J1211">
        <v>1412835530</v>
      </c>
      <c r="K1211" t="b">
        <v>0</v>
      </c>
      <c r="L1211">
        <v>11</v>
      </c>
      <c r="M1211" t="b">
        <v>0</v>
      </c>
      <c r="N1211" s="12" t="s">
        <v>8268</v>
      </c>
      <c r="O1211" t="s">
        <v>8270</v>
      </c>
      <c r="P1211" s="6">
        <f t="shared" si="90"/>
        <v>2.33</v>
      </c>
      <c r="Q1211">
        <f t="shared" si="91"/>
        <v>424.45</v>
      </c>
      <c r="R1211" s="16">
        <f t="shared" si="92"/>
        <v>41921.263078703705</v>
      </c>
      <c r="S1211" s="16">
        <f t="shared" si="93"/>
        <v>41923.783576388887</v>
      </c>
      <c r="T1211">
        <f t="shared" si="94"/>
        <v>2014</v>
      </c>
    </row>
    <row r="1212" spans="1:20" ht="60" hidden="1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 s="10">
        <v>1416512901</v>
      </c>
      <c r="J1212">
        <v>1413053301</v>
      </c>
      <c r="K1212" t="b">
        <v>0</v>
      </c>
      <c r="L1212">
        <v>95</v>
      </c>
      <c r="M1212" t="b">
        <v>0</v>
      </c>
      <c r="N1212" s="12" t="s">
        <v>8276</v>
      </c>
      <c r="O1212" t="s">
        <v>8304</v>
      </c>
      <c r="P1212" s="6">
        <f t="shared" si="90"/>
        <v>71.78</v>
      </c>
      <c r="Q1212">
        <f t="shared" si="91"/>
        <v>49.12</v>
      </c>
      <c r="R1212" s="16">
        <f t="shared" si="92"/>
        <v>41923.783576388887</v>
      </c>
      <c r="S1212" s="16">
        <f t="shared" si="93"/>
        <v>40663.08666666667</v>
      </c>
      <c r="T1212">
        <f t="shared" si="94"/>
        <v>2014</v>
      </c>
    </row>
    <row r="1213" spans="1:20" ht="45" hidden="1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 s="10">
        <v>1307851200</v>
      </c>
      <c r="J1213">
        <v>1304129088</v>
      </c>
      <c r="K1213" t="b">
        <v>0</v>
      </c>
      <c r="L1213">
        <v>87</v>
      </c>
      <c r="M1213" t="b">
        <v>1</v>
      </c>
      <c r="N1213" s="12" t="s">
        <v>8287</v>
      </c>
      <c r="O1213" t="s">
        <v>8291</v>
      </c>
      <c r="P1213" s="6">
        <f t="shared" si="90"/>
        <v>103.56</v>
      </c>
      <c r="Q1213">
        <f t="shared" si="91"/>
        <v>53.56</v>
      </c>
      <c r="R1213" s="16">
        <f t="shared" si="92"/>
        <v>40663.08666666667</v>
      </c>
      <c r="S1213" s="16">
        <f t="shared" si="93"/>
        <v>42126.87501157407</v>
      </c>
      <c r="T1213">
        <f t="shared" si="94"/>
        <v>2011</v>
      </c>
    </row>
    <row r="1214" spans="1:20" ht="120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 s="10">
        <v>1433314740</v>
      </c>
      <c r="J1214">
        <v>1430600401</v>
      </c>
      <c r="K1214" t="b">
        <v>0</v>
      </c>
      <c r="L1214">
        <v>56</v>
      </c>
      <c r="M1214" t="b">
        <v>1</v>
      </c>
      <c r="N1214" s="12" t="s">
        <v>8283</v>
      </c>
      <c r="O1214" t="s">
        <v>8286</v>
      </c>
      <c r="P1214" s="6">
        <f t="shared" si="90"/>
        <v>155.19999999999999</v>
      </c>
      <c r="Q1214">
        <f t="shared" si="91"/>
        <v>83.14</v>
      </c>
      <c r="R1214" s="16">
        <f t="shared" si="92"/>
        <v>42126.87501157407</v>
      </c>
      <c r="S1214" s="16">
        <f t="shared" si="93"/>
        <v>41701.901817129627</v>
      </c>
      <c r="T1214">
        <f t="shared" si="94"/>
        <v>2015</v>
      </c>
    </row>
    <row r="1215" spans="1:20" ht="45" hidden="1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 s="10">
        <v>1395532800</v>
      </c>
      <c r="J1215">
        <v>1393882717</v>
      </c>
      <c r="K1215" t="b">
        <v>0</v>
      </c>
      <c r="L1215">
        <v>108</v>
      </c>
      <c r="M1215" t="b">
        <v>1</v>
      </c>
      <c r="N1215" s="12" t="s">
        <v>8281</v>
      </c>
      <c r="O1215" t="s">
        <v>8303</v>
      </c>
      <c r="P1215" s="6">
        <f t="shared" si="90"/>
        <v>103.3</v>
      </c>
      <c r="Q1215">
        <f t="shared" si="91"/>
        <v>43.04</v>
      </c>
      <c r="R1215" s="16">
        <f t="shared" si="92"/>
        <v>41701.901817129627</v>
      </c>
      <c r="S1215" s="16">
        <f t="shared" si="93"/>
        <v>41311.799513888887</v>
      </c>
      <c r="T1215">
        <f t="shared" si="94"/>
        <v>2014</v>
      </c>
    </row>
    <row r="1216" spans="1:20" ht="60" hidden="1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 s="10">
        <v>1362337878</v>
      </c>
      <c r="J1216">
        <v>1360177878</v>
      </c>
      <c r="K1216" t="b">
        <v>0</v>
      </c>
      <c r="L1216">
        <v>48</v>
      </c>
      <c r="M1216" t="b">
        <v>1</v>
      </c>
      <c r="N1216" s="12" t="s">
        <v>8281</v>
      </c>
      <c r="O1216" t="s">
        <v>8303</v>
      </c>
      <c r="P1216" s="6">
        <f t="shared" si="90"/>
        <v>154.72999999999999</v>
      </c>
      <c r="Q1216">
        <f t="shared" si="91"/>
        <v>96.71</v>
      </c>
      <c r="R1216" s="16">
        <f t="shared" si="92"/>
        <v>41311.799513888887</v>
      </c>
      <c r="S1216" s="16">
        <f t="shared" si="93"/>
        <v>42738.692233796297</v>
      </c>
      <c r="T1216">
        <f t="shared" si="94"/>
        <v>2013</v>
      </c>
    </row>
    <row r="1217" spans="1:20" ht="60" hidden="1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 s="10">
        <v>1486053409</v>
      </c>
      <c r="J1217">
        <v>1483461409</v>
      </c>
      <c r="K1217" t="b">
        <v>0</v>
      </c>
      <c r="L1217">
        <v>67</v>
      </c>
      <c r="M1217" t="b">
        <v>1</v>
      </c>
      <c r="N1217" s="12" t="s">
        <v>8279</v>
      </c>
      <c r="O1217" t="s">
        <v>8280</v>
      </c>
      <c r="P1217" s="6">
        <f t="shared" si="90"/>
        <v>154.69999999999999</v>
      </c>
      <c r="Q1217">
        <f t="shared" si="91"/>
        <v>69.27</v>
      </c>
      <c r="R1217" s="16">
        <f t="shared" si="92"/>
        <v>42738.692233796297</v>
      </c>
      <c r="S1217" s="16">
        <f t="shared" si="93"/>
        <v>42081.731273148151</v>
      </c>
      <c r="T1217">
        <f t="shared" si="94"/>
        <v>2017</v>
      </c>
    </row>
    <row r="1218" spans="1:20" ht="60" hidden="1" x14ac:dyDescent="0.25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 s="10">
        <v>1429291982</v>
      </c>
      <c r="J1218">
        <v>1426699982</v>
      </c>
      <c r="K1218" t="b">
        <v>0</v>
      </c>
      <c r="L1218">
        <v>37</v>
      </c>
      <c r="M1218" t="b">
        <v>0</v>
      </c>
      <c r="N1218" s="12" t="s">
        <v>8283</v>
      </c>
      <c r="O1218" t="s">
        <v>8284</v>
      </c>
      <c r="P1218" s="6">
        <f t="shared" ref="P1218:P1281" si="95">ROUND(E1218/D1218*100,2)</f>
        <v>4.24</v>
      </c>
      <c r="Q1218">
        <f t="shared" ref="Q1218:Q1281" si="96">ROUND(E1218/L1218,2)</f>
        <v>125.27</v>
      </c>
      <c r="R1218" s="16">
        <f t="shared" si="92"/>
        <v>42081.731273148151</v>
      </c>
      <c r="S1218" s="16">
        <f t="shared" si="93"/>
        <v>40847.171018518515</v>
      </c>
      <c r="T1218">
        <f t="shared" si="94"/>
        <v>2015</v>
      </c>
    </row>
    <row r="1219" spans="1:20" ht="60" hidden="1" x14ac:dyDescent="0.25">
      <c r="A1219">
        <v>921</v>
      </c>
      <c r="B1219" s="3" t="s">
        <v>922</v>
      </c>
      <c r="C1219" s="3" t="s">
        <v>5031</v>
      </c>
      <c r="D1219" s="6">
        <v>15000</v>
      </c>
      <c r="E1219" s="8">
        <v>4635</v>
      </c>
      <c r="F1219" t="s">
        <v>8220</v>
      </c>
      <c r="G1219" t="s">
        <v>8223</v>
      </c>
      <c r="H1219" t="s">
        <v>8245</v>
      </c>
      <c r="I1219" s="10">
        <v>1323666376</v>
      </c>
      <c r="J1219">
        <v>1320033976</v>
      </c>
      <c r="K1219" t="b">
        <v>0</v>
      </c>
      <c r="L1219">
        <v>20</v>
      </c>
      <c r="M1219" t="b">
        <v>0</v>
      </c>
      <c r="N1219" s="12" t="s">
        <v>8287</v>
      </c>
      <c r="O1219" t="s">
        <v>8310</v>
      </c>
      <c r="P1219" s="6">
        <f t="shared" si="95"/>
        <v>30.9</v>
      </c>
      <c r="Q1219">
        <f t="shared" si="96"/>
        <v>231.75</v>
      </c>
      <c r="R1219" s="16">
        <f t="shared" ref="R1219:R1282" si="97">(((J1219/60)/60)/24)+DATE(1970,1,1)</f>
        <v>40847.171018518515</v>
      </c>
      <c r="S1219" s="16">
        <f t="shared" ref="S1219:S1282" si="98">(((J1220/60)/60)/24)+DATE(1970,1,1)</f>
        <v>42668.726701388892</v>
      </c>
      <c r="T1219">
        <f t="shared" ref="T1219:T1282" si="99">YEAR(R1219)</f>
        <v>2011</v>
      </c>
    </row>
    <row r="1220" spans="1:20" ht="60" hidden="1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 s="10">
        <v>1480011987</v>
      </c>
      <c r="J1220">
        <v>1477416387</v>
      </c>
      <c r="K1220" t="b">
        <v>0</v>
      </c>
      <c r="L1220">
        <v>37</v>
      </c>
      <c r="M1220" t="b">
        <v>0</v>
      </c>
      <c r="N1220" s="12" t="s">
        <v>8268</v>
      </c>
      <c r="O1220" t="s">
        <v>8270</v>
      </c>
      <c r="P1220" s="6">
        <f t="shared" si="95"/>
        <v>30.81</v>
      </c>
      <c r="Q1220">
        <f t="shared" si="96"/>
        <v>124.92</v>
      </c>
      <c r="R1220" s="16">
        <f t="shared" si="97"/>
        <v>42668.726701388892</v>
      </c>
      <c r="S1220" s="16">
        <f t="shared" si="98"/>
        <v>41791.993414351848</v>
      </c>
      <c r="T1220">
        <f t="shared" si="99"/>
        <v>2016</v>
      </c>
    </row>
    <row r="1221" spans="1:20" ht="105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 s="10">
        <v>1404258631</v>
      </c>
      <c r="J1221">
        <v>1401666631</v>
      </c>
      <c r="K1221" t="b">
        <v>1</v>
      </c>
      <c r="L1221">
        <v>46</v>
      </c>
      <c r="M1221" t="b">
        <v>1</v>
      </c>
      <c r="N1221" s="12" t="s">
        <v>8283</v>
      </c>
      <c r="O1221" t="s">
        <v>8286</v>
      </c>
      <c r="P1221" s="6">
        <f t="shared" si="95"/>
        <v>107.21</v>
      </c>
      <c r="Q1221">
        <f t="shared" si="96"/>
        <v>100.22</v>
      </c>
      <c r="R1221" s="16">
        <f t="shared" si="97"/>
        <v>41791.993414351848</v>
      </c>
      <c r="S1221" s="16">
        <f t="shared" si="98"/>
        <v>41943.753032407411</v>
      </c>
      <c r="T1221">
        <f t="shared" si="99"/>
        <v>2014</v>
      </c>
    </row>
    <row r="1222" spans="1:20" ht="60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 s="10">
        <v>1417374262</v>
      </c>
      <c r="J1222">
        <v>1414778662</v>
      </c>
      <c r="K1222" t="b">
        <v>0</v>
      </c>
      <c r="L1222">
        <v>63</v>
      </c>
      <c r="M1222" t="b">
        <v>1</v>
      </c>
      <c r="N1222" s="12" t="s">
        <v>8283</v>
      </c>
      <c r="O1222" t="s">
        <v>8286</v>
      </c>
      <c r="P1222" s="6">
        <f t="shared" si="95"/>
        <v>102.04</v>
      </c>
      <c r="Q1222">
        <f t="shared" si="96"/>
        <v>72.89</v>
      </c>
      <c r="R1222" s="16">
        <f t="shared" si="97"/>
        <v>41943.753032407411</v>
      </c>
      <c r="S1222" s="16">
        <f t="shared" si="98"/>
        <v>42034.928252314814</v>
      </c>
      <c r="T1222">
        <f t="shared" si="99"/>
        <v>2014</v>
      </c>
    </row>
    <row r="1223" spans="1:20" ht="165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 s="10">
        <v>1427414400</v>
      </c>
      <c r="J1223">
        <v>1422656201</v>
      </c>
      <c r="K1223" t="b">
        <v>0</v>
      </c>
      <c r="L1223">
        <v>65</v>
      </c>
      <c r="M1223" t="b">
        <v>1</v>
      </c>
      <c r="N1223" s="12" t="s">
        <v>8283</v>
      </c>
      <c r="O1223" t="s">
        <v>8286</v>
      </c>
      <c r="P1223" s="6">
        <f t="shared" si="95"/>
        <v>152.66999999999999</v>
      </c>
      <c r="Q1223">
        <f t="shared" si="96"/>
        <v>70.459999999999994</v>
      </c>
      <c r="R1223" s="16">
        <f t="shared" si="97"/>
        <v>42034.928252314814</v>
      </c>
      <c r="S1223" s="16">
        <f t="shared" si="98"/>
        <v>41841.26489583333</v>
      </c>
      <c r="T1223">
        <f t="shared" si="99"/>
        <v>2015</v>
      </c>
    </row>
    <row r="1224" spans="1:20" ht="135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 s="10">
        <v>1407905940</v>
      </c>
      <c r="J1224">
        <v>1405923687</v>
      </c>
      <c r="K1224" t="b">
        <v>1</v>
      </c>
      <c r="L1224">
        <v>57</v>
      </c>
      <c r="M1224" t="b">
        <v>1</v>
      </c>
      <c r="N1224" s="12" t="s">
        <v>8283</v>
      </c>
      <c r="O1224" t="s">
        <v>8286</v>
      </c>
      <c r="P1224" s="6">
        <f t="shared" si="95"/>
        <v>101.53</v>
      </c>
      <c r="Q1224">
        <f t="shared" si="96"/>
        <v>80.16</v>
      </c>
      <c r="R1224" s="16">
        <f t="shared" si="97"/>
        <v>41841.26489583333</v>
      </c>
      <c r="S1224" s="16">
        <f t="shared" si="98"/>
        <v>41575.237430555557</v>
      </c>
      <c r="T1224">
        <f t="shared" si="99"/>
        <v>2014</v>
      </c>
    </row>
    <row r="1225" spans="1:20" ht="60" hidden="1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 s="10">
        <v>1385534514</v>
      </c>
      <c r="J1225">
        <v>1382938914</v>
      </c>
      <c r="K1225" t="b">
        <v>0</v>
      </c>
      <c r="L1225">
        <v>89</v>
      </c>
      <c r="M1225" t="b">
        <v>0</v>
      </c>
      <c r="N1225" s="12" t="s">
        <v>8276</v>
      </c>
      <c r="O1225" t="s">
        <v>8294</v>
      </c>
      <c r="P1225" s="6">
        <f t="shared" si="95"/>
        <v>30.43</v>
      </c>
      <c r="Q1225">
        <f t="shared" si="96"/>
        <v>51.29</v>
      </c>
      <c r="R1225" s="16">
        <f t="shared" si="97"/>
        <v>41575.237430555557</v>
      </c>
      <c r="S1225" s="16">
        <f t="shared" si="98"/>
        <v>41851.200150462959</v>
      </c>
      <c r="T1225">
        <f t="shared" si="99"/>
        <v>2013</v>
      </c>
    </row>
    <row r="1226" spans="1:20" ht="150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 s="10">
        <v>1409374093</v>
      </c>
      <c r="J1226">
        <v>1406782093</v>
      </c>
      <c r="K1226" t="b">
        <v>0</v>
      </c>
      <c r="L1226">
        <v>40</v>
      </c>
      <c r="M1226" t="b">
        <v>1</v>
      </c>
      <c r="N1226" s="12" t="s">
        <v>8283</v>
      </c>
      <c r="O1226" t="s">
        <v>8286</v>
      </c>
      <c r="P1226" s="6">
        <f t="shared" si="95"/>
        <v>101.44</v>
      </c>
      <c r="Q1226">
        <f t="shared" si="96"/>
        <v>114.13</v>
      </c>
      <c r="R1226" s="16">
        <f t="shared" si="97"/>
        <v>41851.200150462959</v>
      </c>
      <c r="S1226" s="16">
        <f t="shared" si="98"/>
        <v>42566.441203703704</v>
      </c>
      <c r="T1226">
        <f t="shared" si="99"/>
        <v>2014</v>
      </c>
    </row>
    <row r="1227" spans="1:20" ht="60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 s="10">
        <v>1469962800</v>
      </c>
      <c r="J1227">
        <v>1468578920</v>
      </c>
      <c r="K1227" t="b">
        <v>0</v>
      </c>
      <c r="L1227">
        <v>108</v>
      </c>
      <c r="M1227" t="b">
        <v>1</v>
      </c>
      <c r="N1227" s="12" t="s">
        <v>8283</v>
      </c>
      <c r="O1227" t="s">
        <v>8286</v>
      </c>
      <c r="P1227" s="6">
        <f t="shared" si="95"/>
        <v>130.26</v>
      </c>
      <c r="Q1227">
        <f t="shared" si="96"/>
        <v>42.21</v>
      </c>
      <c r="R1227" s="16">
        <f t="shared" si="97"/>
        <v>42566.441203703704</v>
      </c>
      <c r="S1227" s="16">
        <f t="shared" si="98"/>
        <v>41299.878148148149</v>
      </c>
      <c r="T1227">
        <f t="shared" si="99"/>
        <v>2016</v>
      </c>
    </row>
    <row r="1228" spans="1:20" ht="60" hidden="1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 s="10">
        <v>1361739872</v>
      </c>
      <c r="J1228">
        <v>1359147872</v>
      </c>
      <c r="K1228" t="b">
        <v>0</v>
      </c>
      <c r="L1228">
        <v>59</v>
      </c>
      <c r="M1228" t="b">
        <v>1</v>
      </c>
      <c r="N1228" s="12" t="s">
        <v>8271</v>
      </c>
      <c r="O1228" t="s">
        <v>8293</v>
      </c>
      <c r="P1228" s="6">
        <f t="shared" si="95"/>
        <v>102.59</v>
      </c>
      <c r="Q1228">
        <f t="shared" si="96"/>
        <v>77.27</v>
      </c>
      <c r="R1228" s="16">
        <f t="shared" si="97"/>
        <v>41299.878148148149</v>
      </c>
      <c r="S1228" s="16">
        <f t="shared" si="98"/>
        <v>41771.814791666664</v>
      </c>
      <c r="T1228">
        <f t="shared" si="99"/>
        <v>2013</v>
      </c>
    </row>
    <row r="1229" spans="1:20" ht="60" hidden="1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 s="10">
        <v>1402515198</v>
      </c>
      <c r="J1229">
        <v>1399923198</v>
      </c>
      <c r="K1229" t="b">
        <v>0</v>
      </c>
      <c r="L1229">
        <v>17</v>
      </c>
      <c r="M1229" t="b">
        <v>1</v>
      </c>
      <c r="N1229" s="12" t="s">
        <v>8283</v>
      </c>
      <c r="O1229" t="s">
        <v>8295</v>
      </c>
      <c r="P1229" s="6">
        <f t="shared" si="95"/>
        <v>101.11</v>
      </c>
      <c r="Q1229">
        <f t="shared" si="96"/>
        <v>267.64999999999998</v>
      </c>
      <c r="R1229" s="16">
        <f t="shared" si="97"/>
        <v>41771.814791666664</v>
      </c>
      <c r="S1229" s="16">
        <f t="shared" si="98"/>
        <v>42581.397546296299</v>
      </c>
      <c r="T1229">
        <f t="shared" si="99"/>
        <v>2014</v>
      </c>
    </row>
    <row r="1230" spans="1:20" ht="135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 s="10">
        <v>1474844400</v>
      </c>
      <c r="J1230">
        <v>1469871148</v>
      </c>
      <c r="K1230" t="b">
        <v>0</v>
      </c>
      <c r="L1230">
        <v>80</v>
      </c>
      <c r="M1230" t="b">
        <v>1</v>
      </c>
      <c r="N1230" s="12" t="s">
        <v>8283</v>
      </c>
      <c r="O1230" t="s">
        <v>8286</v>
      </c>
      <c r="P1230" s="6">
        <f t="shared" si="95"/>
        <v>113.65</v>
      </c>
      <c r="Q1230">
        <f t="shared" si="96"/>
        <v>56.83</v>
      </c>
      <c r="R1230" s="16">
        <f t="shared" si="97"/>
        <v>42581.397546296299</v>
      </c>
      <c r="S1230" s="16">
        <f t="shared" si="98"/>
        <v>41914.295104166667</v>
      </c>
      <c r="T1230">
        <f t="shared" si="99"/>
        <v>2016</v>
      </c>
    </row>
    <row r="1231" spans="1:20" ht="135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 s="10">
        <v>1415191920</v>
      </c>
      <c r="J1231">
        <v>1412233497</v>
      </c>
      <c r="K1231" t="b">
        <v>0</v>
      </c>
      <c r="L1231">
        <v>114</v>
      </c>
      <c r="M1231" t="b">
        <v>1</v>
      </c>
      <c r="N1231" s="12" t="s">
        <v>8283</v>
      </c>
      <c r="O1231" t="s">
        <v>8286</v>
      </c>
      <c r="P1231" s="6">
        <f t="shared" si="95"/>
        <v>113.63</v>
      </c>
      <c r="Q1231">
        <f t="shared" si="96"/>
        <v>39.869999999999997</v>
      </c>
      <c r="R1231" s="16">
        <f t="shared" si="97"/>
        <v>41914.295104166667</v>
      </c>
      <c r="S1231" s="16">
        <f t="shared" si="98"/>
        <v>41572.492974537039</v>
      </c>
      <c r="T1231">
        <f t="shared" si="99"/>
        <v>2014</v>
      </c>
    </row>
    <row r="1232" spans="1:20" ht="60" hidden="1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 s="10">
        <v>1385297393</v>
      </c>
      <c r="J1232">
        <v>1382701793</v>
      </c>
      <c r="K1232" t="b">
        <v>0</v>
      </c>
      <c r="L1232">
        <v>70</v>
      </c>
      <c r="M1232" t="b">
        <v>1</v>
      </c>
      <c r="N1232" s="12" t="s">
        <v>8287</v>
      </c>
      <c r="O1232" t="s">
        <v>8298</v>
      </c>
      <c r="P1232" s="6">
        <f t="shared" si="95"/>
        <v>100.67</v>
      </c>
      <c r="Q1232">
        <f t="shared" si="96"/>
        <v>64.709999999999994</v>
      </c>
      <c r="R1232" s="16">
        <f t="shared" si="97"/>
        <v>41572.492974537039</v>
      </c>
      <c r="S1232" s="16">
        <f t="shared" si="98"/>
        <v>42570.702986111108</v>
      </c>
      <c r="T1232">
        <f t="shared" si="99"/>
        <v>2013</v>
      </c>
    </row>
    <row r="1233" spans="1:20" ht="60" hidden="1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 s="10">
        <v>1471539138</v>
      </c>
      <c r="J1233">
        <v>1468947138</v>
      </c>
      <c r="K1233" t="b">
        <v>1</v>
      </c>
      <c r="L1233">
        <v>140</v>
      </c>
      <c r="M1233" t="b">
        <v>1</v>
      </c>
      <c r="N1233" s="12" t="s">
        <v>8273</v>
      </c>
      <c r="O1233" t="s">
        <v>8274</v>
      </c>
      <c r="P1233" s="6">
        <f t="shared" si="95"/>
        <v>174.01</v>
      </c>
      <c r="Q1233">
        <f t="shared" si="96"/>
        <v>32.32</v>
      </c>
      <c r="R1233" s="16">
        <f t="shared" si="97"/>
        <v>42570.702986111108</v>
      </c>
      <c r="S1233" s="16">
        <f t="shared" si="98"/>
        <v>40248.834999999999</v>
      </c>
      <c r="T1233">
        <f t="shared" si="99"/>
        <v>2016</v>
      </c>
    </row>
    <row r="1234" spans="1:20" ht="60" hidden="1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 s="10">
        <v>1276110000</v>
      </c>
      <c r="J1234">
        <v>1268337744</v>
      </c>
      <c r="K1234" t="b">
        <v>0</v>
      </c>
      <c r="L1234">
        <v>27</v>
      </c>
      <c r="M1234" t="b">
        <v>1</v>
      </c>
      <c r="N1234" s="12" t="s">
        <v>8281</v>
      </c>
      <c r="O1234" t="s">
        <v>8303</v>
      </c>
      <c r="P1234" s="6">
        <f t="shared" si="95"/>
        <v>100.49</v>
      </c>
      <c r="Q1234">
        <f t="shared" si="96"/>
        <v>167.49</v>
      </c>
      <c r="R1234" s="16">
        <f t="shared" si="97"/>
        <v>40248.834999999999</v>
      </c>
      <c r="S1234" s="16">
        <f t="shared" si="98"/>
        <v>42208.680023148147</v>
      </c>
      <c r="T1234">
        <f t="shared" si="99"/>
        <v>2010</v>
      </c>
    </row>
    <row r="1235" spans="1:20" ht="60" hidden="1" x14ac:dyDescent="0.25">
      <c r="A1235">
        <v>2531</v>
      </c>
      <c r="B1235" s="3" t="s">
        <v>2531</v>
      </c>
      <c r="C1235" s="3" t="s">
        <v>6641</v>
      </c>
      <c r="D1235" s="6">
        <v>4500</v>
      </c>
      <c r="E1235" s="8">
        <v>4518</v>
      </c>
      <c r="F1235" t="s">
        <v>8218</v>
      </c>
      <c r="G1235" t="s">
        <v>8223</v>
      </c>
      <c r="H1235" t="s">
        <v>8245</v>
      </c>
      <c r="I1235" s="10">
        <v>1439611140</v>
      </c>
      <c r="J1235">
        <v>1437668354</v>
      </c>
      <c r="K1235" t="b">
        <v>0</v>
      </c>
      <c r="L1235">
        <v>61</v>
      </c>
      <c r="M1235" t="b">
        <v>1</v>
      </c>
      <c r="N1235" s="12" t="s">
        <v>8287</v>
      </c>
      <c r="O1235" t="s">
        <v>8301</v>
      </c>
      <c r="P1235" s="6">
        <f t="shared" si="95"/>
        <v>100.4</v>
      </c>
      <c r="Q1235">
        <f t="shared" si="96"/>
        <v>74.069999999999993</v>
      </c>
      <c r="R1235" s="16">
        <f t="shared" si="97"/>
        <v>42208.680023148147</v>
      </c>
      <c r="S1235" s="16">
        <f t="shared" si="98"/>
        <v>41953.091134259259</v>
      </c>
      <c r="T1235">
        <f t="shared" si="99"/>
        <v>2015</v>
      </c>
    </row>
    <row r="1236" spans="1:20" ht="45" hidden="1" x14ac:dyDescent="0.25">
      <c r="A1236">
        <v>2526</v>
      </c>
      <c r="B1236" s="3" t="s">
        <v>2526</v>
      </c>
      <c r="C1236" s="3" t="s">
        <v>6636</v>
      </c>
      <c r="D1236" s="6">
        <v>4000</v>
      </c>
      <c r="E1236" s="8">
        <v>4518</v>
      </c>
      <c r="F1236" t="s">
        <v>8218</v>
      </c>
      <c r="G1236" t="s">
        <v>8223</v>
      </c>
      <c r="H1236" t="s">
        <v>8245</v>
      </c>
      <c r="I1236" s="10">
        <v>1418014740</v>
      </c>
      <c r="J1236">
        <v>1415585474</v>
      </c>
      <c r="K1236" t="b">
        <v>0</v>
      </c>
      <c r="L1236">
        <v>33</v>
      </c>
      <c r="M1236" t="b">
        <v>1</v>
      </c>
      <c r="N1236" s="12" t="s">
        <v>8287</v>
      </c>
      <c r="O1236" t="s">
        <v>8301</v>
      </c>
      <c r="P1236" s="6">
        <f t="shared" si="95"/>
        <v>112.95</v>
      </c>
      <c r="Q1236">
        <f t="shared" si="96"/>
        <v>136.91</v>
      </c>
      <c r="R1236" s="16">
        <f t="shared" si="97"/>
        <v>41953.091134259259</v>
      </c>
      <c r="S1236" s="16">
        <f t="shared" si="98"/>
        <v>40999.645925925928</v>
      </c>
      <c r="T1236">
        <f t="shared" si="99"/>
        <v>2014</v>
      </c>
    </row>
    <row r="1237" spans="1:20" ht="60" hidden="1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 s="10">
        <v>1335799808</v>
      </c>
      <c r="J1237">
        <v>1333207808</v>
      </c>
      <c r="K1237" t="b">
        <v>0</v>
      </c>
      <c r="L1237">
        <v>95</v>
      </c>
      <c r="M1237" t="b">
        <v>1</v>
      </c>
      <c r="N1237" s="12" t="s">
        <v>8287</v>
      </c>
      <c r="O1237" t="s">
        <v>8288</v>
      </c>
      <c r="P1237" s="6">
        <f t="shared" si="95"/>
        <v>112.91</v>
      </c>
      <c r="Q1237">
        <f t="shared" si="96"/>
        <v>47.54</v>
      </c>
      <c r="R1237" s="16">
        <f t="shared" si="97"/>
        <v>40999.645925925928</v>
      </c>
      <c r="S1237" s="16">
        <f t="shared" si="98"/>
        <v>42208.84646990741</v>
      </c>
      <c r="T1237">
        <f t="shared" si="99"/>
        <v>2012</v>
      </c>
    </row>
    <row r="1238" spans="1:20" ht="135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 s="10">
        <v>1440274735</v>
      </c>
      <c r="J1238">
        <v>1437682735</v>
      </c>
      <c r="K1238" t="b">
        <v>0</v>
      </c>
      <c r="L1238">
        <v>69</v>
      </c>
      <c r="M1238" t="b">
        <v>1</v>
      </c>
      <c r="N1238" s="12" t="s">
        <v>8283</v>
      </c>
      <c r="O1238" t="s">
        <v>8286</v>
      </c>
      <c r="P1238" s="6">
        <f t="shared" si="95"/>
        <v>100.24</v>
      </c>
      <c r="Q1238">
        <f t="shared" si="96"/>
        <v>65.38</v>
      </c>
      <c r="R1238" s="16">
        <f t="shared" si="97"/>
        <v>42208.84646990741</v>
      </c>
      <c r="S1238" s="16">
        <f t="shared" si="98"/>
        <v>40730.878912037035</v>
      </c>
      <c r="T1238">
        <f t="shared" si="99"/>
        <v>2015</v>
      </c>
    </row>
    <row r="1239" spans="1:20" ht="45" hidden="1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 s="10">
        <v>1312578338</v>
      </c>
      <c r="J1239">
        <v>1309986338</v>
      </c>
      <c r="K1239" t="b">
        <v>0</v>
      </c>
      <c r="L1239">
        <v>56</v>
      </c>
      <c r="M1239" t="b">
        <v>1</v>
      </c>
      <c r="N1239" s="12" t="s">
        <v>8287</v>
      </c>
      <c r="O1239" t="s">
        <v>8288</v>
      </c>
      <c r="P1239" s="6">
        <f t="shared" si="95"/>
        <v>112.77</v>
      </c>
      <c r="Q1239">
        <f t="shared" si="96"/>
        <v>80.55</v>
      </c>
      <c r="R1239" s="16">
        <f t="shared" si="97"/>
        <v>40730.878912037035</v>
      </c>
      <c r="S1239" s="16">
        <f t="shared" si="98"/>
        <v>41962.100532407407</v>
      </c>
      <c r="T1239">
        <f t="shared" si="99"/>
        <v>2011</v>
      </c>
    </row>
    <row r="1240" spans="1:20" ht="60" hidden="1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 s="10">
        <v>1419224340</v>
      </c>
      <c r="J1240">
        <v>1416363886</v>
      </c>
      <c r="K1240" t="b">
        <v>0</v>
      </c>
      <c r="L1240">
        <v>43</v>
      </c>
      <c r="M1240" t="b">
        <v>1</v>
      </c>
      <c r="N1240" s="12" t="s">
        <v>8287</v>
      </c>
      <c r="O1240" t="s">
        <v>8291</v>
      </c>
      <c r="P1240" s="6">
        <f t="shared" si="95"/>
        <v>100</v>
      </c>
      <c r="Q1240">
        <f t="shared" si="96"/>
        <v>104.65</v>
      </c>
      <c r="R1240" s="16">
        <f t="shared" si="97"/>
        <v>41962.100532407407</v>
      </c>
      <c r="S1240" s="16">
        <f t="shared" si="98"/>
        <v>42556.873020833329</v>
      </c>
      <c r="T1240">
        <f t="shared" si="99"/>
        <v>2014</v>
      </c>
    </row>
    <row r="1241" spans="1:20" ht="150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 s="10">
        <v>1472936229</v>
      </c>
      <c r="J1241">
        <v>1467752229</v>
      </c>
      <c r="K1241" t="b">
        <v>0</v>
      </c>
      <c r="L1241">
        <v>31</v>
      </c>
      <c r="M1241" t="b">
        <v>1</v>
      </c>
      <c r="N1241" s="12" t="s">
        <v>8283</v>
      </c>
      <c r="O1241" t="s">
        <v>8286</v>
      </c>
      <c r="P1241" s="6">
        <f t="shared" si="95"/>
        <v>100</v>
      </c>
      <c r="Q1241">
        <f t="shared" si="96"/>
        <v>145.16</v>
      </c>
      <c r="R1241" s="16">
        <f t="shared" si="97"/>
        <v>42556.873020833329</v>
      </c>
      <c r="S1241" s="16">
        <f t="shared" si="98"/>
        <v>41939.810300925928</v>
      </c>
      <c r="T1241">
        <f t="shared" si="99"/>
        <v>2016</v>
      </c>
    </row>
    <row r="1242" spans="1:20" hidden="1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 s="10">
        <v>1417033610</v>
      </c>
      <c r="J1242">
        <v>1414438010</v>
      </c>
      <c r="K1242" t="b">
        <v>0</v>
      </c>
      <c r="L1242">
        <v>12</v>
      </c>
      <c r="M1242" t="b">
        <v>0</v>
      </c>
      <c r="N1242" s="12" t="s">
        <v>8281</v>
      </c>
      <c r="O1242" t="s">
        <v>8285</v>
      </c>
      <c r="P1242" s="6">
        <f t="shared" si="95"/>
        <v>35.86</v>
      </c>
      <c r="Q1242">
        <f t="shared" si="96"/>
        <v>373.5</v>
      </c>
      <c r="R1242" s="16">
        <f t="shared" si="97"/>
        <v>41939.810300925928</v>
      </c>
      <c r="S1242" s="16">
        <f t="shared" si="98"/>
        <v>40956.066087962965</v>
      </c>
      <c r="T1242">
        <f t="shared" si="99"/>
        <v>2014</v>
      </c>
    </row>
    <row r="1243" spans="1:20" ht="60" hidden="1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 s="10">
        <v>1334424960</v>
      </c>
      <c r="J1243">
        <v>1329442510</v>
      </c>
      <c r="K1243" t="b">
        <v>0</v>
      </c>
      <c r="L1243">
        <v>72</v>
      </c>
      <c r="M1243" t="b">
        <v>1</v>
      </c>
      <c r="N1243" s="12" t="s">
        <v>8287</v>
      </c>
      <c r="O1243" t="s">
        <v>8289</v>
      </c>
      <c r="P1243" s="6">
        <f t="shared" si="95"/>
        <v>111.43</v>
      </c>
      <c r="Q1243">
        <f t="shared" si="96"/>
        <v>61.9</v>
      </c>
      <c r="R1243" s="16">
        <f t="shared" si="97"/>
        <v>40956.066087962965</v>
      </c>
      <c r="S1243" s="16">
        <f t="shared" si="98"/>
        <v>42420.019097222219</v>
      </c>
      <c r="T1243">
        <f t="shared" si="99"/>
        <v>2012</v>
      </c>
    </row>
    <row r="1244" spans="1:20" ht="90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 s="10">
        <v>1461108450</v>
      </c>
      <c r="J1244">
        <v>1455928050</v>
      </c>
      <c r="K1244" t="b">
        <v>0</v>
      </c>
      <c r="L1244">
        <v>61</v>
      </c>
      <c r="M1244" t="b">
        <v>1</v>
      </c>
      <c r="N1244" s="12" t="s">
        <v>8283</v>
      </c>
      <c r="O1244" t="s">
        <v>8286</v>
      </c>
      <c r="P1244" s="6">
        <f t="shared" si="95"/>
        <v>127.14</v>
      </c>
      <c r="Q1244">
        <f t="shared" si="96"/>
        <v>72.95</v>
      </c>
      <c r="R1244" s="16">
        <f t="shared" si="97"/>
        <v>42420.019097222219</v>
      </c>
      <c r="S1244" s="16">
        <f t="shared" si="98"/>
        <v>41941.75203703704</v>
      </c>
      <c r="T1244">
        <f t="shared" si="99"/>
        <v>2016</v>
      </c>
    </row>
    <row r="1245" spans="1:20" ht="150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 s="10">
        <v>1416589200</v>
      </c>
      <c r="J1245">
        <v>1414605776</v>
      </c>
      <c r="K1245" t="b">
        <v>0</v>
      </c>
      <c r="L1245">
        <v>65</v>
      </c>
      <c r="M1245" t="b">
        <v>1</v>
      </c>
      <c r="N1245" s="12" t="s">
        <v>8283</v>
      </c>
      <c r="O1245" t="s">
        <v>8286</v>
      </c>
      <c r="P1245" s="6">
        <f t="shared" si="95"/>
        <v>111.08</v>
      </c>
      <c r="Q1245">
        <f t="shared" si="96"/>
        <v>68.349999999999994</v>
      </c>
      <c r="R1245" s="16">
        <f t="shared" si="97"/>
        <v>41941.75203703704</v>
      </c>
      <c r="S1245" s="16">
        <f t="shared" si="98"/>
        <v>42311.711979166663</v>
      </c>
      <c r="T1245">
        <f t="shared" si="99"/>
        <v>2014</v>
      </c>
    </row>
    <row r="1246" spans="1:20" ht="120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 s="10">
        <v>1449162000</v>
      </c>
      <c r="J1246">
        <v>1446570315</v>
      </c>
      <c r="K1246" t="b">
        <v>1</v>
      </c>
      <c r="L1246">
        <v>63</v>
      </c>
      <c r="M1246" t="b">
        <v>1</v>
      </c>
      <c r="N1246" s="12" t="s">
        <v>8283</v>
      </c>
      <c r="O1246" t="s">
        <v>8286</v>
      </c>
      <c r="P1246" s="6">
        <f t="shared" si="95"/>
        <v>164</v>
      </c>
      <c r="Q1246">
        <f t="shared" si="96"/>
        <v>70.290000000000006</v>
      </c>
      <c r="R1246" s="16">
        <f t="shared" si="97"/>
        <v>42311.711979166663</v>
      </c>
      <c r="S1246" s="16">
        <f t="shared" si="98"/>
        <v>42182.108252314814</v>
      </c>
      <c r="T1246">
        <f t="shared" si="99"/>
        <v>2015</v>
      </c>
    </row>
    <row r="1247" spans="1:20" ht="30" hidden="1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 s="10">
        <v>1440556553</v>
      </c>
      <c r="J1247">
        <v>1435372553</v>
      </c>
      <c r="K1247" t="b">
        <v>0</v>
      </c>
      <c r="L1247">
        <v>88</v>
      </c>
      <c r="M1247" t="b">
        <v>1</v>
      </c>
      <c r="N1247" s="12" t="s">
        <v>8283</v>
      </c>
      <c r="O1247" t="s">
        <v>8295</v>
      </c>
      <c r="P1247" s="6">
        <f t="shared" si="95"/>
        <v>110.24</v>
      </c>
      <c r="Q1247">
        <f t="shared" si="96"/>
        <v>50.11</v>
      </c>
      <c r="R1247" s="16">
        <f t="shared" si="97"/>
        <v>42182.108252314814</v>
      </c>
      <c r="S1247" s="16">
        <f t="shared" si="98"/>
        <v>42465.491435185191</v>
      </c>
      <c r="T1247">
        <f t="shared" si="99"/>
        <v>2015</v>
      </c>
    </row>
    <row r="1248" spans="1:20" ht="135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 s="10">
        <v>1462402800</v>
      </c>
      <c r="J1248">
        <v>1459856860</v>
      </c>
      <c r="K1248" t="b">
        <v>0</v>
      </c>
      <c r="L1248">
        <v>89</v>
      </c>
      <c r="M1248" t="b">
        <v>1</v>
      </c>
      <c r="N1248" s="12" t="s">
        <v>8283</v>
      </c>
      <c r="O1248" t="s">
        <v>8286</v>
      </c>
      <c r="P1248" s="6">
        <f t="shared" si="95"/>
        <v>102.55</v>
      </c>
      <c r="Q1248">
        <f t="shared" si="96"/>
        <v>49.55</v>
      </c>
      <c r="R1248" s="16">
        <f t="shared" si="97"/>
        <v>42465.491435185191</v>
      </c>
      <c r="S1248" s="16">
        <f t="shared" si="98"/>
        <v>42466.303715277783</v>
      </c>
      <c r="T1248">
        <f t="shared" si="99"/>
        <v>2016</v>
      </c>
    </row>
    <row r="1249" spans="1:20" ht="120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 s="10">
        <v>1462519041</v>
      </c>
      <c r="J1249">
        <v>1459927041</v>
      </c>
      <c r="K1249" t="b">
        <v>0</v>
      </c>
      <c r="L1249">
        <v>89</v>
      </c>
      <c r="M1249" t="b">
        <v>1</v>
      </c>
      <c r="N1249" s="12" t="s">
        <v>8283</v>
      </c>
      <c r="O1249" t="s">
        <v>8286</v>
      </c>
      <c r="P1249" s="6">
        <f t="shared" si="95"/>
        <v>110</v>
      </c>
      <c r="Q1249">
        <f t="shared" si="96"/>
        <v>49.44</v>
      </c>
      <c r="R1249" s="16">
        <f t="shared" si="97"/>
        <v>42466.303715277783</v>
      </c>
      <c r="S1249" s="16">
        <f t="shared" si="98"/>
        <v>42570.110243055555</v>
      </c>
      <c r="T1249">
        <f t="shared" si="99"/>
        <v>2016</v>
      </c>
    </row>
    <row r="1250" spans="1:20" ht="45" hidden="1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 s="10">
        <v>1471487925</v>
      </c>
      <c r="J1250">
        <v>1468895925</v>
      </c>
      <c r="K1250" t="b">
        <v>0</v>
      </c>
      <c r="L1250">
        <v>23</v>
      </c>
      <c r="M1250" t="b">
        <v>1</v>
      </c>
      <c r="N1250" s="12" t="s">
        <v>8283</v>
      </c>
      <c r="O1250" t="s">
        <v>8284</v>
      </c>
      <c r="P1250" s="6">
        <f t="shared" si="95"/>
        <v>146.53</v>
      </c>
      <c r="Q1250">
        <f t="shared" si="96"/>
        <v>191.13</v>
      </c>
      <c r="R1250" s="16">
        <f t="shared" si="97"/>
        <v>42570.110243055555</v>
      </c>
      <c r="S1250" s="16">
        <f t="shared" si="98"/>
        <v>41013.787569444445</v>
      </c>
      <c r="T1250">
        <f t="shared" si="99"/>
        <v>2016</v>
      </c>
    </row>
    <row r="1251" spans="1:20" ht="45" hidden="1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 s="10">
        <v>1337194800</v>
      </c>
      <c r="J1251">
        <v>1334429646</v>
      </c>
      <c r="K1251" t="b">
        <v>1</v>
      </c>
      <c r="L1251">
        <v>77</v>
      </c>
      <c r="M1251" t="b">
        <v>1</v>
      </c>
      <c r="N1251" s="12" t="s">
        <v>8281</v>
      </c>
      <c r="O1251" t="s">
        <v>8282</v>
      </c>
      <c r="P1251" s="6">
        <f t="shared" si="95"/>
        <v>125.57</v>
      </c>
      <c r="Q1251">
        <f t="shared" si="96"/>
        <v>57.08</v>
      </c>
      <c r="R1251" s="16">
        <f t="shared" si="97"/>
        <v>41013.787569444445</v>
      </c>
      <c r="S1251" s="16">
        <f t="shared" si="98"/>
        <v>42563.932951388888</v>
      </c>
      <c r="T1251">
        <f t="shared" si="99"/>
        <v>2012</v>
      </c>
    </row>
    <row r="1252" spans="1:20" ht="45" hidden="1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 s="10">
        <v>1469770500</v>
      </c>
      <c r="J1252">
        <v>1468362207</v>
      </c>
      <c r="K1252" t="b">
        <v>0</v>
      </c>
      <c r="L1252">
        <v>47</v>
      </c>
      <c r="M1252" t="b">
        <v>1</v>
      </c>
      <c r="N1252" s="12" t="s">
        <v>8281</v>
      </c>
      <c r="O1252" t="s">
        <v>8292</v>
      </c>
      <c r="P1252" s="6">
        <f t="shared" si="95"/>
        <v>109.78</v>
      </c>
      <c r="Q1252">
        <f t="shared" si="96"/>
        <v>93.4</v>
      </c>
      <c r="R1252" s="16">
        <f t="shared" si="97"/>
        <v>42563.932951388888</v>
      </c>
      <c r="S1252" s="16">
        <f t="shared" si="98"/>
        <v>41902.874432870369</v>
      </c>
      <c r="T1252">
        <f t="shared" si="99"/>
        <v>2016</v>
      </c>
    </row>
    <row r="1253" spans="1:20" ht="60" hidden="1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 s="10">
        <v>1413838751</v>
      </c>
      <c r="J1253">
        <v>1411246751</v>
      </c>
      <c r="K1253" t="b">
        <v>1</v>
      </c>
      <c r="L1253">
        <v>159</v>
      </c>
      <c r="M1253" t="b">
        <v>1</v>
      </c>
      <c r="N1253" s="12" t="s">
        <v>8268</v>
      </c>
      <c r="O1253" t="s">
        <v>8275</v>
      </c>
      <c r="P1253" s="6">
        <f t="shared" si="95"/>
        <v>877.6</v>
      </c>
      <c r="Q1253">
        <f t="shared" si="96"/>
        <v>27.6</v>
      </c>
      <c r="R1253" s="16">
        <f t="shared" si="97"/>
        <v>41902.874432870369</v>
      </c>
      <c r="S1253" s="16">
        <f t="shared" si="98"/>
        <v>41844.771793981483</v>
      </c>
      <c r="T1253">
        <f t="shared" si="99"/>
        <v>2014</v>
      </c>
    </row>
    <row r="1254" spans="1:20" ht="45" hidden="1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 s="10">
        <v>1408818683</v>
      </c>
      <c r="J1254">
        <v>1406226683</v>
      </c>
      <c r="K1254" t="b">
        <v>0</v>
      </c>
      <c r="L1254">
        <v>65</v>
      </c>
      <c r="M1254" t="b">
        <v>1</v>
      </c>
      <c r="N1254" s="12" t="s">
        <v>8268</v>
      </c>
      <c r="O1254" t="s">
        <v>8269</v>
      </c>
      <c r="P1254" s="6">
        <f t="shared" si="95"/>
        <v>218.6</v>
      </c>
      <c r="Q1254">
        <f t="shared" si="96"/>
        <v>67.260000000000005</v>
      </c>
      <c r="R1254" s="16">
        <f t="shared" si="97"/>
        <v>41844.771793981483</v>
      </c>
      <c r="S1254" s="16">
        <f t="shared" si="98"/>
        <v>42064.652673611112</v>
      </c>
      <c r="T1254">
        <f t="shared" si="99"/>
        <v>2014</v>
      </c>
    </row>
    <row r="1255" spans="1:20" ht="135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 s="10">
        <v>1428390000</v>
      </c>
      <c r="J1255">
        <v>1425224391</v>
      </c>
      <c r="K1255" t="b">
        <v>0</v>
      </c>
      <c r="L1255">
        <v>42</v>
      </c>
      <c r="M1255" t="b">
        <v>1</v>
      </c>
      <c r="N1255" s="12" t="s">
        <v>8283</v>
      </c>
      <c r="O1255" t="s">
        <v>8286</v>
      </c>
      <c r="P1255" s="6">
        <f t="shared" si="95"/>
        <v>145.69999999999999</v>
      </c>
      <c r="Q1255">
        <f t="shared" si="96"/>
        <v>104.07</v>
      </c>
      <c r="R1255" s="16">
        <f t="shared" si="97"/>
        <v>42064.652673611112</v>
      </c>
      <c r="S1255" s="16">
        <f t="shared" si="98"/>
        <v>42198.559479166666</v>
      </c>
      <c r="T1255">
        <f t="shared" si="99"/>
        <v>2015</v>
      </c>
    </row>
    <row r="1256" spans="1:20" ht="60" hidden="1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 s="10">
        <v>1439644920</v>
      </c>
      <c r="J1256">
        <v>1436793939</v>
      </c>
      <c r="K1256" t="b">
        <v>0</v>
      </c>
      <c r="L1256">
        <v>39</v>
      </c>
      <c r="M1256" t="b">
        <v>0</v>
      </c>
      <c r="N1256" s="12" t="s">
        <v>8268</v>
      </c>
      <c r="O1256" t="s">
        <v>8302</v>
      </c>
      <c r="P1256" s="6">
        <f t="shared" si="95"/>
        <v>17.38</v>
      </c>
      <c r="Q1256">
        <f t="shared" si="96"/>
        <v>111.41</v>
      </c>
      <c r="R1256" s="16">
        <f t="shared" si="97"/>
        <v>42198.559479166666</v>
      </c>
      <c r="S1256" s="16">
        <f t="shared" si="98"/>
        <v>42160.735208333332</v>
      </c>
      <c r="T1256">
        <f t="shared" si="99"/>
        <v>2015</v>
      </c>
    </row>
    <row r="1257" spans="1:20" ht="45" hidden="1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 s="10">
        <v>1436117922</v>
      </c>
      <c r="J1257">
        <v>1433525922</v>
      </c>
      <c r="K1257" t="b">
        <v>0</v>
      </c>
      <c r="L1257">
        <v>63</v>
      </c>
      <c r="M1257" t="b">
        <v>1</v>
      </c>
      <c r="N1257" s="12" t="s">
        <v>8287</v>
      </c>
      <c r="O1257" t="s">
        <v>8291</v>
      </c>
      <c r="P1257" s="6">
        <f t="shared" si="95"/>
        <v>124.09</v>
      </c>
      <c r="Q1257">
        <f t="shared" si="96"/>
        <v>68.94</v>
      </c>
      <c r="R1257" s="16">
        <f t="shared" si="97"/>
        <v>42160.735208333332</v>
      </c>
      <c r="S1257" s="16">
        <f t="shared" si="98"/>
        <v>41344.662858796299</v>
      </c>
      <c r="T1257">
        <f t="shared" si="99"/>
        <v>2015</v>
      </c>
    </row>
    <row r="1258" spans="1:20" ht="30" hidden="1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 s="10">
        <v>1365609271</v>
      </c>
      <c r="J1258">
        <v>1363017271</v>
      </c>
      <c r="K1258" t="b">
        <v>1</v>
      </c>
      <c r="L1258">
        <v>150</v>
      </c>
      <c r="M1258" t="b">
        <v>1</v>
      </c>
      <c r="N1258" s="12" t="s">
        <v>8271</v>
      </c>
      <c r="O1258" t="s">
        <v>8272</v>
      </c>
      <c r="P1258" s="6">
        <f t="shared" si="95"/>
        <v>108.52</v>
      </c>
      <c r="Q1258">
        <f t="shared" si="96"/>
        <v>28.94</v>
      </c>
      <c r="R1258" s="16">
        <f t="shared" si="97"/>
        <v>41344.662858796299</v>
      </c>
      <c r="S1258" s="16">
        <f t="shared" si="98"/>
        <v>42169.814340277779</v>
      </c>
      <c r="T1258">
        <f t="shared" si="99"/>
        <v>2013</v>
      </c>
    </row>
    <row r="1259" spans="1:20" ht="120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 s="10">
        <v>1436902359</v>
      </c>
      <c r="J1259">
        <v>1434310359</v>
      </c>
      <c r="K1259" t="b">
        <v>0</v>
      </c>
      <c r="L1259">
        <v>32</v>
      </c>
      <c r="M1259" t="b">
        <v>1</v>
      </c>
      <c r="N1259" s="12" t="s">
        <v>8283</v>
      </c>
      <c r="O1259" t="s">
        <v>8286</v>
      </c>
      <c r="P1259" s="6">
        <f t="shared" si="95"/>
        <v>124</v>
      </c>
      <c r="Q1259">
        <f t="shared" si="96"/>
        <v>135.63</v>
      </c>
      <c r="R1259" s="16">
        <f t="shared" si="97"/>
        <v>42169.814340277779</v>
      </c>
      <c r="S1259" s="16">
        <f t="shared" si="98"/>
        <v>40987.977060185185</v>
      </c>
      <c r="T1259">
        <f t="shared" si="99"/>
        <v>2015</v>
      </c>
    </row>
    <row r="1260" spans="1:20" ht="60" hidden="1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 s="10">
        <v>1335153600</v>
      </c>
      <c r="J1260">
        <v>1332199618</v>
      </c>
      <c r="K1260" t="b">
        <v>0</v>
      </c>
      <c r="L1260">
        <v>43</v>
      </c>
      <c r="M1260" t="b">
        <v>1</v>
      </c>
      <c r="N1260" s="12" t="s">
        <v>8287</v>
      </c>
      <c r="O1260" t="s">
        <v>8291</v>
      </c>
      <c r="P1260" s="6">
        <f t="shared" si="95"/>
        <v>172.8</v>
      </c>
      <c r="Q1260">
        <f t="shared" si="96"/>
        <v>100.47</v>
      </c>
      <c r="R1260" s="16">
        <f t="shared" si="97"/>
        <v>40987.977060185185</v>
      </c>
      <c r="S1260" s="16">
        <f t="shared" si="98"/>
        <v>41135.679791666669</v>
      </c>
      <c r="T1260">
        <f t="shared" si="99"/>
        <v>2012</v>
      </c>
    </row>
    <row r="1261" spans="1:20" ht="60" hidden="1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 s="10">
        <v>1348849134</v>
      </c>
      <c r="J1261">
        <v>1344961134</v>
      </c>
      <c r="K1261" t="b">
        <v>0</v>
      </c>
      <c r="L1261">
        <v>39</v>
      </c>
      <c r="M1261" t="b">
        <v>0</v>
      </c>
      <c r="N1261" s="12" t="s">
        <v>8281</v>
      </c>
      <c r="O1261" t="s">
        <v>8299</v>
      </c>
      <c r="P1261" s="6">
        <f t="shared" si="95"/>
        <v>21.58</v>
      </c>
      <c r="Q1261">
        <f t="shared" si="96"/>
        <v>110.64</v>
      </c>
      <c r="R1261" s="16">
        <f t="shared" si="97"/>
        <v>41135.679791666669</v>
      </c>
      <c r="S1261" s="16">
        <f t="shared" si="98"/>
        <v>41682.0705787037</v>
      </c>
      <c r="T1261">
        <f t="shared" si="99"/>
        <v>2012</v>
      </c>
    </row>
    <row r="1262" spans="1:20" ht="45" hidden="1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 s="10">
        <v>1394521140</v>
      </c>
      <c r="J1262">
        <v>1392169298</v>
      </c>
      <c r="K1262" t="b">
        <v>0</v>
      </c>
      <c r="L1262">
        <v>82</v>
      </c>
      <c r="M1262" t="b">
        <v>1</v>
      </c>
      <c r="N1262" s="12" t="s">
        <v>8287</v>
      </c>
      <c r="O1262" t="s">
        <v>8298</v>
      </c>
      <c r="P1262" s="6">
        <f t="shared" si="95"/>
        <v>126.85</v>
      </c>
      <c r="Q1262">
        <f t="shared" si="96"/>
        <v>52.6</v>
      </c>
      <c r="R1262" s="16">
        <f t="shared" si="97"/>
        <v>41682.0705787037</v>
      </c>
      <c r="S1262" s="16">
        <f t="shared" si="98"/>
        <v>42083.895532407405</v>
      </c>
      <c r="T1262">
        <f t="shared" si="99"/>
        <v>2014</v>
      </c>
    </row>
    <row r="1263" spans="1:20" ht="60" hidden="1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 s="10">
        <v>1430774974</v>
      </c>
      <c r="J1263">
        <v>1426886974</v>
      </c>
      <c r="K1263" t="b">
        <v>0</v>
      </c>
      <c r="L1263">
        <v>46</v>
      </c>
      <c r="M1263" t="b">
        <v>1</v>
      </c>
      <c r="N1263" s="12" t="s">
        <v>8268</v>
      </c>
      <c r="O1263" t="s">
        <v>8300</v>
      </c>
      <c r="P1263" s="6">
        <f t="shared" si="95"/>
        <v>123.14</v>
      </c>
      <c r="Q1263">
        <f t="shared" si="96"/>
        <v>93.7</v>
      </c>
      <c r="R1263" s="16">
        <f t="shared" si="97"/>
        <v>42083.895532407405</v>
      </c>
      <c r="S1263" s="16">
        <f t="shared" si="98"/>
        <v>42026.370717592596</v>
      </c>
      <c r="T1263">
        <f t="shared" si="99"/>
        <v>2015</v>
      </c>
    </row>
    <row r="1264" spans="1:20" ht="30" hidden="1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 s="10">
        <v>1425326400</v>
      </c>
      <c r="J1264">
        <v>1421916830</v>
      </c>
      <c r="K1264" t="b">
        <v>0</v>
      </c>
      <c r="L1264">
        <v>410</v>
      </c>
      <c r="M1264" t="b">
        <v>1</v>
      </c>
      <c r="N1264" s="12" t="s">
        <v>8268</v>
      </c>
      <c r="O1264" t="s">
        <v>8269</v>
      </c>
      <c r="P1264" s="6">
        <f t="shared" si="95"/>
        <v>168.28</v>
      </c>
      <c r="Q1264">
        <f t="shared" si="96"/>
        <v>10.51</v>
      </c>
      <c r="R1264" s="16">
        <f t="shared" si="97"/>
        <v>42026.370717592596</v>
      </c>
      <c r="S1264" s="16">
        <f t="shared" si="98"/>
        <v>41772.727893518517</v>
      </c>
      <c r="T1264">
        <f t="shared" si="99"/>
        <v>2015</v>
      </c>
    </row>
    <row r="1265" spans="1:20" ht="60" hidden="1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 s="10">
        <v>1402594090</v>
      </c>
      <c r="J1265">
        <v>1400002090</v>
      </c>
      <c r="K1265" t="b">
        <v>0</v>
      </c>
      <c r="L1265">
        <v>58</v>
      </c>
      <c r="M1265" t="b">
        <v>1</v>
      </c>
      <c r="N1265" s="12" t="s">
        <v>8283</v>
      </c>
      <c r="O1265" t="s">
        <v>8295</v>
      </c>
      <c r="P1265" s="6">
        <f t="shared" si="95"/>
        <v>107.65</v>
      </c>
      <c r="Q1265">
        <f t="shared" si="96"/>
        <v>74.239999999999995</v>
      </c>
      <c r="R1265" s="16">
        <f t="shared" si="97"/>
        <v>41772.727893518517</v>
      </c>
      <c r="S1265" s="16">
        <f t="shared" si="98"/>
        <v>42270.875706018516</v>
      </c>
      <c r="T1265">
        <f t="shared" si="99"/>
        <v>2014</v>
      </c>
    </row>
    <row r="1266" spans="1:20" ht="45" hidden="1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 s="10">
        <v>1445468400</v>
      </c>
      <c r="J1266">
        <v>1443042061</v>
      </c>
      <c r="K1266" t="b">
        <v>0</v>
      </c>
      <c r="L1266">
        <v>105</v>
      </c>
      <c r="M1266" t="b">
        <v>0</v>
      </c>
      <c r="N1266" s="12" t="s">
        <v>8268</v>
      </c>
      <c r="O1266" t="s">
        <v>8278</v>
      </c>
      <c r="P1266" s="6">
        <f t="shared" si="95"/>
        <v>43.03</v>
      </c>
      <c r="Q1266">
        <f t="shared" si="96"/>
        <v>40.98</v>
      </c>
      <c r="R1266" s="16">
        <f t="shared" si="97"/>
        <v>42270.875706018516</v>
      </c>
      <c r="S1266" s="16">
        <f t="shared" si="98"/>
        <v>42611.801412037035</v>
      </c>
      <c r="T1266">
        <f t="shared" si="99"/>
        <v>2015</v>
      </c>
    </row>
    <row r="1267" spans="1:20" ht="150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 s="10">
        <v>1473879600</v>
      </c>
      <c r="J1267">
        <v>1472498042</v>
      </c>
      <c r="K1267" t="b">
        <v>1</v>
      </c>
      <c r="L1267">
        <v>21</v>
      </c>
      <c r="M1267" t="b">
        <v>1</v>
      </c>
      <c r="N1267" s="12" t="s">
        <v>8283</v>
      </c>
      <c r="O1267" t="s">
        <v>8286</v>
      </c>
      <c r="P1267" s="6">
        <f t="shared" si="95"/>
        <v>107.4</v>
      </c>
      <c r="Q1267">
        <f t="shared" si="96"/>
        <v>204.57</v>
      </c>
      <c r="R1267" s="16">
        <f t="shared" si="97"/>
        <v>42611.801412037035</v>
      </c>
      <c r="S1267" s="16">
        <f t="shared" si="98"/>
        <v>42217.834525462968</v>
      </c>
      <c r="T1267">
        <f t="shared" si="99"/>
        <v>2016</v>
      </c>
    </row>
    <row r="1268" spans="1:20" ht="60" hidden="1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 s="10">
        <v>1440068400</v>
      </c>
      <c r="J1268">
        <v>1438459303</v>
      </c>
      <c r="K1268" t="b">
        <v>0</v>
      </c>
      <c r="L1268">
        <v>81</v>
      </c>
      <c r="M1268" t="b">
        <v>1</v>
      </c>
      <c r="N1268" s="12" t="s">
        <v>8287</v>
      </c>
      <c r="O1268" t="s">
        <v>8301</v>
      </c>
      <c r="P1268" s="6">
        <f t="shared" si="95"/>
        <v>107.25</v>
      </c>
      <c r="Q1268">
        <f t="shared" si="96"/>
        <v>52.96</v>
      </c>
      <c r="R1268" s="16">
        <f t="shared" si="97"/>
        <v>42217.834525462968</v>
      </c>
      <c r="S1268" s="16">
        <f t="shared" si="98"/>
        <v>41914.917858796296</v>
      </c>
      <c r="T1268">
        <f t="shared" si="99"/>
        <v>2015</v>
      </c>
    </row>
    <row r="1269" spans="1:20" ht="30" hidden="1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 s="10">
        <v>1414879303</v>
      </c>
      <c r="J1269">
        <v>1412287303</v>
      </c>
      <c r="K1269" t="b">
        <v>0</v>
      </c>
      <c r="L1269">
        <v>43</v>
      </c>
      <c r="M1269" t="b">
        <v>1</v>
      </c>
      <c r="N1269" s="12" t="s">
        <v>8287</v>
      </c>
      <c r="O1269" t="s">
        <v>8291</v>
      </c>
      <c r="P1269" s="6">
        <f t="shared" si="95"/>
        <v>107</v>
      </c>
      <c r="Q1269">
        <f t="shared" si="96"/>
        <v>99.53</v>
      </c>
      <c r="R1269" s="16">
        <f t="shared" si="97"/>
        <v>41914.917858796296</v>
      </c>
      <c r="S1269" s="16">
        <f t="shared" si="98"/>
        <v>42452.876909722225</v>
      </c>
      <c r="T1269">
        <f t="shared" si="99"/>
        <v>2014</v>
      </c>
    </row>
    <row r="1270" spans="1:20" ht="135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 s="10">
        <v>1460581365</v>
      </c>
      <c r="J1270">
        <v>1458766965</v>
      </c>
      <c r="K1270" t="b">
        <v>0</v>
      </c>
      <c r="L1270">
        <v>57</v>
      </c>
      <c r="M1270" t="b">
        <v>1</v>
      </c>
      <c r="N1270" s="12" t="s">
        <v>8283</v>
      </c>
      <c r="O1270" t="s">
        <v>8286</v>
      </c>
      <c r="P1270" s="6">
        <f t="shared" si="95"/>
        <v>122.29</v>
      </c>
      <c r="Q1270">
        <f t="shared" si="96"/>
        <v>75.09</v>
      </c>
      <c r="R1270" s="16">
        <f t="shared" si="97"/>
        <v>42452.876909722225</v>
      </c>
      <c r="S1270" s="16">
        <f t="shared" si="98"/>
        <v>41370.292303240742</v>
      </c>
      <c r="T1270">
        <f t="shared" si="99"/>
        <v>2016</v>
      </c>
    </row>
    <row r="1271" spans="1:20" ht="30" hidden="1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 s="10">
        <v>1367823655</v>
      </c>
      <c r="J1271">
        <v>1365231655</v>
      </c>
      <c r="K1271" t="b">
        <v>1</v>
      </c>
      <c r="L1271">
        <v>50</v>
      </c>
      <c r="M1271" t="b">
        <v>1</v>
      </c>
      <c r="N1271" s="12" t="s">
        <v>8287</v>
      </c>
      <c r="O1271" t="s">
        <v>8291</v>
      </c>
      <c r="P1271" s="6">
        <f t="shared" si="95"/>
        <v>122.14</v>
      </c>
      <c r="Q1271">
        <f t="shared" si="96"/>
        <v>85.5</v>
      </c>
      <c r="R1271" s="16">
        <f t="shared" si="97"/>
        <v>41370.292303240742</v>
      </c>
      <c r="S1271" s="16">
        <f t="shared" si="98"/>
        <v>42160.708530092597</v>
      </c>
      <c r="T1271">
        <f t="shared" si="99"/>
        <v>2013</v>
      </c>
    </row>
    <row r="1272" spans="1:20" ht="45" hidden="1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 s="10">
        <v>1436115617</v>
      </c>
      <c r="J1272">
        <v>1433523617</v>
      </c>
      <c r="K1272" t="b">
        <v>0</v>
      </c>
      <c r="L1272">
        <v>40</v>
      </c>
      <c r="M1272" t="b">
        <v>1</v>
      </c>
      <c r="N1272" s="12" t="s">
        <v>8287</v>
      </c>
      <c r="O1272" t="s">
        <v>8288</v>
      </c>
      <c r="P1272" s="6">
        <f t="shared" si="95"/>
        <v>106.53</v>
      </c>
      <c r="Q1272">
        <f t="shared" si="96"/>
        <v>106.53</v>
      </c>
      <c r="R1272" s="16">
        <f t="shared" si="97"/>
        <v>42160.708530092597</v>
      </c>
      <c r="S1272" s="16">
        <f t="shared" si="98"/>
        <v>42746.057106481487</v>
      </c>
      <c r="T1272">
        <f t="shared" si="99"/>
        <v>2015</v>
      </c>
    </row>
    <row r="1273" spans="1:20" ht="105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 s="10">
        <v>1487985734</v>
      </c>
      <c r="J1273">
        <v>1484097734</v>
      </c>
      <c r="K1273" t="b">
        <v>0</v>
      </c>
      <c r="L1273">
        <v>23</v>
      </c>
      <c r="M1273" t="b">
        <v>1</v>
      </c>
      <c r="N1273" s="12" t="s">
        <v>8283</v>
      </c>
      <c r="O1273" t="s">
        <v>8286</v>
      </c>
      <c r="P1273" s="6">
        <f t="shared" si="95"/>
        <v>106.25</v>
      </c>
      <c r="Q1273">
        <f t="shared" si="96"/>
        <v>184.78</v>
      </c>
      <c r="R1273" s="16">
        <f t="shared" si="97"/>
        <v>42746.057106481487</v>
      </c>
      <c r="S1273" s="16">
        <f t="shared" si="98"/>
        <v>42188.467499999999</v>
      </c>
      <c r="T1273">
        <f t="shared" si="99"/>
        <v>2017</v>
      </c>
    </row>
    <row r="1274" spans="1:20" ht="135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 s="10">
        <v>1438531200</v>
      </c>
      <c r="J1274">
        <v>1435921992</v>
      </c>
      <c r="K1274" t="b">
        <v>0</v>
      </c>
      <c r="L1274">
        <v>169</v>
      </c>
      <c r="M1274" t="b">
        <v>1</v>
      </c>
      <c r="N1274" s="12" t="s">
        <v>8283</v>
      </c>
      <c r="O1274" t="s">
        <v>8286</v>
      </c>
      <c r="P1274" s="6">
        <f t="shared" si="95"/>
        <v>141.57</v>
      </c>
      <c r="Q1274">
        <f t="shared" si="96"/>
        <v>25.13</v>
      </c>
      <c r="R1274" s="16">
        <f t="shared" si="97"/>
        <v>42188.467499999999</v>
      </c>
      <c r="S1274" s="16">
        <f t="shared" si="98"/>
        <v>42141.95711805555</v>
      </c>
      <c r="T1274">
        <f t="shared" si="99"/>
        <v>2015</v>
      </c>
    </row>
    <row r="1275" spans="1:20" ht="45" hidden="1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 s="10">
        <v>1434949200</v>
      </c>
      <c r="J1275">
        <v>1431903495</v>
      </c>
      <c r="K1275" t="b">
        <v>0</v>
      </c>
      <c r="L1275">
        <v>47</v>
      </c>
      <c r="M1275" t="b">
        <v>1</v>
      </c>
      <c r="N1275" s="12" t="s">
        <v>8287</v>
      </c>
      <c r="O1275" t="s">
        <v>8291</v>
      </c>
      <c r="P1275" s="6">
        <f t="shared" si="95"/>
        <v>106.08</v>
      </c>
      <c r="Q1275">
        <f t="shared" si="96"/>
        <v>90.28</v>
      </c>
      <c r="R1275" s="16">
        <f t="shared" si="97"/>
        <v>42141.95711805555</v>
      </c>
      <c r="S1275" s="16">
        <f t="shared" si="98"/>
        <v>42163.29833333334</v>
      </c>
      <c r="T1275">
        <f t="shared" si="99"/>
        <v>2015</v>
      </c>
    </row>
    <row r="1276" spans="1:20" ht="60" hidden="1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 s="10">
        <v>1437429600</v>
      </c>
      <c r="J1276">
        <v>1433747376</v>
      </c>
      <c r="K1276" t="b">
        <v>0</v>
      </c>
      <c r="L1276">
        <v>41</v>
      </c>
      <c r="M1276" t="b">
        <v>1</v>
      </c>
      <c r="N1276" s="12" t="s">
        <v>8283</v>
      </c>
      <c r="O1276" t="s">
        <v>8284</v>
      </c>
      <c r="P1276" s="6">
        <f t="shared" si="95"/>
        <v>100.71</v>
      </c>
      <c r="Q1276">
        <f t="shared" si="96"/>
        <v>103.17</v>
      </c>
      <c r="R1276" s="16">
        <f t="shared" si="97"/>
        <v>42163.29833333334</v>
      </c>
      <c r="S1276" s="16">
        <f t="shared" si="98"/>
        <v>41719.887928240743</v>
      </c>
      <c r="T1276">
        <f t="shared" si="99"/>
        <v>2015</v>
      </c>
    </row>
    <row r="1277" spans="1:20" ht="60" hidden="1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 s="10">
        <v>1399324717</v>
      </c>
      <c r="J1277">
        <v>1395436717</v>
      </c>
      <c r="K1277" t="b">
        <v>0</v>
      </c>
      <c r="L1277">
        <v>191</v>
      </c>
      <c r="M1277" t="b">
        <v>1</v>
      </c>
      <c r="N1277" s="12" t="s">
        <v>8268</v>
      </c>
      <c r="O1277" t="s">
        <v>8269</v>
      </c>
      <c r="P1277" s="6">
        <f t="shared" si="95"/>
        <v>384.09</v>
      </c>
      <c r="Q1277">
        <f t="shared" si="96"/>
        <v>22.12</v>
      </c>
      <c r="R1277" s="16">
        <f t="shared" si="97"/>
        <v>41719.887928240743</v>
      </c>
      <c r="S1277" s="16">
        <f t="shared" si="98"/>
        <v>40939.02002314815</v>
      </c>
      <c r="T1277">
        <f t="shared" si="99"/>
        <v>2014</v>
      </c>
    </row>
    <row r="1278" spans="1:20" ht="60" hidden="1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 s="10">
        <v>1330916400</v>
      </c>
      <c r="J1278">
        <v>1327969730</v>
      </c>
      <c r="K1278" t="b">
        <v>0</v>
      </c>
      <c r="L1278">
        <v>72</v>
      </c>
      <c r="M1278" t="b">
        <v>1</v>
      </c>
      <c r="N1278" s="12" t="s">
        <v>8287</v>
      </c>
      <c r="O1278" t="s">
        <v>8288</v>
      </c>
      <c r="P1278" s="6">
        <f t="shared" si="95"/>
        <v>120.54</v>
      </c>
      <c r="Q1278">
        <f t="shared" si="96"/>
        <v>58.6</v>
      </c>
      <c r="R1278" s="16">
        <f t="shared" si="97"/>
        <v>40939.02002314815</v>
      </c>
      <c r="S1278" s="16">
        <f t="shared" si="98"/>
        <v>42430.839398148149</v>
      </c>
      <c r="T1278">
        <f t="shared" si="99"/>
        <v>2012</v>
      </c>
    </row>
    <row r="1279" spans="1:20" ht="135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 s="10">
        <v>1458100740</v>
      </c>
      <c r="J1279">
        <v>1456862924</v>
      </c>
      <c r="K1279" t="b">
        <v>0</v>
      </c>
      <c r="L1279">
        <v>31</v>
      </c>
      <c r="M1279" t="b">
        <v>1</v>
      </c>
      <c r="N1279" s="12" t="s">
        <v>8283</v>
      </c>
      <c r="O1279" t="s">
        <v>8286</v>
      </c>
      <c r="P1279" s="6">
        <f t="shared" si="95"/>
        <v>105.4</v>
      </c>
      <c r="Q1279">
        <f t="shared" si="96"/>
        <v>136</v>
      </c>
      <c r="R1279" s="16">
        <f t="shared" si="97"/>
        <v>42430.839398148149</v>
      </c>
      <c r="S1279" s="16">
        <f t="shared" si="98"/>
        <v>42759.628599537042</v>
      </c>
      <c r="T1279">
        <f t="shared" si="99"/>
        <v>2016</v>
      </c>
    </row>
    <row r="1280" spans="1:20" ht="30" hidden="1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 s="10">
        <v>1488333600</v>
      </c>
      <c r="J1280">
        <v>1485270311</v>
      </c>
      <c r="K1280" t="b">
        <v>0</v>
      </c>
      <c r="L1280">
        <v>57</v>
      </c>
      <c r="M1280" t="b">
        <v>1</v>
      </c>
      <c r="N1280" s="12" t="s">
        <v>8287</v>
      </c>
      <c r="O1280" t="s">
        <v>8291</v>
      </c>
      <c r="P1280" s="6">
        <f t="shared" si="95"/>
        <v>105.13</v>
      </c>
      <c r="Q1280">
        <f t="shared" si="96"/>
        <v>73.77</v>
      </c>
      <c r="R1280" s="16">
        <f t="shared" si="97"/>
        <v>42759.628599537042</v>
      </c>
      <c r="S1280" s="16">
        <f t="shared" si="98"/>
        <v>42515.439421296294</v>
      </c>
      <c r="T1280">
        <f t="shared" si="99"/>
        <v>2017</v>
      </c>
    </row>
    <row r="1281" spans="1:20" ht="60" hidden="1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 s="10">
        <v>1469356366</v>
      </c>
      <c r="J1281">
        <v>1464172366</v>
      </c>
      <c r="K1281" t="b">
        <v>1</v>
      </c>
      <c r="L1281">
        <v>86</v>
      </c>
      <c r="M1281" t="b">
        <v>0</v>
      </c>
      <c r="N1281" s="12" t="s">
        <v>8273</v>
      </c>
      <c r="O1281" t="s">
        <v>8274</v>
      </c>
      <c r="P1281" s="6">
        <f t="shared" si="95"/>
        <v>22.05</v>
      </c>
      <c r="Q1281">
        <f t="shared" si="96"/>
        <v>48.72</v>
      </c>
      <c r="R1281" s="16">
        <f t="shared" si="97"/>
        <v>42515.439421296294</v>
      </c>
      <c r="S1281" s="16">
        <f t="shared" si="98"/>
        <v>42128.820231481484</v>
      </c>
      <c r="T1281">
        <f t="shared" si="99"/>
        <v>2016</v>
      </c>
    </row>
    <row r="1282" spans="1:20" ht="45" hidden="1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 s="10">
        <v>1433376000</v>
      </c>
      <c r="J1282">
        <v>1430768468</v>
      </c>
      <c r="K1282" t="b">
        <v>0</v>
      </c>
      <c r="L1282">
        <v>98</v>
      </c>
      <c r="M1282" t="b">
        <v>1</v>
      </c>
      <c r="N1282" s="12" t="s">
        <v>8287</v>
      </c>
      <c r="O1282" t="s">
        <v>8296</v>
      </c>
      <c r="P1282" s="6">
        <f t="shared" ref="P1282:P1345" si="100">ROUND(E1282/D1282*100,2)</f>
        <v>104.68</v>
      </c>
      <c r="Q1282">
        <f t="shared" ref="Q1282:Q1345" si="101">ROUND(E1282/L1282,2)</f>
        <v>42.72</v>
      </c>
      <c r="R1282" s="16">
        <f t="shared" si="97"/>
        <v>42128.820231481484</v>
      </c>
      <c r="S1282" s="16">
        <f t="shared" si="98"/>
        <v>40564.649456018517</v>
      </c>
      <c r="T1282">
        <f t="shared" si="99"/>
        <v>2015</v>
      </c>
    </row>
    <row r="1283" spans="1:20" ht="60" hidden="1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 s="10">
        <v>1298343600</v>
      </c>
      <c r="J1283">
        <v>1295624113</v>
      </c>
      <c r="K1283" t="b">
        <v>0</v>
      </c>
      <c r="L1283">
        <v>93</v>
      </c>
      <c r="M1283" t="b">
        <v>1</v>
      </c>
      <c r="N1283" s="12" t="s">
        <v>8287</v>
      </c>
      <c r="O1283" t="s">
        <v>8298</v>
      </c>
      <c r="P1283" s="6">
        <f t="shared" si="100"/>
        <v>119.46</v>
      </c>
      <c r="Q1283">
        <f t="shared" si="101"/>
        <v>44.96</v>
      </c>
      <c r="R1283" s="16">
        <f t="shared" ref="R1283:R1346" si="102">(((J1283/60)/60)/24)+DATE(1970,1,1)</f>
        <v>40564.649456018517</v>
      </c>
      <c r="S1283" s="16">
        <f t="shared" ref="S1283:S1346" si="103">(((J1284/60)/60)/24)+DATE(1970,1,1)</f>
        <v>40771.916701388887</v>
      </c>
      <c r="T1283">
        <f t="shared" ref="T1283:T1346" si="104">YEAR(R1283)</f>
        <v>2011</v>
      </c>
    </row>
    <row r="1284" spans="1:20" ht="60" hidden="1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 s="10">
        <v>1316124003</v>
      </c>
      <c r="J1284">
        <v>1313532003</v>
      </c>
      <c r="K1284" t="b">
        <v>0</v>
      </c>
      <c r="L1284">
        <v>90</v>
      </c>
      <c r="M1284" t="b">
        <v>1</v>
      </c>
      <c r="N1284" s="12" t="s">
        <v>8287</v>
      </c>
      <c r="O1284" t="s">
        <v>8288</v>
      </c>
      <c r="P1284" s="6">
        <f t="shared" si="100"/>
        <v>119.32</v>
      </c>
      <c r="Q1284">
        <f t="shared" si="101"/>
        <v>46.4</v>
      </c>
      <c r="R1284" s="16">
        <f t="shared" si="102"/>
        <v>40771.916701388887</v>
      </c>
      <c r="S1284" s="16">
        <f t="shared" si="103"/>
        <v>41968.938993055555</v>
      </c>
      <c r="T1284">
        <f t="shared" si="104"/>
        <v>2011</v>
      </c>
    </row>
    <row r="1285" spans="1:20" ht="60" hidden="1" x14ac:dyDescent="0.25">
      <c r="A1285">
        <v>3793</v>
      </c>
      <c r="B1285" s="3" t="s">
        <v>3790</v>
      </c>
      <c r="C1285" s="3" t="s">
        <v>7903</v>
      </c>
      <c r="D1285" s="6">
        <v>7000</v>
      </c>
      <c r="E1285" s="8">
        <v>4176</v>
      </c>
      <c r="F1285" t="s">
        <v>8220</v>
      </c>
      <c r="G1285" t="s">
        <v>8223</v>
      </c>
      <c r="H1285" t="s">
        <v>8245</v>
      </c>
      <c r="I1285" s="10">
        <v>1418769129</v>
      </c>
      <c r="J1285">
        <v>1416954729</v>
      </c>
      <c r="K1285" t="b">
        <v>0</v>
      </c>
      <c r="L1285">
        <v>24</v>
      </c>
      <c r="M1285" t="b">
        <v>0</v>
      </c>
      <c r="N1285" s="12" t="s">
        <v>8283</v>
      </c>
      <c r="O1285" t="s">
        <v>8295</v>
      </c>
      <c r="P1285" s="6">
        <f t="shared" si="100"/>
        <v>59.66</v>
      </c>
      <c r="Q1285">
        <f t="shared" si="101"/>
        <v>174</v>
      </c>
      <c r="R1285" s="16">
        <f t="shared" si="102"/>
        <v>41968.938993055555</v>
      </c>
      <c r="S1285" s="16">
        <f t="shared" si="103"/>
        <v>41772.685393518521</v>
      </c>
      <c r="T1285">
        <f t="shared" si="104"/>
        <v>2014</v>
      </c>
    </row>
    <row r="1286" spans="1:20" ht="135" x14ac:dyDescent="0.25">
      <c r="A1286">
        <v>3682</v>
      </c>
      <c r="B1286" s="3" t="s">
        <v>3679</v>
      </c>
      <c r="C1286" s="3" t="s">
        <v>7792</v>
      </c>
      <c r="D1286" s="6">
        <v>3000</v>
      </c>
      <c r="E1286" s="8">
        <v>4176</v>
      </c>
      <c r="F1286" t="s">
        <v>8218</v>
      </c>
      <c r="G1286" t="s">
        <v>8223</v>
      </c>
      <c r="H1286" t="s">
        <v>8245</v>
      </c>
      <c r="I1286" s="10">
        <v>1402901940</v>
      </c>
      <c r="J1286">
        <v>1399998418</v>
      </c>
      <c r="K1286" t="b">
        <v>0</v>
      </c>
      <c r="L1286">
        <v>67</v>
      </c>
      <c r="M1286" t="b">
        <v>1</v>
      </c>
      <c r="N1286" s="12" t="s">
        <v>8283</v>
      </c>
      <c r="O1286" t="s">
        <v>8286</v>
      </c>
      <c r="P1286" s="6">
        <f t="shared" si="100"/>
        <v>139.19999999999999</v>
      </c>
      <c r="Q1286">
        <f t="shared" si="101"/>
        <v>62.33</v>
      </c>
      <c r="R1286" s="16">
        <f t="shared" si="102"/>
        <v>41772.685393518521</v>
      </c>
      <c r="S1286" s="16">
        <f t="shared" si="103"/>
        <v>40465.655266203699</v>
      </c>
      <c r="T1286">
        <f t="shared" si="104"/>
        <v>2014</v>
      </c>
    </row>
    <row r="1287" spans="1:20" ht="60" hidden="1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 s="10">
        <v>1291131815</v>
      </c>
      <c r="J1287">
        <v>1287071015</v>
      </c>
      <c r="K1287" t="b">
        <v>1</v>
      </c>
      <c r="L1287">
        <v>66</v>
      </c>
      <c r="M1287" t="b">
        <v>1</v>
      </c>
      <c r="N1287" s="12" t="s">
        <v>8287</v>
      </c>
      <c r="O1287" t="s">
        <v>8291</v>
      </c>
      <c r="P1287" s="6">
        <f t="shared" si="100"/>
        <v>119.15</v>
      </c>
      <c r="Q1287">
        <f t="shared" si="101"/>
        <v>63.18</v>
      </c>
      <c r="R1287" s="16">
        <f t="shared" si="102"/>
        <v>40465.655266203699</v>
      </c>
      <c r="S1287" s="16">
        <f t="shared" si="103"/>
        <v>40299.239953703705</v>
      </c>
      <c r="T1287">
        <f t="shared" si="104"/>
        <v>2010</v>
      </c>
    </row>
    <row r="1288" spans="1:20" ht="60" hidden="1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 s="10">
        <v>1275368340</v>
      </c>
      <c r="J1288">
        <v>1272692732</v>
      </c>
      <c r="K1288" t="b">
        <v>0</v>
      </c>
      <c r="L1288">
        <v>89</v>
      </c>
      <c r="M1288" t="b">
        <v>1</v>
      </c>
      <c r="N1288" s="12" t="s">
        <v>8287</v>
      </c>
      <c r="O1288" t="s">
        <v>8288</v>
      </c>
      <c r="P1288" s="6">
        <f t="shared" si="100"/>
        <v>166.08</v>
      </c>
      <c r="Q1288">
        <f t="shared" si="101"/>
        <v>46.65</v>
      </c>
      <c r="R1288" s="16">
        <f t="shared" si="102"/>
        <v>40299.239953703705</v>
      </c>
      <c r="S1288" s="16">
        <f t="shared" si="103"/>
        <v>41628.833680555559</v>
      </c>
      <c r="T1288">
        <f t="shared" si="104"/>
        <v>2010</v>
      </c>
    </row>
    <row r="1289" spans="1:20" ht="45" hidden="1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 s="10">
        <v>1390161630</v>
      </c>
      <c r="J1289">
        <v>1387569630</v>
      </c>
      <c r="K1289" t="b">
        <v>0</v>
      </c>
      <c r="L1289">
        <v>52</v>
      </c>
      <c r="M1289" t="b">
        <v>1</v>
      </c>
      <c r="N1289" s="12" t="s">
        <v>8287</v>
      </c>
      <c r="O1289" t="s">
        <v>8291</v>
      </c>
      <c r="P1289" s="6">
        <f t="shared" si="100"/>
        <v>103.78</v>
      </c>
      <c r="Q1289">
        <f t="shared" si="101"/>
        <v>79.83</v>
      </c>
      <c r="R1289" s="16">
        <f t="shared" si="102"/>
        <v>41628.833680555559</v>
      </c>
      <c r="S1289" s="16">
        <f t="shared" si="103"/>
        <v>41796.771597222221</v>
      </c>
      <c r="T1289">
        <f t="shared" si="104"/>
        <v>2013</v>
      </c>
    </row>
    <row r="1290" spans="1:20" ht="120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 s="10">
        <v>1404671466</v>
      </c>
      <c r="J1290">
        <v>1402079466</v>
      </c>
      <c r="K1290" t="b">
        <v>0</v>
      </c>
      <c r="L1290">
        <v>80</v>
      </c>
      <c r="M1290" t="b">
        <v>1</v>
      </c>
      <c r="N1290" s="12" t="s">
        <v>8283</v>
      </c>
      <c r="O1290" t="s">
        <v>8286</v>
      </c>
      <c r="P1290" s="6">
        <f t="shared" si="100"/>
        <v>138.33000000000001</v>
      </c>
      <c r="Q1290">
        <f t="shared" si="101"/>
        <v>51.88</v>
      </c>
      <c r="R1290" s="16">
        <f t="shared" si="102"/>
        <v>41796.771597222221</v>
      </c>
      <c r="S1290" s="16">
        <f t="shared" si="103"/>
        <v>42685.974004629628</v>
      </c>
      <c r="T1290">
        <f t="shared" si="104"/>
        <v>2014</v>
      </c>
    </row>
    <row r="1291" spans="1:20" ht="150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 s="10">
        <v>1481066554</v>
      </c>
      <c r="J1291">
        <v>1478906554</v>
      </c>
      <c r="K1291" t="b">
        <v>0</v>
      </c>
      <c r="L1291">
        <v>38</v>
      </c>
      <c r="M1291" t="b">
        <v>1</v>
      </c>
      <c r="N1291" s="12" t="s">
        <v>8283</v>
      </c>
      <c r="O1291" t="s">
        <v>8286</v>
      </c>
      <c r="P1291" s="6">
        <f t="shared" si="100"/>
        <v>138.16999999999999</v>
      </c>
      <c r="Q1291">
        <f t="shared" si="101"/>
        <v>109.08</v>
      </c>
      <c r="R1291" s="16">
        <f t="shared" si="102"/>
        <v>42685.974004629628</v>
      </c>
      <c r="S1291" s="16">
        <f t="shared" si="103"/>
        <v>41852.730219907404</v>
      </c>
      <c r="T1291">
        <f t="shared" si="104"/>
        <v>2016</v>
      </c>
    </row>
    <row r="1292" spans="1:20" ht="45" hidden="1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 s="10">
        <v>1409506291</v>
      </c>
      <c r="J1292">
        <v>1406914291</v>
      </c>
      <c r="K1292" t="b">
        <v>1</v>
      </c>
      <c r="L1292">
        <v>54</v>
      </c>
      <c r="M1292" t="b">
        <v>1</v>
      </c>
      <c r="N1292" s="12" t="s">
        <v>8287</v>
      </c>
      <c r="O1292" t="s">
        <v>8291</v>
      </c>
      <c r="P1292" s="6">
        <f t="shared" si="100"/>
        <v>103.5</v>
      </c>
      <c r="Q1292">
        <f t="shared" si="101"/>
        <v>76.67</v>
      </c>
      <c r="R1292" s="16">
        <f t="shared" si="102"/>
        <v>41852.730219907404</v>
      </c>
      <c r="S1292" s="16">
        <f t="shared" si="103"/>
        <v>42155.696793981479</v>
      </c>
      <c r="T1292">
        <f t="shared" si="104"/>
        <v>2014</v>
      </c>
    </row>
    <row r="1293" spans="1:20" ht="135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 s="10">
        <v>1436114603</v>
      </c>
      <c r="J1293">
        <v>1433090603</v>
      </c>
      <c r="K1293" t="b">
        <v>1</v>
      </c>
      <c r="L1293">
        <v>113</v>
      </c>
      <c r="M1293" t="b">
        <v>1</v>
      </c>
      <c r="N1293" s="12" t="s">
        <v>8283</v>
      </c>
      <c r="O1293" t="s">
        <v>8286</v>
      </c>
      <c r="P1293" s="6">
        <f t="shared" si="100"/>
        <v>103.43</v>
      </c>
      <c r="Q1293">
        <f t="shared" si="101"/>
        <v>36.61</v>
      </c>
      <c r="R1293" s="16">
        <f t="shared" si="102"/>
        <v>42155.696793981479</v>
      </c>
      <c r="S1293" s="16">
        <f t="shared" si="103"/>
        <v>41941.802384259259</v>
      </c>
      <c r="T1293">
        <f t="shared" si="104"/>
        <v>2015</v>
      </c>
    </row>
    <row r="1294" spans="1:20" ht="60" hidden="1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 s="10">
        <v>1417402800</v>
      </c>
      <c r="J1294">
        <v>1414610126</v>
      </c>
      <c r="K1294" t="b">
        <v>1</v>
      </c>
      <c r="L1294">
        <v>73</v>
      </c>
      <c r="M1294" t="b">
        <v>1</v>
      </c>
      <c r="N1294" s="12" t="s">
        <v>8273</v>
      </c>
      <c r="O1294" t="s">
        <v>8274</v>
      </c>
      <c r="P1294" s="6">
        <f t="shared" si="100"/>
        <v>175.96</v>
      </c>
      <c r="Q1294">
        <f t="shared" si="101"/>
        <v>56.64</v>
      </c>
      <c r="R1294" s="16">
        <f t="shared" si="102"/>
        <v>41941.802384259259</v>
      </c>
      <c r="S1294" s="16">
        <f t="shared" si="103"/>
        <v>42799.260428240741</v>
      </c>
      <c r="T1294">
        <f t="shared" si="104"/>
        <v>2014</v>
      </c>
    </row>
    <row r="1295" spans="1:20" ht="45" hidden="1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 s="10">
        <v>1491282901</v>
      </c>
      <c r="J1295">
        <v>1488694501</v>
      </c>
      <c r="K1295" t="b">
        <v>0</v>
      </c>
      <c r="L1295">
        <v>64</v>
      </c>
      <c r="M1295" t="b">
        <v>0</v>
      </c>
      <c r="N1295" s="12" t="s">
        <v>8279</v>
      </c>
      <c r="O1295" t="s">
        <v>8280</v>
      </c>
      <c r="P1295" s="6">
        <f t="shared" si="100"/>
        <v>39.119999999999997</v>
      </c>
      <c r="Q1295">
        <f t="shared" si="101"/>
        <v>64.53</v>
      </c>
      <c r="R1295" s="16">
        <f t="shared" si="102"/>
        <v>42799.260428240741</v>
      </c>
      <c r="S1295" s="16">
        <f t="shared" si="103"/>
        <v>41032.071134259262</v>
      </c>
      <c r="T1295">
        <f t="shared" si="104"/>
        <v>2017</v>
      </c>
    </row>
    <row r="1296" spans="1:20" ht="45" hidden="1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 s="10">
        <v>1338601346</v>
      </c>
      <c r="J1296">
        <v>1336009346</v>
      </c>
      <c r="K1296" t="b">
        <v>1</v>
      </c>
      <c r="L1296">
        <v>82</v>
      </c>
      <c r="M1296" t="b">
        <v>1</v>
      </c>
      <c r="N1296" s="12" t="s">
        <v>8281</v>
      </c>
      <c r="O1296" t="s">
        <v>8282</v>
      </c>
      <c r="P1296" s="6">
        <f t="shared" si="100"/>
        <v>137.47</v>
      </c>
      <c r="Q1296">
        <f t="shared" si="101"/>
        <v>50.29</v>
      </c>
      <c r="R1296" s="16">
        <f t="shared" si="102"/>
        <v>41032.071134259262</v>
      </c>
      <c r="S1296" s="16">
        <f t="shared" si="103"/>
        <v>42465.542905092589</v>
      </c>
      <c r="T1296">
        <f t="shared" si="104"/>
        <v>2012</v>
      </c>
    </row>
    <row r="1297" spans="1:20" ht="60" hidden="1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 s="10">
        <v>1462453307</v>
      </c>
      <c r="J1297">
        <v>1459861307</v>
      </c>
      <c r="K1297" t="b">
        <v>0</v>
      </c>
      <c r="L1297">
        <v>63</v>
      </c>
      <c r="M1297" t="b">
        <v>1</v>
      </c>
      <c r="N1297" s="12" t="s">
        <v>8287</v>
      </c>
      <c r="O1297" t="s">
        <v>8291</v>
      </c>
      <c r="P1297" s="6">
        <f t="shared" si="100"/>
        <v>102.98</v>
      </c>
      <c r="Q1297">
        <f t="shared" si="101"/>
        <v>65.38</v>
      </c>
      <c r="R1297" s="16">
        <f t="shared" si="102"/>
        <v>42465.542905092589</v>
      </c>
      <c r="S1297" s="16">
        <f t="shared" si="103"/>
        <v>41451.062905092593</v>
      </c>
      <c r="T1297">
        <f t="shared" si="104"/>
        <v>2016</v>
      </c>
    </row>
    <row r="1298" spans="1:20" ht="60" hidden="1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 s="10">
        <v>1374802235</v>
      </c>
      <c r="J1298">
        <v>1372210235</v>
      </c>
      <c r="K1298" t="b">
        <v>0</v>
      </c>
      <c r="L1298">
        <v>66</v>
      </c>
      <c r="M1298" t="b">
        <v>1</v>
      </c>
      <c r="N1298" s="12" t="s">
        <v>8287</v>
      </c>
      <c r="O1298" t="s">
        <v>8291</v>
      </c>
      <c r="P1298" s="6">
        <f t="shared" si="100"/>
        <v>102.58</v>
      </c>
      <c r="Q1298">
        <f t="shared" si="101"/>
        <v>62.17</v>
      </c>
      <c r="R1298" s="16">
        <f t="shared" si="102"/>
        <v>41451.062905092593</v>
      </c>
      <c r="S1298" s="16">
        <f t="shared" si="103"/>
        <v>42433.726168981477</v>
      </c>
      <c r="T1298">
        <f t="shared" si="104"/>
        <v>2013</v>
      </c>
    </row>
    <row r="1299" spans="1:20" ht="60" hidden="1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 s="10">
        <v>1459700741</v>
      </c>
      <c r="J1299">
        <v>1457112341</v>
      </c>
      <c r="K1299" t="b">
        <v>0</v>
      </c>
      <c r="L1299">
        <v>92</v>
      </c>
      <c r="M1299" t="b">
        <v>0</v>
      </c>
      <c r="N1299" s="12" t="s">
        <v>8273</v>
      </c>
      <c r="O1299" t="s">
        <v>8311</v>
      </c>
      <c r="P1299" s="6">
        <f t="shared" si="100"/>
        <v>29.23</v>
      </c>
      <c r="Q1299">
        <f t="shared" si="101"/>
        <v>44.48</v>
      </c>
      <c r="R1299" s="16">
        <f t="shared" si="102"/>
        <v>42433.726168981477</v>
      </c>
      <c r="S1299" s="16">
        <f t="shared" si="103"/>
        <v>42044.184988425928</v>
      </c>
      <c r="T1299">
        <f t="shared" si="104"/>
        <v>2016</v>
      </c>
    </row>
    <row r="1300" spans="1:20" ht="135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 s="10">
        <v>1426044383</v>
      </c>
      <c r="J1300">
        <v>1423455983</v>
      </c>
      <c r="K1300" t="b">
        <v>0</v>
      </c>
      <c r="L1300">
        <v>48</v>
      </c>
      <c r="M1300" t="b">
        <v>1</v>
      </c>
      <c r="N1300" s="12" t="s">
        <v>8283</v>
      </c>
      <c r="O1300" t="s">
        <v>8286</v>
      </c>
      <c r="P1300" s="6">
        <f t="shared" si="100"/>
        <v>102.25</v>
      </c>
      <c r="Q1300">
        <f t="shared" si="101"/>
        <v>85.21</v>
      </c>
      <c r="R1300" s="16">
        <f t="shared" si="102"/>
        <v>42044.184988425928</v>
      </c>
      <c r="S1300" s="16">
        <f t="shared" si="103"/>
        <v>41546.75105324074</v>
      </c>
      <c r="T1300">
        <f t="shared" si="104"/>
        <v>2015</v>
      </c>
    </row>
    <row r="1301" spans="1:20" ht="45" hidden="1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 s="10">
        <v>1382068740</v>
      </c>
      <c r="J1301">
        <v>1380477691</v>
      </c>
      <c r="K1301" t="b">
        <v>0</v>
      </c>
      <c r="L1301">
        <v>71</v>
      </c>
      <c r="M1301" t="b">
        <v>1</v>
      </c>
      <c r="N1301" s="12" t="s">
        <v>8287</v>
      </c>
      <c r="O1301" t="s">
        <v>8301</v>
      </c>
      <c r="P1301" s="6">
        <f t="shared" si="100"/>
        <v>102.13</v>
      </c>
      <c r="Q1301">
        <f t="shared" si="101"/>
        <v>57.54</v>
      </c>
      <c r="R1301" s="16">
        <f t="shared" si="102"/>
        <v>41546.75105324074</v>
      </c>
      <c r="S1301" s="16">
        <f t="shared" si="103"/>
        <v>42102.743773148148</v>
      </c>
      <c r="T1301">
        <f t="shared" si="104"/>
        <v>2013</v>
      </c>
    </row>
    <row r="1302" spans="1:20" ht="105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 s="10">
        <v>1430329862</v>
      </c>
      <c r="J1302">
        <v>1428515462</v>
      </c>
      <c r="K1302" t="b">
        <v>0</v>
      </c>
      <c r="L1302">
        <v>88</v>
      </c>
      <c r="M1302" t="b">
        <v>1</v>
      </c>
      <c r="N1302" s="12" t="s">
        <v>8283</v>
      </c>
      <c r="O1302" t="s">
        <v>8286</v>
      </c>
      <c r="P1302" s="6">
        <f t="shared" si="100"/>
        <v>136.16999999999999</v>
      </c>
      <c r="Q1302">
        <f t="shared" si="101"/>
        <v>46.42</v>
      </c>
      <c r="R1302" s="16">
        <f t="shared" si="102"/>
        <v>42102.743773148148</v>
      </c>
      <c r="S1302" s="16">
        <f t="shared" si="103"/>
        <v>42186.855879629627</v>
      </c>
      <c r="T1302">
        <f t="shared" si="104"/>
        <v>2015</v>
      </c>
    </row>
    <row r="1303" spans="1:20" ht="135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 s="10">
        <v>1438374748</v>
      </c>
      <c r="J1303">
        <v>1435782748</v>
      </c>
      <c r="K1303" t="b">
        <v>0</v>
      </c>
      <c r="L1303">
        <v>20</v>
      </c>
      <c r="M1303" t="b">
        <v>1</v>
      </c>
      <c r="N1303" s="12" t="s">
        <v>8283</v>
      </c>
      <c r="O1303" t="s">
        <v>8286</v>
      </c>
      <c r="P1303" s="6">
        <f t="shared" si="100"/>
        <v>102.03</v>
      </c>
      <c r="Q1303">
        <f t="shared" si="101"/>
        <v>204.05</v>
      </c>
      <c r="R1303" s="16">
        <f t="shared" si="102"/>
        <v>42186.855879629627</v>
      </c>
      <c r="S1303" s="16">
        <f t="shared" si="103"/>
        <v>41918.670115740737</v>
      </c>
      <c r="T1303">
        <f t="shared" si="104"/>
        <v>2015</v>
      </c>
    </row>
    <row r="1304" spans="1:20" ht="45" hidden="1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 s="10">
        <v>1415208840</v>
      </c>
      <c r="J1304">
        <v>1412611498</v>
      </c>
      <c r="K1304" t="b">
        <v>1</v>
      </c>
      <c r="L1304">
        <v>67</v>
      </c>
      <c r="M1304" t="b">
        <v>1</v>
      </c>
      <c r="N1304" s="12" t="s">
        <v>8279</v>
      </c>
      <c r="O1304" t="s">
        <v>8280</v>
      </c>
      <c r="P1304" s="6">
        <f t="shared" si="100"/>
        <v>101.95</v>
      </c>
      <c r="Q1304">
        <f t="shared" si="101"/>
        <v>60.87</v>
      </c>
      <c r="R1304" s="16">
        <f t="shared" si="102"/>
        <v>41918.670115740737</v>
      </c>
      <c r="S1304" s="16">
        <f t="shared" si="103"/>
        <v>41846.667326388888</v>
      </c>
      <c r="T1304">
        <f t="shared" si="104"/>
        <v>2014</v>
      </c>
    </row>
    <row r="1305" spans="1:20" ht="150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 s="10">
        <v>1408204857</v>
      </c>
      <c r="J1305">
        <v>1406390457</v>
      </c>
      <c r="K1305" t="b">
        <v>0</v>
      </c>
      <c r="L1305">
        <v>48</v>
      </c>
      <c r="M1305" t="b">
        <v>1</v>
      </c>
      <c r="N1305" s="12" t="s">
        <v>8283</v>
      </c>
      <c r="O1305" t="s">
        <v>8286</v>
      </c>
      <c r="P1305" s="6">
        <f t="shared" si="100"/>
        <v>101.83</v>
      </c>
      <c r="Q1305">
        <f t="shared" si="101"/>
        <v>84.85</v>
      </c>
      <c r="R1305" s="16">
        <f t="shared" si="102"/>
        <v>41846.667326388888</v>
      </c>
      <c r="S1305" s="16">
        <f t="shared" si="103"/>
        <v>42568.759374999994</v>
      </c>
      <c r="T1305">
        <f t="shared" si="104"/>
        <v>2014</v>
      </c>
    </row>
    <row r="1306" spans="1:20" hidden="1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 s="10">
        <v>1470075210</v>
      </c>
      <c r="J1306">
        <v>1468779210</v>
      </c>
      <c r="K1306" t="b">
        <v>0</v>
      </c>
      <c r="L1306">
        <v>133</v>
      </c>
      <c r="M1306" t="b">
        <v>1</v>
      </c>
      <c r="N1306" s="12" t="s">
        <v>8287</v>
      </c>
      <c r="O1306" t="s">
        <v>8291</v>
      </c>
      <c r="P1306" s="6">
        <f t="shared" si="100"/>
        <v>203.35</v>
      </c>
      <c r="Q1306">
        <f t="shared" si="101"/>
        <v>30.58</v>
      </c>
      <c r="R1306" s="16">
        <f t="shared" si="102"/>
        <v>42568.759374999994</v>
      </c>
      <c r="S1306" s="16">
        <f t="shared" si="103"/>
        <v>41766.617291666669</v>
      </c>
      <c r="T1306">
        <f t="shared" si="104"/>
        <v>2016</v>
      </c>
    </row>
    <row r="1307" spans="1:20" ht="60" hidden="1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 s="10">
        <v>1401778740</v>
      </c>
      <c r="J1307">
        <v>1399474134</v>
      </c>
      <c r="K1307" t="b">
        <v>1</v>
      </c>
      <c r="L1307">
        <v>50</v>
      </c>
      <c r="M1307" t="b">
        <v>0</v>
      </c>
      <c r="N1307" s="12" t="s">
        <v>8283</v>
      </c>
      <c r="O1307" t="s">
        <v>8286</v>
      </c>
      <c r="P1307" s="6">
        <f t="shared" si="100"/>
        <v>41.49</v>
      </c>
      <c r="Q1307">
        <f t="shared" si="101"/>
        <v>81.319999999999993</v>
      </c>
      <c r="R1307" s="16">
        <f t="shared" si="102"/>
        <v>41766.617291666669</v>
      </c>
      <c r="S1307" s="16">
        <f t="shared" si="103"/>
        <v>40750.340902777774</v>
      </c>
      <c r="T1307">
        <f t="shared" si="104"/>
        <v>2014</v>
      </c>
    </row>
    <row r="1308" spans="1:20" ht="60" hidden="1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 s="10">
        <v>1316851854</v>
      </c>
      <c r="J1308">
        <v>1311667854</v>
      </c>
      <c r="K1308" t="b">
        <v>0</v>
      </c>
      <c r="L1308">
        <v>47</v>
      </c>
      <c r="M1308" t="b">
        <v>1</v>
      </c>
      <c r="N1308" s="12" t="s">
        <v>8287</v>
      </c>
      <c r="O1308" t="s">
        <v>8291</v>
      </c>
      <c r="P1308" s="6">
        <f t="shared" si="100"/>
        <v>101.63</v>
      </c>
      <c r="Q1308">
        <f t="shared" si="101"/>
        <v>86.49</v>
      </c>
      <c r="R1308" s="16">
        <f t="shared" si="102"/>
        <v>40750.340902777774</v>
      </c>
      <c r="S1308" s="16">
        <f t="shared" si="103"/>
        <v>42004.703865740739</v>
      </c>
      <c r="T1308">
        <f t="shared" si="104"/>
        <v>2011</v>
      </c>
    </row>
    <row r="1309" spans="1:20" ht="60" hidden="1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 s="10">
        <v>1422636814</v>
      </c>
      <c r="J1309">
        <v>1420044814</v>
      </c>
      <c r="K1309" t="b">
        <v>0</v>
      </c>
      <c r="L1309">
        <v>32</v>
      </c>
      <c r="M1309" t="b">
        <v>1</v>
      </c>
      <c r="N1309" s="12" t="s">
        <v>8283</v>
      </c>
      <c r="O1309" t="s">
        <v>8295</v>
      </c>
      <c r="P1309" s="6">
        <f t="shared" si="100"/>
        <v>101.38</v>
      </c>
      <c r="Q1309">
        <f t="shared" si="101"/>
        <v>126.72</v>
      </c>
      <c r="R1309" s="16">
        <f t="shared" si="102"/>
        <v>42004.703865740739</v>
      </c>
      <c r="S1309" s="16">
        <f t="shared" si="103"/>
        <v>41884.056747685187</v>
      </c>
      <c r="T1309">
        <f t="shared" si="104"/>
        <v>2014</v>
      </c>
    </row>
    <row r="1310" spans="1:20" ht="120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 s="10">
        <v>1411264800</v>
      </c>
      <c r="J1310">
        <v>1409620903</v>
      </c>
      <c r="K1310" t="b">
        <v>0</v>
      </c>
      <c r="L1310">
        <v>87</v>
      </c>
      <c r="M1310" t="b">
        <v>1</v>
      </c>
      <c r="N1310" s="12" t="s">
        <v>8283</v>
      </c>
      <c r="O1310" t="s">
        <v>8286</v>
      </c>
      <c r="P1310" s="6">
        <f t="shared" si="100"/>
        <v>108.13</v>
      </c>
      <c r="Q1310">
        <f t="shared" si="101"/>
        <v>46.61</v>
      </c>
      <c r="R1310" s="16">
        <f t="shared" si="102"/>
        <v>41884.056747685187</v>
      </c>
      <c r="S1310" s="16">
        <f t="shared" si="103"/>
        <v>41842.292997685188</v>
      </c>
      <c r="T1310">
        <f t="shared" si="104"/>
        <v>2014</v>
      </c>
    </row>
    <row r="1311" spans="1:20" ht="45" hidden="1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 s="10">
        <v>1408604515</v>
      </c>
      <c r="J1311">
        <v>1406012515</v>
      </c>
      <c r="K1311" t="b">
        <v>0</v>
      </c>
      <c r="L1311">
        <v>53</v>
      </c>
      <c r="M1311" t="b">
        <v>1</v>
      </c>
      <c r="N1311" s="12" t="s">
        <v>8281</v>
      </c>
      <c r="O1311" t="s">
        <v>8292</v>
      </c>
      <c r="P1311" s="6">
        <f t="shared" si="100"/>
        <v>101.3</v>
      </c>
      <c r="Q1311">
        <f t="shared" si="101"/>
        <v>76.45</v>
      </c>
      <c r="R1311" s="16">
        <f t="shared" si="102"/>
        <v>41842.292997685188</v>
      </c>
      <c r="S1311" s="16">
        <f t="shared" si="103"/>
        <v>41964.716319444444</v>
      </c>
      <c r="T1311">
        <f t="shared" si="104"/>
        <v>2014</v>
      </c>
    </row>
    <row r="1312" spans="1:20" ht="135" x14ac:dyDescent="0.25">
      <c r="A1312">
        <v>3585</v>
      </c>
      <c r="B1312" s="3" t="s">
        <v>3584</v>
      </c>
      <c r="C1312" s="3" t="s">
        <v>7695</v>
      </c>
      <c r="D1312" s="6">
        <v>3400</v>
      </c>
      <c r="E1312" s="8">
        <v>4050</v>
      </c>
      <c r="F1312" t="s">
        <v>8218</v>
      </c>
      <c r="G1312" t="s">
        <v>8223</v>
      </c>
      <c r="H1312" t="s">
        <v>8245</v>
      </c>
      <c r="I1312" s="10">
        <v>1419181890</v>
      </c>
      <c r="J1312">
        <v>1416589890</v>
      </c>
      <c r="K1312" t="b">
        <v>0</v>
      </c>
      <c r="L1312">
        <v>23</v>
      </c>
      <c r="M1312" t="b">
        <v>1</v>
      </c>
      <c r="N1312" s="12" t="s">
        <v>8283</v>
      </c>
      <c r="O1312" t="s">
        <v>8286</v>
      </c>
      <c r="P1312" s="6">
        <f t="shared" si="100"/>
        <v>119.12</v>
      </c>
      <c r="Q1312">
        <f t="shared" si="101"/>
        <v>176.09</v>
      </c>
      <c r="R1312" s="16">
        <f t="shared" si="102"/>
        <v>41964.716319444444</v>
      </c>
      <c r="S1312" s="16">
        <f t="shared" si="103"/>
        <v>42483.675208333334</v>
      </c>
      <c r="T1312">
        <f t="shared" si="104"/>
        <v>2014</v>
      </c>
    </row>
    <row r="1313" spans="1:20" ht="135" x14ac:dyDescent="0.25">
      <c r="A1313">
        <v>1300</v>
      </c>
      <c r="B1313" s="3" t="s">
        <v>1301</v>
      </c>
      <c r="C1313" s="3" t="s">
        <v>5410</v>
      </c>
      <c r="D1313" s="6">
        <v>3000</v>
      </c>
      <c r="E1313" s="8">
        <v>4050</v>
      </c>
      <c r="F1313" t="s">
        <v>8218</v>
      </c>
      <c r="G1313" t="s">
        <v>8223</v>
      </c>
      <c r="H1313" t="s">
        <v>8245</v>
      </c>
      <c r="I1313" s="10">
        <v>1464807420</v>
      </c>
      <c r="J1313">
        <v>1461427938</v>
      </c>
      <c r="K1313" t="b">
        <v>0</v>
      </c>
      <c r="L1313">
        <v>24</v>
      </c>
      <c r="M1313" t="b">
        <v>1</v>
      </c>
      <c r="N1313" s="12" t="s">
        <v>8283</v>
      </c>
      <c r="O1313" t="s">
        <v>8286</v>
      </c>
      <c r="P1313" s="6">
        <f t="shared" si="100"/>
        <v>135</v>
      </c>
      <c r="Q1313">
        <f t="shared" si="101"/>
        <v>168.75</v>
      </c>
      <c r="R1313" s="16">
        <f t="shared" si="102"/>
        <v>42483.675208333334</v>
      </c>
      <c r="S1313" s="16">
        <f t="shared" si="103"/>
        <v>42606.347233796296</v>
      </c>
      <c r="T1313">
        <f t="shared" si="104"/>
        <v>2016</v>
      </c>
    </row>
    <row r="1314" spans="1:20" ht="60" hidden="1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 s="10">
        <v>1477210801</v>
      </c>
      <c r="J1314">
        <v>1472026801</v>
      </c>
      <c r="K1314" t="b">
        <v>1</v>
      </c>
      <c r="L1314">
        <v>71</v>
      </c>
      <c r="M1314" t="b">
        <v>1</v>
      </c>
      <c r="N1314" s="12" t="s">
        <v>8273</v>
      </c>
      <c r="O1314" t="s">
        <v>8274</v>
      </c>
      <c r="P1314" s="6">
        <f t="shared" si="100"/>
        <v>107.89</v>
      </c>
      <c r="Q1314">
        <f t="shared" si="101"/>
        <v>56.98</v>
      </c>
      <c r="R1314" s="16">
        <f t="shared" si="102"/>
        <v>42606.347233796296</v>
      </c>
      <c r="S1314" s="16">
        <f t="shared" si="103"/>
        <v>41829.788252314815</v>
      </c>
      <c r="T1314">
        <f t="shared" si="104"/>
        <v>2016</v>
      </c>
    </row>
    <row r="1315" spans="1:20" ht="60" x14ac:dyDescent="0.25">
      <c r="A1315">
        <v>3157</v>
      </c>
      <c r="B1315" s="3" t="s">
        <v>3157</v>
      </c>
      <c r="C1315" s="3" t="s">
        <v>7267</v>
      </c>
      <c r="D1315" s="6">
        <v>4000</v>
      </c>
      <c r="E1315" s="8">
        <v>4040</v>
      </c>
      <c r="F1315" t="s">
        <v>8218</v>
      </c>
      <c r="G1315" t="s">
        <v>8223</v>
      </c>
      <c r="H1315" t="s">
        <v>8245</v>
      </c>
      <c r="I1315" s="10">
        <v>1405746000</v>
      </c>
      <c r="J1315">
        <v>1404932105</v>
      </c>
      <c r="K1315" t="b">
        <v>1</v>
      </c>
      <c r="L1315">
        <v>41</v>
      </c>
      <c r="M1315" t="b">
        <v>1</v>
      </c>
      <c r="N1315" s="12" t="s">
        <v>8283</v>
      </c>
      <c r="O1315" t="s">
        <v>8286</v>
      </c>
      <c r="P1315" s="6">
        <f t="shared" si="100"/>
        <v>101</v>
      </c>
      <c r="Q1315">
        <f t="shared" si="101"/>
        <v>98.54</v>
      </c>
      <c r="R1315" s="16">
        <f t="shared" si="102"/>
        <v>41829.788252314815</v>
      </c>
      <c r="S1315" s="16">
        <f t="shared" si="103"/>
        <v>41357.209166666667</v>
      </c>
      <c r="T1315">
        <f t="shared" si="104"/>
        <v>2014</v>
      </c>
    </row>
    <row r="1316" spans="1:20" ht="45" hidden="1" x14ac:dyDescent="0.25">
      <c r="A1316">
        <v>75</v>
      </c>
      <c r="B1316" s="3" t="s">
        <v>77</v>
      </c>
      <c r="C1316" s="3" t="s">
        <v>4186</v>
      </c>
      <c r="D1316" s="6">
        <v>3500</v>
      </c>
      <c r="E1316" s="8">
        <v>4040</v>
      </c>
      <c r="F1316" t="s">
        <v>8218</v>
      </c>
      <c r="G1316" t="s">
        <v>8223</v>
      </c>
      <c r="H1316" t="s">
        <v>8245</v>
      </c>
      <c r="I1316" s="10">
        <v>1366693272</v>
      </c>
      <c r="J1316">
        <v>1364101272</v>
      </c>
      <c r="K1316" t="b">
        <v>0</v>
      </c>
      <c r="L1316">
        <v>47</v>
      </c>
      <c r="M1316" t="b">
        <v>1</v>
      </c>
      <c r="N1316" s="12" t="s">
        <v>8281</v>
      </c>
      <c r="O1316" t="s">
        <v>8303</v>
      </c>
      <c r="P1316" s="6">
        <f t="shared" si="100"/>
        <v>115.43</v>
      </c>
      <c r="Q1316">
        <f t="shared" si="101"/>
        <v>85.96</v>
      </c>
      <c r="R1316" s="16">
        <f t="shared" si="102"/>
        <v>41357.209166666667</v>
      </c>
      <c r="S1316" s="16">
        <f t="shared" si="103"/>
        <v>41774.737060185187</v>
      </c>
      <c r="T1316">
        <f t="shared" si="104"/>
        <v>2013</v>
      </c>
    </row>
    <row r="1317" spans="1:20" ht="30" hidden="1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 s="10">
        <v>1403026882</v>
      </c>
      <c r="J1317">
        <v>1400175682</v>
      </c>
      <c r="K1317" t="b">
        <v>0</v>
      </c>
      <c r="L1317">
        <v>88</v>
      </c>
      <c r="M1317" t="b">
        <v>1</v>
      </c>
      <c r="N1317" s="12" t="s">
        <v>8287</v>
      </c>
      <c r="O1317" t="s">
        <v>8291</v>
      </c>
      <c r="P1317" s="6">
        <f t="shared" si="100"/>
        <v>100.93</v>
      </c>
      <c r="Q1317">
        <f t="shared" si="101"/>
        <v>45.88</v>
      </c>
      <c r="R1317" s="16">
        <f t="shared" si="102"/>
        <v>41774.737060185187</v>
      </c>
      <c r="S1317" s="16">
        <f t="shared" si="103"/>
        <v>41752.83457175926</v>
      </c>
      <c r="T1317">
        <f t="shared" si="104"/>
        <v>2014</v>
      </c>
    </row>
    <row r="1318" spans="1:20" ht="150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 s="10">
        <v>1400875307</v>
      </c>
      <c r="J1318">
        <v>1398283307</v>
      </c>
      <c r="K1318" t="b">
        <v>0</v>
      </c>
      <c r="L1318">
        <v>56</v>
      </c>
      <c r="M1318" t="b">
        <v>1</v>
      </c>
      <c r="N1318" s="12" t="s">
        <v>8283</v>
      </c>
      <c r="O1318" t="s">
        <v>8286</v>
      </c>
      <c r="P1318" s="6">
        <f t="shared" si="100"/>
        <v>100.88</v>
      </c>
      <c r="Q1318">
        <f t="shared" si="101"/>
        <v>72.05</v>
      </c>
      <c r="R1318" s="16">
        <f t="shared" si="102"/>
        <v>41752.83457175926</v>
      </c>
      <c r="S1318" s="16">
        <f t="shared" si="103"/>
        <v>42102.866307870368</v>
      </c>
      <c r="T1318">
        <f t="shared" si="104"/>
        <v>2014</v>
      </c>
    </row>
    <row r="1319" spans="1:20" ht="105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 s="10">
        <v>1431204449</v>
      </c>
      <c r="J1319">
        <v>1428526049</v>
      </c>
      <c r="K1319" t="b">
        <v>0</v>
      </c>
      <c r="L1319">
        <v>13</v>
      </c>
      <c r="M1319" t="b">
        <v>1</v>
      </c>
      <c r="N1319" s="12" t="s">
        <v>8283</v>
      </c>
      <c r="O1319" t="s">
        <v>8286</v>
      </c>
      <c r="P1319" s="6">
        <f t="shared" si="100"/>
        <v>100.75</v>
      </c>
      <c r="Q1319">
        <f t="shared" si="101"/>
        <v>310</v>
      </c>
      <c r="R1319" s="16">
        <f t="shared" si="102"/>
        <v>42102.866307870368</v>
      </c>
      <c r="S1319" s="16">
        <f t="shared" si="103"/>
        <v>40860.67050925926</v>
      </c>
      <c r="T1319">
        <f t="shared" si="104"/>
        <v>2015</v>
      </c>
    </row>
    <row r="1320" spans="1:20" ht="45" hidden="1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 s="10">
        <v>1323838740</v>
      </c>
      <c r="J1320">
        <v>1321200332</v>
      </c>
      <c r="K1320" t="b">
        <v>0</v>
      </c>
      <c r="L1320">
        <v>35</v>
      </c>
      <c r="M1320" t="b">
        <v>1</v>
      </c>
      <c r="N1320" s="12" t="s">
        <v>8287</v>
      </c>
      <c r="O1320" t="s">
        <v>8288</v>
      </c>
      <c r="P1320" s="6">
        <f t="shared" si="100"/>
        <v>100.7</v>
      </c>
      <c r="Q1320">
        <f t="shared" si="101"/>
        <v>115.09</v>
      </c>
      <c r="R1320" s="16">
        <f t="shared" si="102"/>
        <v>40860.67050925926</v>
      </c>
      <c r="S1320" s="16">
        <f t="shared" si="103"/>
        <v>41331.253159722226</v>
      </c>
      <c r="T1320">
        <f t="shared" si="104"/>
        <v>2011</v>
      </c>
    </row>
    <row r="1321" spans="1:20" ht="45" hidden="1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 s="10">
        <v>1364447073</v>
      </c>
      <c r="J1321">
        <v>1361858673</v>
      </c>
      <c r="K1321" t="b">
        <v>0</v>
      </c>
      <c r="L1321">
        <v>98</v>
      </c>
      <c r="M1321" t="b">
        <v>1</v>
      </c>
      <c r="N1321" s="12" t="s">
        <v>8287</v>
      </c>
      <c r="O1321" t="s">
        <v>8298</v>
      </c>
      <c r="P1321" s="6">
        <f t="shared" si="100"/>
        <v>160.88</v>
      </c>
      <c r="Q1321">
        <f t="shared" si="101"/>
        <v>41.04</v>
      </c>
      <c r="R1321" s="16">
        <f t="shared" si="102"/>
        <v>41331.253159722226</v>
      </c>
      <c r="S1321" s="16">
        <f t="shared" si="103"/>
        <v>41882.590127314819</v>
      </c>
      <c r="T1321">
        <f t="shared" si="104"/>
        <v>2013</v>
      </c>
    </row>
    <row r="1322" spans="1:20" ht="45" hidden="1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 s="10">
        <v>1412086187</v>
      </c>
      <c r="J1322">
        <v>1409494187</v>
      </c>
      <c r="K1322" t="b">
        <v>0</v>
      </c>
      <c r="L1322">
        <v>87</v>
      </c>
      <c r="M1322" t="b">
        <v>1</v>
      </c>
      <c r="N1322" s="12" t="s">
        <v>8287</v>
      </c>
      <c r="O1322" t="s">
        <v>8291</v>
      </c>
      <c r="P1322" s="6">
        <f t="shared" si="100"/>
        <v>114.89</v>
      </c>
      <c r="Q1322">
        <f t="shared" si="101"/>
        <v>46.22</v>
      </c>
      <c r="R1322" s="16">
        <f t="shared" si="102"/>
        <v>41882.590127314819</v>
      </c>
      <c r="S1322" s="16">
        <f t="shared" si="103"/>
        <v>42561.154664351852</v>
      </c>
      <c r="T1322">
        <f t="shared" si="104"/>
        <v>2014</v>
      </c>
    </row>
    <row r="1323" spans="1:20" ht="165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 s="10">
        <v>1470801600</v>
      </c>
      <c r="J1323">
        <v>1468122163</v>
      </c>
      <c r="K1323" t="b">
        <v>0</v>
      </c>
      <c r="L1323">
        <v>61</v>
      </c>
      <c r="M1323" t="b">
        <v>1</v>
      </c>
      <c r="N1323" s="12" t="s">
        <v>8283</v>
      </c>
      <c r="O1323" t="s">
        <v>8286</v>
      </c>
      <c r="P1323" s="6">
        <f t="shared" si="100"/>
        <v>100.45</v>
      </c>
      <c r="Q1323">
        <f t="shared" si="101"/>
        <v>65.87</v>
      </c>
      <c r="R1323" s="16">
        <f t="shared" si="102"/>
        <v>42561.154664351852</v>
      </c>
      <c r="S1323" s="16">
        <f t="shared" si="103"/>
        <v>42734.789444444439</v>
      </c>
      <c r="T1323">
        <f t="shared" si="104"/>
        <v>2016</v>
      </c>
    </row>
    <row r="1324" spans="1:20" ht="150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 s="10">
        <v>1485991860</v>
      </c>
      <c r="J1324">
        <v>1483124208</v>
      </c>
      <c r="K1324" t="b">
        <v>0</v>
      </c>
      <c r="L1324">
        <v>115</v>
      </c>
      <c r="M1324" t="b">
        <v>1</v>
      </c>
      <c r="N1324" s="12" t="s">
        <v>8283</v>
      </c>
      <c r="O1324" t="s">
        <v>8286</v>
      </c>
      <c r="P1324" s="6">
        <f t="shared" si="100"/>
        <v>100.39</v>
      </c>
      <c r="Q1324">
        <f t="shared" si="101"/>
        <v>34.92</v>
      </c>
      <c r="R1324" s="16">
        <f t="shared" si="102"/>
        <v>42734.789444444439</v>
      </c>
      <c r="S1324" s="16">
        <f t="shared" si="103"/>
        <v>41004.156886574077</v>
      </c>
      <c r="T1324">
        <f t="shared" si="104"/>
        <v>2016</v>
      </c>
    </row>
    <row r="1325" spans="1:20" ht="60" hidden="1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 s="10">
        <v>1337144340</v>
      </c>
      <c r="J1325">
        <v>1333597555</v>
      </c>
      <c r="K1325" t="b">
        <v>0</v>
      </c>
      <c r="L1325">
        <v>55</v>
      </c>
      <c r="M1325" t="b">
        <v>1</v>
      </c>
      <c r="N1325" s="12" t="s">
        <v>8287</v>
      </c>
      <c r="O1325" t="s">
        <v>8288</v>
      </c>
      <c r="P1325" s="6">
        <f t="shared" si="100"/>
        <v>114.57</v>
      </c>
      <c r="Q1325">
        <f t="shared" si="101"/>
        <v>72.91</v>
      </c>
      <c r="R1325" s="16">
        <f t="shared" si="102"/>
        <v>41004.156886574077</v>
      </c>
      <c r="S1325" s="16">
        <f t="shared" si="103"/>
        <v>41995.870486111111</v>
      </c>
      <c r="T1325">
        <f t="shared" si="104"/>
        <v>2012</v>
      </c>
    </row>
    <row r="1326" spans="1:20" ht="165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 s="10">
        <v>1421009610</v>
      </c>
      <c r="J1326">
        <v>1419281610</v>
      </c>
      <c r="K1326" t="b">
        <v>0</v>
      </c>
      <c r="L1326">
        <v>33</v>
      </c>
      <c r="M1326" t="b">
        <v>1</v>
      </c>
      <c r="N1326" s="12" t="s">
        <v>8283</v>
      </c>
      <c r="O1326" t="s">
        <v>8286</v>
      </c>
      <c r="P1326" s="6">
        <f t="shared" si="100"/>
        <v>100.13</v>
      </c>
      <c r="Q1326">
        <f t="shared" si="101"/>
        <v>121.36</v>
      </c>
      <c r="R1326" s="16">
        <f t="shared" si="102"/>
        <v>41995.870486111111</v>
      </c>
      <c r="S1326" s="16">
        <f t="shared" si="103"/>
        <v>42538.73583333334</v>
      </c>
      <c r="T1326">
        <f t="shared" si="104"/>
        <v>2014</v>
      </c>
    </row>
    <row r="1327" spans="1:20" ht="135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 s="10">
        <v>1470034740</v>
      </c>
      <c r="J1327">
        <v>1466185176</v>
      </c>
      <c r="K1327" t="b">
        <v>0</v>
      </c>
      <c r="L1327">
        <v>70</v>
      </c>
      <c r="M1327" t="b">
        <v>1</v>
      </c>
      <c r="N1327" s="12" t="s">
        <v>8283</v>
      </c>
      <c r="O1327" t="s">
        <v>8286</v>
      </c>
      <c r="P1327" s="6">
        <f t="shared" si="100"/>
        <v>133.47</v>
      </c>
      <c r="Q1327">
        <f t="shared" si="101"/>
        <v>57.2</v>
      </c>
      <c r="R1327" s="16">
        <f t="shared" si="102"/>
        <v>42538.73583333334</v>
      </c>
      <c r="S1327" s="16">
        <f t="shared" si="103"/>
        <v>42447.894432870366</v>
      </c>
      <c r="T1327">
        <f t="shared" si="104"/>
        <v>2016</v>
      </c>
    </row>
    <row r="1328" spans="1:20" ht="165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 s="10">
        <v>1463520479</v>
      </c>
      <c r="J1328">
        <v>1458336479</v>
      </c>
      <c r="K1328" t="b">
        <v>0</v>
      </c>
      <c r="L1328">
        <v>49</v>
      </c>
      <c r="M1328" t="b">
        <v>1</v>
      </c>
      <c r="N1328" s="12" t="s">
        <v>8283</v>
      </c>
      <c r="O1328" t="s">
        <v>8286</v>
      </c>
      <c r="P1328" s="6">
        <f t="shared" si="100"/>
        <v>100.05</v>
      </c>
      <c r="Q1328">
        <f t="shared" si="101"/>
        <v>81.67</v>
      </c>
      <c r="R1328" s="16">
        <f t="shared" si="102"/>
        <v>42447.894432870366</v>
      </c>
      <c r="S1328" s="16">
        <f t="shared" si="103"/>
        <v>40795.820150462961</v>
      </c>
      <c r="T1328">
        <f t="shared" si="104"/>
        <v>2016</v>
      </c>
    </row>
    <row r="1329" spans="1:20" ht="60" hidden="1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 s="10">
        <v>1318189261</v>
      </c>
      <c r="J1329">
        <v>1315597261</v>
      </c>
      <c r="K1329" t="b">
        <v>0</v>
      </c>
      <c r="L1329">
        <v>100</v>
      </c>
      <c r="M1329" t="b">
        <v>1</v>
      </c>
      <c r="N1329" s="12" t="s">
        <v>8281</v>
      </c>
      <c r="O1329" t="s">
        <v>8303</v>
      </c>
      <c r="P1329" s="6">
        <f t="shared" si="100"/>
        <v>100.01</v>
      </c>
      <c r="Q1329">
        <f t="shared" si="101"/>
        <v>40.01</v>
      </c>
      <c r="R1329" s="16">
        <f t="shared" si="102"/>
        <v>40795.820150462961</v>
      </c>
      <c r="S1329" s="16">
        <f t="shared" si="103"/>
        <v>42268.009224537032</v>
      </c>
      <c r="T1329">
        <f t="shared" si="104"/>
        <v>2011</v>
      </c>
    </row>
    <row r="1330" spans="1:20" ht="150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 s="10">
        <v>1445818397</v>
      </c>
      <c r="J1330">
        <v>1442794397</v>
      </c>
      <c r="K1330" t="b">
        <v>0</v>
      </c>
      <c r="L1330">
        <v>35</v>
      </c>
      <c r="M1330" t="b">
        <v>1</v>
      </c>
      <c r="N1330" s="12" t="s">
        <v>8283</v>
      </c>
      <c r="O1330" t="s">
        <v>8286</v>
      </c>
      <c r="P1330" s="6">
        <f t="shared" si="100"/>
        <v>105.27</v>
      </c>
      <c r="Q1330">
        <f t="shared" si="101"/>
        <v>114.29</v>
      </c>
      <c r="R1330" s="16">
        <f t="shared" si="102"/>
        <v>42268.009224537032</v>
      </c>
      <c r="S1330" s="16">
        <f t="shared" si="103"/>
        <v>42676.065150462964</v>
      </c>
      <c r="T1330">
        <f t="shared" si="104"/>
        <v>2015</v>
      </c>
    </row>
    <row r="1331" spans="1:20" ht="150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 s="10">
        <v>1481957940</v>
      </c>
      <c r="J1331">
        <v>1478050429</v>
      </c>
      <c r="K1331" t="b">
        <v>0</v>
      </c>
      <c r="L1331">
        <v>31</v>
      </c>
      <c r="M1331" t="b">
        <v>1</v>
      </c>
      <c r="N1331" s="12" t="s">
        <v>8283</v>
      </c>
      <c r="O1331" t="s">
        <v>8286</v>
      </c>
      <c r="P1331" s="6">
        <f t="shared" si="100"/>
        <v>100</v>
      </c>
      <c r="Q1331">
        <f t="shared" si="101"/>
        <v>129.03</v>
      </c>
      <c r="R1331" s="16">
        <f t="shared" si="102"/>
        <v>42676.065150462964</v>
      </c>
      <c r="S1331" s="16">
        <f t="shared" si="103"/>
        <v>41794.817523148151</v>
      </c>
      <c r="T1331">
        <f t="shared" si="104"/>
        <v>2016</v>
      </c>
    </row>
    <row r="1332" spans="1:20" ht="105" x14ac:dyDescent="0.25">
      <c r="A1332">
        <v>3517</v>
      </c>
      <c r="B1332" s="3" t="s">
        <v>3516</v>
      </c>
      <c r="C1332" s="3" t="s">
        <v>7627</v>
      </c>
      <c r="D1332" s="6">
        <v>4000</v>
      </c>
      <c r="E1332" s="8">
        <v>4000</v>
      </c>
      <c r="F1332" t="s">
        <v>8218</v>
      </c>
      <c r="G1332" t="s">
        <v>8224</v>
      </c>
      <c r="H1332" t="s">
        <v>8246</v>
      </c>
      <c r="I1332" s="10">
        <v>1404471600</v>
      </c>
      <c r="J1332">
        <v>1401910634</v>
      </c>
      <c r="K1332" t="b">
        <v>0</v>
      </c>
      <c r="L1332">
        <v>13</v>
      </c>
      <c r="M1332" t="b">
        <v>1</v>
      </c>
      <c r="N1332" s="12" t="s">
        <v>8283</v>
      </c>
      <c r="O1332" t="s">
        <v>8286</v>
      </c>
      <c r="P1332" s="6">
        <f t="shared" si="100"/>
        <v>100</v>
      </c>
      <c r="Q1332">
        <f t="shared" si="101"/>
        <v>307.69</v>
      </c>
      <c r="R1332" s="16">
        <f t="shared" si="102"/>
        <v>41794.817523148151</v>
      </c>
      <c r="S1332" s="16">
        <f t="shared" si="103"/>
        <v>42139.014525462961</v>
      </c>
      <c r="T1332">
        <f t="shared" si="104"/>
        <v>2014</v>
      </c>
    </row>
    <row r="1333" spans="1:20" ht="60" hidden="1" x14ac:dyDescent="0.25">
      <c r="A1333">
        <v>3049</v>
      </c>
      <c r="B1333" s="3" t="s">
        <v>3049</v>
      </c>
      <c r="C1333" s="3" t="s">
        <v>7159</v>
      </c>
      <c r="D1333" s="6">
        <v>3750</v>
      </c>
      <c r="E1333" s="8">
        <v>4000</v>
      </c>
      <c r="F1333" t="s">
        <v>8218</v>
      </c>
      <c r="G1333" t="s">
        <v>8223</v>
      </c>
      <c r="H1333" t="s">
        <v>8245</v>
      </c>
      <c r="I1333" s="10">
        <v>1434241255</v>
      </c>
      <c r="J1333">
        <v>1431649255</v>
      </c>
      <c r="K1333" t="b">
        <v>0</v>
      </c>
      <c r="L1333">
        <v>54</v>
      </c>
      <c r="M1333" t="b">
        <v>1</v>
      </c>
      <c r="N1333" s="12" t="s">
        <v>8283</v>
      </c>
      <c r="O1333" t="s">
        <v>8284</v>
      </c>
      <c r="P1333" s="6">
        <f t="shared" si="100"/>
        <v>106.67</v>
      </c>
      <c r="Q1333">
        <f t="shared" si="101"/>
        <v>74.069999999999993</v>
      </c>
      <c r="R1333" s="16">
        <f t="shared" si="102"/>
        <v>42139.014525462961</v>
      </c>
      <c r="S1333" s="16">
        <f t="shared" si="103"/>
        <v>42585.691898148143</v>
      </c>
      <c r="T1333">
        <f t="shared" si="104"/>
        <v>2015</v>
      </c>
    </row>
    <row r="1334" spans="1:20" ht="60" hidden="1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 s="10">
        <v>1472834180</v>
      </c>
      <c r="J1334">
        <v>1470242180</v>
      </c>
      <c r="K1334" t="b">
        <v>1</v>
      </c>
      <c r="L1334">
        <v>38</v>
      </c>
      <c r="M1334" t="b">
        <v>0</v>
      </c>
      <c r="N1334" s="12" t="s">
        <v>8273</v>
      </c>
      <c r="O1334" t="s">
        <v>8274</v>
      </c>
      <c r="P1334" s="6">
        <f t="shared" si="100"/>
        <v>36.24</v>
      </c>
      <c r="Q1334">
        <f t="shared" si="101"/>
        <v>104.89</v>
      </c>
      <c r="R1334" s="16">
        <f t="shared" si="102"/>
        <v>42585.691898148143</v>
      </c>
      <c r="S1334" s="16">
        <f t="shared" si="103"/>
        <v>40213.323599537034</v>
      </c>
      <c r="T1334">
        <f t="shared" si="104"/>
        <v>2016</v>
      </c>
    </row>
    <row r="1335" spans="1:20" ht="60" hidden="1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 s="10">
        <v>1268723160</v>
      </c>
      <c r="J1335">
        <v>1265269559</v>
      </c>
      <c r="K1335" t="b">
        <v>1</v>
      </c>
      <c r="L1335">
        <v>84</v>
      </c>
      <c r="M1335" t="b">
        <v>1</v>
      </c>
      <c r="N1335" s="12" t="s">
        <v>8281</v>
      </c>
      <c r="O1335" t="s">
        <v>8282</v>
      </c>
      <c r="P1335" s="6">
        <f t="shared" si="100"/>
        <v>113.76</v>
      </c>
      <c r="Q1335">
        <f t="shared" si="101"/>
        <v>47.4</v>
      </c>
      <c r="R1335" s="16">
        <f t="shared" si="102"/>
        <v>40213.323599537034</v>
      </c>
      <c r="S1335" s="16">
        <f t="shared" si="103"/>
        <v>40595.497164351851</v>
      </c>
      <c r="T1335">
        <f t="shared" si="104"/>
        <v>2010</v>
      </c>
    </row>
    <row r="1336" spans="1:20" ht="60" hidden="1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 s="10">
        <v>1302260155</v>
      </c>
      <c r="J1336">
        <v>1298289355</v>
      </c>
      <c r="K1336" t="b">
        <v>0</v>
      </c>
      <c r="L1336">
        <v>57</v>
      </c>
      <c r="M1336" t="b">
        <v>1</v>
      </c>
      <c r="N1336" s="12" t="s">
        <v>8281</v>
      </c>
      <c r="O1336" t="s">
        <v>8303</v>
      </c>
      <c r="P1336" s="6">
        <f t="shared" si="100"/>
        <v>113.66</v>
      </c>
      <c r="Q1336">
        <f t="shared" si="101"/>
        <v>69.790000000000006</v>
      </c>
      <c r="R1336" s="16">
        <f t="shared" si="102"/>
        <v>40595.497164351851</v>
      </c>
      <c r="S1336" s="16">
        <f t="shared" si="103"/>
        <v>41367.572280092594</v>
      </c>
      <c r="T1336">
        <f t="shared" si="104"/>
        <v>2011</v>
      </c>
    </row>
    <row r="1337" spans="1:20" ht="60" hidden="1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 s="10">
        <v>1367588645</v>
      </c>
      <c r="J1337">
        <v>1364996645</v>
      </c>
      <c r="K1337" t="b">
        <v>0</v>
      </c>
      <c r="L1337">
        <v>74</v>
      </c>
      <c r="M1337" t="b">
        <v>1</v>
      </c>
      <c r="N1337" s="12" t="s">
        <v>8271</v>
      </c>
      <c r="O1337" t="s">
        <v>8293</v>
      </c>
      <c r="P1337" s="6">
        <f t="shared" si="100"/>
        <v>179.1</v>
      </c>
      <c r="Q1337">
        <f t="shared" si="101"/>
        <v>53.73</v>
      </c>
      <c r="R1337" s="16">
        <f t="shared" si="102"/>
        <v>41367.572280092594</v>
      </c>
      <c r="S1337" s="16">
        <f t="shared" si="103"/>
        <v>42173.746342592596</v>
      </c>
      <c r="T1337">
        <f t="shared" si="104"/>
        <v>2013</v>
      </c>
    </row>
    <row r="1338" spans="1:20" hidden="1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 s="10">
        <v>1435808400</v>
      </c>
      <c r="J1338">
        <v>1434650084</v>
      </c>
      <c r="K1338" t="b">
        <v>0</v>
      </c>
      <c r="L1338">
        <v>63</v>
      </c>
      <c r="M1338" t="b">
        <v>1</v>
      </c>
      <c r="N1338" s="12" t="s">
        <v>8287</v>
      </c>
      <c r="O1338" t="s">
        <v>8288</v>
      </c>
      <c r="P1338" s="6">
        <f t="shared" si="100"/>
        <v>132.37</v>
      </c>
      <c r="Q1338">
        <f t="shared" si="101"/>
        <v>63.03</v>
      </c>
      <c r="R1338" s="16">
        <f t="shared" si="102"/>
        <v>42173.746342592596</v>
      </c>
      <c r="S1338" s="16">
        <f t="shared" si="103"/>
        <v>40778.770011574074</v>
      </c>
      <c r="T1338">
        <f t="shared" si="104"/>
        <v>2015</v>
      </c>
    </row>
    <row r="1339" spans="1:20" ht="30" hidden="1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 s="10">
        <v>1316716129</v>
      </c>
      <c r="J1339">
        <v>1314124129</v>
      </c>
      <c r="K1339" t="b">
        <v>0</v>
      </c>
      <c r="L1339">
        <v>56</v>
      </c>
      <c r="M1339" t="b">
        <v>1</v>
      </c>
      <c r="N1339" s="12" t="s">
        <v>8287</v>
      </c>
      <c r="O1339" t="s">
        <v>8291</v>
      </c>
      <c r="P1339" s="6">
        <f t="shared" si="100"/>
        <v>131.83000000000001</v>
      </c>
      <c r="Q1339">
        <f t="shared" si="101"/>
        <v>70.63</v>
      </c>
      <c r="R1339" s="16">
        <f t="shared" si="102"/>
        <v>40778.770011574074</v>
      </c>
      <c r="S1339" s="16">
        <f t="shared" si="103"/>
        <v>41780.745254629634</v>
      </c>
      <c r="T1339">
        <f t="shared" si="104"/>
        <v>2011</v>
      </c>
    </row>
    <row r="1340" spans="1:20" ht="60" hidden="1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 s="10">
        <v>1403301660</v>
      </c>
      <c r="J1340">
        <v>1400694790</v>
      </c>
      <c r="K1340" t="b">
        <v>1</v>
      </c>
      <c r="L1340">
        <v>73</v>
      </c>
      <c r="M1340" t="b">
        <v>1</v>
      </c>
      <c r="N1340" s="12" t="s">
        <v>8283</v>
      </c>
      <c r="O1340" t="s">
        <v>8284</v>
      </c>
      <c r="P1340" s="6">
        <f t="shared" si="100"/>
        <v>100.72</v>
      </c>
      <c r="Q1340">
        <f t="shared" si="101"/>
        <v>53.95</v>
      </c>
      <c r="R1340" s="16">
        <f t="shared" si="102"/>
        <v>41780.745254629634</v>
      </c>
      <c r="S1340" s="16">
        <f t="shared" si="103"/>
        <v>41605.868449074071</v>
      </c>
      <c r="T1340">
        <f t="shared" si="104"/>
        <v>2014</v>
      </c>
    </row>
    <row r="1341" spans="1:20" ht="45" hidden="1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 s="10">
        <v>1388473200</v>
      </c>
      <c r="J1341">
        <v>1385585434</v>
      </c>
      <c r="K1341" t="b">
        <v>1</v>
      </c>
      <c r="L1341">
        <v>85</v>
      </c>
      <c r="M1341" t="b">
        <v>1</v>
      </c>
      <c r="N1341" s="12" t="s">
        <v>8287</v>
      </c>
      <c r="O1341" t="s">
        <v>8288</v>
      </c>
      <c r="P1341" s="6">
        <f t="shared" si="100"/>
        <v>170.65</v>
      </c>
      <c r="Q1341">
        <f t="shared" si="101"/>
        <v>46.18</v>
      </c>
      <c r="R1341" s="16">
        <f t="shared" si="102"/>
        <v>41605.868449074071</v>
      </c>
      <c r="S1341" s="16">
        <f t="shared" si="103"/>
        <v>42719.90834490741</v>
      </c>
      <c r="T1341">
        <f t="shared" si="104"/>
        <v>2013</v>
      </c>
    </row>
    <row r="1342" spans="1:20" ht="30" hidden="1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 s="10">
        <v>1484430481</v>
      </c>
      <c r="J1342">
        <v>1481838481</v>
      </c>
      <c r="K1342" t="b">
        <v>0</v>
      </c>
      <c r="L1342">
        <v>82</v>
      </c>
      <c r="M1342" t="b">
        <v>1</v>
      </c>
      <c r="N1342" s="12" t="s">
        <v>8287</v>
      </c>
      <c r="O1342" t="s">
        <v>8291</v>
      </c>
      <c r="P1342" s="6">
        <f t="shared" si="100"/>
        <v>111.89</v>
      </c>
      <c r="Q1342">
        <f t="shared" si="101"/>
        <v>47.76</v>
      </c>
      <c r="R1342" s="16">
        <f t="shared" si="102"/>
        <v>42719.90834490741</v>
      </c>
      <c r="S1342" s="16">
        <f t="shared" si="103"/>
        <v>41524.858553240738</v>
      </c>
      <c r="T1342">
        <f t="shared" si="104"/>
        <v>2016</v>
      </c>
    </row>
    <row r="1343" spans="1:20" ht="45" hidden="1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 s="10">
        <v>1380949200</v>
      </c>
      <c r="J1343">
        <v>1378586179</v>
      </c>
      <c r="K1343" t="b">
        <v>0</v>
      </c>
      <c r="L1343">
        <v>65</v>
      </c>
      <c r="M1343" t="b">
        <v>1</v>
      </c>
      <c r="N1343" s="12" t="s">
        <v>8287</v>
      </c>
      <c r="O1343" t="s">
        <v>8301</v>
      </c>
      <c r="P1343" s="6">
        <f t="shared" si="100"/>
        <v>111.71</v>
      </c>
      <c r="Q1343">
        <f t="shared" si="101"/>
        <v>60.15</v>
      </c>
      <c r="R1343" s="16">
        <f t="shared" si="102"/>
        <v>41524.858553240738</v>
      </c>
      <c r="S1343" s="16">
        <f t="shared" si="103"/>
        <v>42566.604826388888</v>
      </c>
      <c r="T1343">
        <f t="shared" si="104"/>
        <v>2013</v>
      </c>
    </row>
    <row r="1344" spans="1:20" ht="150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 s="10">
        <v>1471185057</v>
      </c>
      <c r="J1344">
        <v>1468593057</v>
      </c>
      <c r="K1344" t="b">
        <v>0</v>
      </c>
      <c r="L1344">
        <v>64</v>
      </c>
      <c r="M1344" t="b">
        <v>1</v>
      </c>
      <c r="N1344" s="12" t="s">
        <v>8283</v>
      </c>
      <c r="O1344" t="s">
        <v>8286</v>
      </c>
      <c r="P1344" s="6">
        <f t="shared" si="100"/>
        <v>130.27000000000001</v>
      </c>
      <c r="Q1344">
        <f t="shared" si="101"/>
        <v>61.06</v>
      </c>
      <c r="R1344" s="16">
        <f t="shared" si="102"/>
        <v>42566.604826388888</v>
      </c>
      <c r="S1344" s="16">
        <f t="shared" si="103"/>
        <v>42027.13817129629</v>
      </c>
      <c r="T1344">
        <f t="shared" si="104"/>
        <v>2016</v>
      </c>
    </row>
    <row r="1345" spans="1:20" ht="45" hidden="1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 s="10">
        <v>1424997000</v>
      </c>
      <c r="J1345">
        <v>1421983138</v>
      </c>
      <c r="K1345" t="b">
        <v>0</v>
      </c>
      <c r="L1345">
        <v>61</v>
      </c>
      <c r="M1345" t="b">
        <v>1</v>
      </c>
      <c r="N1345" s="12" t="s">
        <v>8287</v>
      </c>
      <c r="O1345" t="s">
        <v>8301</v>
      </c>
      <c r="P1345" s="6">
        <f t="shared" si="100"/>
        <v>195.3</v>
      </c>
      <c r="Q1345">
        <f t="shared" si="101"/>
        <v>64.03</v>
      </c>
      <c r="R1345" s="16">
        <f t="shared" si="102"/>
        <v>42027.13817129629</v>
      </c>
      <c r="S1345" s="16">
        <f t="shared" si="103"/>
        <v>42469.68414351852</v>
      </c>
      <c r="T1345">
        <f t="shared" si="104"/>
        <v>2015</v>
      </c>
    </row>
    <row r="1346" spans="1:20" ht="60" hidden="1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 s="10">
        <v>1462766400</v>
      </c>
      <c r="J1346">
        <v>1460219110</v>
      </c>
      <c r="K1346" t="b">
        <v>0</v>
      </c>
      <c r="L1346">
        <v>37</v>
      </c>
      <c r="M1346" t="b">
        <v>0</v>
      </c>
      <c r="N1346" s="12" t="s">
        <v>8283</v>
      </c>
      <c r="O1346" t="s">
        <v>8286</v>
      </c>
      <c r="P1346" s="6">
        <f t="shared" ref="P1346:P1409" si="105">ROUND(E1346/D1346*100,2)</f>
        <v>78.099999999999994</v>
      </c>
      <c r="Q1346">
        <f t="shared" ref="Q1346:Q1409" si="106">ROUND(E1346/L1346,2)</f>
        <v>105.54</v>
      </c>
      <c r="R1346" s="16">
        <f t="shared" si="102"/>
        <v>42469.68414351852</v>
      </c>
      <c r="S1346" s="16">
        <f t="shared" si="103"/>
        <v>42179.344988425932</v>
      </c>
      <c r="T1346">
        <f t="shared" si="104"/>
        <v>2016</v>
      </c>
    </row>
    <row r="1347" spans="1:20" ht="150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 s="10">
        <v>1438624800</v>
      </c>
      <c r="J1347">
        <v>1435133807</v>
      </c>
      <c r="K1347" t="b">
        <v>0</v>
      </c>
      <c r="L1347">
        <v>39</v>
      </c>
      <c r="M1347" t="b">
        <v>1</v>
      </c>
      <c r="N1347" s="12" t="s">
        <v>8283</v>
      </c>
      <c r="O1347" t="s">
        <v>8286</v>
      </c>
      <c r="P1347" s="6">
        <f t="shared" si="105"/>
        <v>118.26</v>
      </c>
      <c r="Q1347">
        <f t="shared" si="106"/>
        <v>100.06</v>
      </c>
      <c r="R1347" s="16">
        <f t="shared" ref="R1347:R1410" si="107">(((J1347/60)/60)/24)+DATE(1970,1,1)</f>
        <v>42179.344988425932</v>
      </c>
      <c r="S1347" s="16">
        <f t="shared" ref="S1347:S1410" si="108">(((J1348/60)/60)/24)+DATE(1970,1,1)</f>
        <v>41853.240208333329</v>
      </c>
      <c r="T1347">
        <f t="shared" ref="T1347:T1410" si="109">YEAR(R1347)</f>
        <v>2015</v>
      </c>
    </row>
    <row r="1348" spans="1:20" ht="135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 s="10">
        <v>1408942740</v>
      </c>
      <c r="J1348">
        <v>1406958354</v>
      </c>
      <c r="K1348" t="b">
        <v>0</v>
      </c>
      <c r="L1348">
        <v>31</v>
      </c>
      <c r="M1348" t="b">
        <v>1</v>
      </c>
      <c r="N1348" s="12" t="s">
        <v>8283</v>
      </c>
      <c r="O1348" t="s">
        <v>8286</v>
      </c>
      <c r="P1348" s="6">
        <f t="shared" si="105"/>
        <v>111.43</v>
      </c>
      <c r="Q1348">
        <f t="shared" si="106"/>
        <v>125.81</v>
      </c>
      <c r="R1348" s="16">
        <f t="shared" si="107"/>
        <v>41853.240208333329</v>
      </c>
      <c r="S1348" s="16">
        <f t="shared" si="108"/>
        <v>42633.116851851853</v>
      </c>
      <c r="T1348">
        <f t="shared" si="109"/>
        <v>2014</v>
      </c>
    </row>
    <row r="1349" spans="1:20" ht="120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 s="10">
        <v>1476931696</v>
      </c>
      <c r="J1349">
        <v>1474339696</v>
      </c>
      <c r="K1349" t="b">
        <v>0</v>
      </c>
      <c r="L1349">
        <v>66</v>
      </c>
      <c r="M1349" t="b">
        <v>1</v>
      </c>
      <c r="N1349" s="12" t="s">
        <v>8283</v>
      </c>
      <c r="O1349" t="s">
        <v>8286</v>
      </c>
      <c r="P1349" s="6">
        <f t="shared" si="105"/>
        <v>110.86</v>
      </c>
      <c r="Q1349">
        <f t="shared" si="106"/>
        <v>58.79</v>
      </c>
      <c r="R1349" s="16">
        <f t="shared" si="107"/>
        <v>42633.116851851853</v>
      </c>
      <c r="S1349" s="16">
        <f t="shared" si="108"/>
        <v>41747.86986111111</v>
      </c>
      <c r="T1349">
        <f t="shared" si="109"/>
        <v>2016</v>
      </c>
    </row>
    <row r="1350" spans="1:20" ht="60" hidden="1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 s="10">
        <v>1400569140</v>
      </c>
      <c r="J1350">
        <v>1397854356</v>
      </c>
      <c r="K1350" t="b">
        <v>0</v>
      </c>
      <c r="L1350">
        <v>46</v>
      </c>
      <c r="M1350" t="b">
        <v>0</v>
      </c>
      <c r="N1350" s="12" t="s">
        <v>8283</v>
      </c>
      <c r="O1350" t="s">
        <v>8286</v>
      </c>
      <c r="P1350" s="6">
        <f t="shared" si="105"/>
        <v>34.799999999999997</v>
      </c>
      <c r="Q1350">
        <f t="shared" si="106"/>
        <v>84.28</v>
      </c>
      <c r="R1350" s="16">
        <f t="shared" si="107"/>
        <v>41747.86986111111</v>
      </c>
      <c r="S1350" s="16">
        <f t="shared" si="108"/>
        <v>42780.600532407407</v>
      </c>
      <c r="T1350">
        <f t="shared" si="109"/>
        <v>2014</v>
      </c>
    </row>
    <row r="1351" spans="1:20" ht="45" hidden="1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 s="10">
        <v>1489497886</v>
      </c>
      <c r="J1351">
        <v>1487082286</v>
      </c>
      <c r="K1351" t="b">
        <v>1</v>
      </c>
      <c r="L1351">
        <v>70</v>
      </c>
      <c r="M1351" t="b">
        <v>1</v>
      </c>
      <c r="N1351" s="12" t="s">
        <v>8273</v>
      </c>
      <c r="O1351" t="s">
        <v>8274</v>
      </c>
      <c r="P1351" s="6">
        <f t="shared" si="105"/>
        <v>110.44</v>
      </c>
      <c r="Q1351">
        <f t="shared" si="106"/>
        <v>55.22</v>
      </c>
      <c r="R1351" s="16">
        <f t="shared" si="107"/>
        <v>42780.600532407407</v>
      </c>
      <c r="S1351" s="16">
        <f t="shared" si="108"/>
        <v>41304.833194444444</v>
      </c>
      <c r="T1351">
        <f t="shared" si="109"/>
        <v>2017</v>
      </c>
    </row>
    <row r="1352" spans="1:20" ht="60" hidden="1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 s="10">
        <v>1362167988</v>
      </c>
      <c r="J1352">
        <v>1359575988</v>
      </c>
      <c r="K1352" t="b">
        <v>1</v>
      </c>
      <c r="L1352">
        <v>120</v>
      </c>
      <c r="M1352" t="b">
        <v>1</v>
      </c>
      <c r="N1352" s="12" t="s">
        <v>8281</v>
      </c>
      <c r="O1352" t="s">
        <v>8282</v>
      </c>
      <c r="P1352" s="6">
        <f t="shared" si="105"/>
        <v>385.15</v>
      </c>
      <c r="Q1352">
        <f t="shared" si="106"/>
        <v>32.1</v>
      </c>
      <c r="R1352" s="16">
        <f t="shared" si="107"/>
        <v>41304.833194444444</v>
      </c>
      <c r="S1352" s="16">
        <f t="shared" si="108"/>
        <v>41737.684664351851</v>
      </c>
      <c r="T1352">
        <f t="shared" si="109"/>
        <v>2013</v>
      </c>
    </row>
    <row r="1353" spans="1:20" ht="60" hidden="1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 s="10">
        <v>1400862355</v>
      </c>
      <c r="J1353">
        <v>1396974355</v>
      </c>
      <c r="K1353" t="b">
        <v>0</v>
      </c>
      <c r="L1353">
        <v>81</v>
      </c>
      <c r="M1353" t="b">
        <v>1</v>
      </c>
      <c r="N1353" s="12" t="s">
        <v>8287</v>
      </c>
      <c r="O1353" t="s">
        <v>8298</v>
      </c>
      <c r="P1353" s="6">
        <f t="shared" si="105"/>
        <v>100.59</v>
      </c>
      <c r="Q1353">
        <f t="shared" si="106"/>
        <v>47.19</v>
      </c>
      <c r="R1353" s="16">
        <f t="shared" si="107"/>
        <v>41737.684664351851</v>
      </c>
      <c r="S1353" s="16">
        <f t="shared" si="108"/>
        <v>42492.717233796298</v>
      </c>
      <c r="T1353">
        <f t="shared" si="109"/>
        <v>2014</v>
      </c>
    </row>
    <row r="1354" spans="1:20" ht="135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 s="10">
        <v>1464801169</v>
      </c>
      <c r="J1354">
        <v>1462209169</v>
      </c>
      <c r="K1354" t="b">
        <v>0</v>
      </c>
      <c r="L1354">
        <v>130</v>
      </c>
      <c r="M1354" t="b">
        <v>1</v>
      </c>
      <c r="N1354" s="12" t="s">
        <v>8283</v>
      </c>
      <c r="O1354" t="s">
        <v>8286</v>
      </c>
      <c r="P1354" s="6">
        <f t="shared" si="105"/>
        <v>108.67</v>
      </c>
      <c r="Q1354">
        <f t="shared" si="106"/>
        <v>29.26</v>
      </c>
      <c r="R1354" s="16">
        <f t="shared" si="107"/>
        <v>42492.717233796298</v>
      </c>
      <c r="S1354" s="16">
        <f t="shared" si="108"/>
        <v>42086.614942129629</v>
      </c>
      <c r="T1354">
        <f t="shared" si="109"/>
        <v>2016</v>
      </c>
    </row>
    <row r="1355" spans="1:20" ht="60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 s="10">
        <v>1429772340</v>
      </c>
      <c r="J1355">
        <v>1427121931</v>
      </c>
      <c r="K1355" t="b">
        <v>0</v>
      </c>
      <c r="L1355">
        <v>86</v>
      </c>
      <c r="M1355" t="b">
        <v>1</v>
      </c>
      <c r="N1355" s="12" t="s">
        <v>8283</v>
      </c>
      <c r="O1355" t="s">
        <v>8286</v>
      </c>
      <c r="P1355" s="6">
        <f t="shared" si="105"/>
        <v>108.57</v>
      </c>
      <c r="Q1355">
        <f t="shared" si="106"/>
        <v>44.19</v>
      </c>
      <c r="R1355" s="16">
        <f t="shared" si="107"/>
        <v>42086.614942129629</v>
      </c>
      <c r="S1355" s="16">
        <f t="shared" si="108"/>
        <v>41954.850868055553</v>
      </c>
      <c r="T1355">
        <f t="shared" si="109"/>
        <v>2015</v>
      </c>
    </row>
    <row r="1356" spans="1:20" ht="45" hidden="1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 s="10">
        <v>1417465515</v>
      </c>
      <c r="J1356">
        <v>1415737515</v>
      </c>
      <c r="K1356" t="b">
        <v>0</v>
      </c>
      <c r="L1356">
        <v>50</v>
      </c>
      <c r="M1356" t="b">
        <v>1</v>
      </c>
      <c r="N1356" s="12" t="s">
        <v>8283</v>
      </c>
      <c r="O1356" t="s">
        <v>8295</v>
      </c>
      <c r="P1356" s="6">
        <f t="shared" si="105"/>
        <v>108.51</v>
      </c>
      <c r="Q1356">
        <f t="shared" si="106"/>
        <v>75.959999999999994</v>
      </c>
      <c r="R1356" s="16">
        <f t="shared" si="107"/>
        <v>41954.850868055553</v>
      </c>
      <c r="S1356" s="16">
        <f t="shared" si="108"/>
        <v>41767.656863425924</v>
      </c>
      <c r="T1356">
        <f t="shared" si="109"/>
        <v>2014</v>
      </c>
    </row>
    <row r="1357" spans="1:20" ht="45" hidden="1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 s="10">
        <v>1402642740</v>
      </c>
      <c r="J1357">
        <v>1399563953</v>
      </c>
      <c r="K1357" t="b">
        <v>1</v>
      </c>
      <c r="L1357">
        <v>59</v>
      </c>
      <c r="M1357" t="b">
        <v>1</v>
      </c>
      <c r="N1357" s="12" t="s">
        <v>8287</v>
      </c>
      <c r="O1357" t="s">
        <v>8291</v>
      </c>
      <c r="P1357" s="6">
        <f t="shared" si="105"/>
        <v>151.63999999999999</v>
      </c>
      <c r="Q1357">
        <f t="shared" si="106"/>
        <v>64.25</v>
      </c>
      <c r="R1357" s="16">
        <f t="shared" si="107"/>
        <v>41767.656863425924</v>
      </c>
      <c r="S1357" s="16">
        <f t="shared" si="108"/>
        <v>40215.919050925928</v>
      </c>
      <c r="T1357">
        <f t="shared" si="109"/>
        <v>2014</v>
      </c>
    </row>
    <row r="1358" spans="1:20" ht="30" hidden="1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 s="10">
        <v>1268690100</v>
      </c>
      <c r="J1358">
        <v>1265493806</v>
      </c>
      <c r="K1358" t="b">
        <v>1</v>
      </c>
      <c r="L1358">
        <v>79</v>
      </c>
      <c r="M1358" t="b">
        <v>1</v>
      </c>
      <c r="N1358" s="12" t="s">
        <v>8268</v>
      </c>
      <c r="O1358" t="s">
        <v>8269</v>
      </c>
      <c r="P1358" s="6">
        <f t="shared" si="105"/>
        <v>126.17</v>
      </c>
      <c r="Q1358">
        <f t="shared" si="106"/>
        <v>47.91</v>
      </c>
      <c r="R1358" s="16">
        <f t="shared" si="107"/>
        <v>40215.919050925928</v>
      </c>
      <c r="S1358" s="16">
        <f t="shared" si="108"/>
        <v>42173.275740740741</v>
      </c>
      <c r="T1358">
        <f t="shared" si="109"/>
        <v>2010</v>
      </c>
    </row>
    <row r="1359" spans="1:20" ht="60" hidden="1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 s="10">
        <v>1438451580</v>
      </c>
      <c r="J1359">
        <v>1434609424</v>
      </c>
      <c r="K1359" t="b">
        <v>0</v>
      </c>
      <c r="L1359">
        <v>28</v>
      </c>
      <c r="M1359" t="b">
        <v>0</v>
      </c>
      <c r="N1359" s="12" t="s">
        <v>8268</v>
      </c>
      <c r="O1359" t="s">
        <v>8302</v>
      </c>
      <c r="P1359" s="6">
        <f t="shared" si="105"/>
        <v>5.04</v>
      </c>
      <c r="Q1359">
        <f t="shared" si="106"/>
        <v>135.04</v>
      </c>
      <c r="R1359" s="16">
        <f t="shared" si="107"/>
        <v>42173.275740740741</v>
      </c>
      <c r="S1359" s="16">
        <f t="shared" si="108"/>
        <v>40961.252141203702</v>
      </c>
      <c r="T1359">
        <f t="shared" si="109"/>
        <v>2015</v>
      </c>
    </row>
    <row r="1360" spans="1:20" ht="45" hidden="1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 s="10">
        <v>1332362880</v>
      </c>
      <c r="J1360">
        <v>1329890585</v>
      </c>
      <c r="K1360" t="b">
        <v>0</v>
      </c>
      <c r="L1360">
        <v>56</v>
      </c>
      <c r="M1360" t="b">
        <v>1</v>
      </c>
      <c r="N1360" s="12" t="s">
        <v>8287</v>
      </c>
      <c r="O1360" t="s">
        <v>8301</v>
      </c>
      <c r="P1360" s="6">
        <f t="shared" si="105"/>
        <v>102.73</v>
      </c>
      <c r="Q1360">
        <f t="shared" si="106"/>
        <v>67.42</v>
      </c>
      <c r="R1360" s="16">
        <f t="shared" si="107"/>
        <v>40961.252141203702</v>
      </c>
      <c r="S1360" s="16">
        <f t="shared" si="108"/>
        <v>41013.936562499999</v>
      </c>
      <c r="T1360">
        <f t="shared" si="109"/>
        <v>2012</v>
      </c>
    </row>
    <row r="1361" spans="1:20" ht="135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 s="10">
        <v>1338523140</v>
      </c>
      <c r="J1361">
        <v>1334442519</v>
      </c>
      <c r="K1361" t="b">
        <v>1</v>
      </c>
      <c r="L1361">
        <v>60</v>
      </c>
      <c r="M1361" t="b">
        <v>1</v>
      </c>
      <c r="N1361" s="12" t="s">
        <v>8283</v>
      </c>
      <c r="O1361" t="s">
        <v>8286</v>
      </c>
      <c r="P1361" s="6">
        <f t="shared" si="105"/>
        <v>125.77</v>
      </c>
      <c r="Q1361">
        <f t="shared" si="106"/>
        <v>62.88</v>
      </c>
      <c r="R1361" s="16">
        <f t="shared" si="107"/>
        <v>41013.936562499999</v>
      </c>
      <c r="S1361" s="16">
        <f t="shared" si="108"/>
        <v>42490.133877314816</v>
      </c>
      <c r="T1361">
        <f t="shared" si="109"/>
        <v>2012</v>
      </c>
    </row>
    <row r="1362" spans="1:20" ht="135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 s="10">
        <v>1465178400</v>
      </c>
      <c r="J1362">
        <v>1461985967</v>
      </c>
      <c r="K1362" t="b">
        <v>0</v>
      </c>
      <c r="L1362">
        <v>60</v>
      </c>
      <c r="M1362" t="b">
        <v>1</v>
      </c>
      <c r="N1362" s="12" t="s">
        <v>8283</v>
      </c>
      <c r="O1362" t="s">
        <v>8286</v>
      </c>
      <c r="P1362" s="6">
        <f t="shared" si="105"/>
        <v>107.43</v>
      </c>
      <c r="Q1362">
        <f t="shared" si="106"/>
        <v>62.67</v>
      </c>
      <c r="R1362" s="16">
        <f t="shared" si="107"/>
        <v>42490.133877314816</v>
      </c>
      <c r="S1362" s="16">
        <f t="shared" si="108"/>
        <v>41666.842824074076</v>
      </c>
      <c r="T1362">
        <f t="shared" si="109"/>
        <v>2016</v>
      </c>
    </row>
    <row r="1363" spans="1:20" ht="45" hidden="1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 s="10">
        <v>1393445620</v>
      </c>
      <c r="J1363">
        <v>1390853620</v>
      </c>
      <c r="K1363" t="b">
        <v>1</v>
      </c>
      <c r="L1363">
        <v>74</v>
      </c>
      <c r="M1363" t="b">
        <v>1</v>
      </c>
      <c r="N1363" s="12" t="s">
        <v>8287</v>
      </c>
      <c r="O1363" t="s">
        <v>8291</v>
      </c>
      <c r="P1363" s="6">
        <f t="shared" si="105"/>
        <v>113.67</v>
      </c>
      <c r="Q1363">
        <f t="shared" si="106"/>
        <v>50.69</v>
      </c>
      <c r="R1363" s="16">
        <f t="shared" si="107"/>
        <v>41666.842824074076</v>
      </c>
      <c r="S1363" s="16">
        <f t="shared" si="108"/>
        <v>42044.765960648147</v>
      </c>
      <c r="T1363">
        <f t="shared" si="109"/>
        <v>2014</v>
      </c>
    </row>
    <row r="1364" spans="1:20" ht="60" hidden="1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 s="10">
        <v>1424715779</v>
      </c>
      <c r="J1364">
        <v>1423506179</v>
      </c>
      <c r="K1364" t="b">
        <v>0</v>
      </c>
      <c r="L1364">
        <v>50</v>
      </c>
      <c r="M1364" t="b">
        <v>1</v>
      </c>
      <c r="N1364" s="12" t="s">
        <v>8283</v>
      </c>
      <c r="O1364" t="s">
        <v>8295</v>
      </c>
      <c r="P1364" s="6">
        <f t="shared" si="105"/>
        <v>125</v>
      </c>
      <c r="Q1364">
        <f t="shared" si="106"/>
        <v>75</v>
      </c>
      <c r="R1364" s="16">
        <f t="shared" si="107"/>
        <v>42044.765960648147</v>
      </c>
      <c r="S1364" s="16">
        <f t="shared" si="108"/>
        <v>41483.449282407404</v>
      </c>
      <c r="T1364">
        <f t="shared" si="109"/>
        <v>2015</v>
      </c>
    </row>
    <row r="1365" spans="1:20" ht="60" hidden="1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 s="10">
        <v>1380192418</v>
      </c>
      <c r="J1365">
        <v>1375008418</v>
      </c>
      <c r="K1365" t="b">
        <v>0</v>
      </c>
      <c r="L1365">
        <v>63</v>
      </c>
      <c r="M1365" t="b">
        <v>1</v>
      </c>
      <c r="N1365" s="12" t="s">
        <v>8287</v>
      </c>
      <c r="O1365" t="s">
        <v>8301</v>
      </c>
      <c r="P1365" s="6">
        <f t="shared" si="105"/>
        <v>107.03</v>
      </c>
      <c r="Q1365">
        <f t="shared" si="106"/>
        <v>59.46</v>
      </c>
      <c r="R1365" s="16">
        <f t="shared" si="107"/>
        <v>41483.449282407404</v>
      </c>
      <c r="S1365" s="16">
        <f t="shared" si="108"/>
        <v>40948.16815972222</v>
      </c>
      <c r="T1365">
        <f t="shared" si="109"/>
        <v>2013</v>
      </c>
    </row>
    <row r="1366" spans="1:20" ht="45" hidden="1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 s="10">
        <v>1331352129</v>
      </c>
      <c r="J1366">
        <v>1328760129</v>
      </c>
      <c r="K1366" t="b">
        <v>1</v>
      </c>
      <c r="L1366">
        <v>73</v>
      </c>
      <c r="M1366" t="b">
        <v>1</v>
      </c>
      <c r="N1366" s="12" t="s">
        <v>8287</v>
      </c>
      <c r="O1366" t="s">
        <v>8288</v>
      </c>
      <c r="P1366" s="6">
        <f t="shared" si="105"/>
        <v>106.76</v>
      </c>
      <c r="Q1366">
        <f t="shared" si="106"/>
        <v>51.19</v>
      </c>
      <c r="R1366" s="16">
        <f t="shared" si="107"/>
        <v>40948.16815972222</v>
      </c>
      <c r="S1366" s="16">
        <f t="shared" si="108"/>
        <v>41894.879606481481</v>
      </c>
      <c r="T1366">
        <f t="shared" si="109"/>
        <v>2012</v>
      </c>
    </row>
    <row r="1367" spans="1:20" ht="60" hidden="1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 s="10">
        <v>1412135940</v>
      </c>
      <c r="J1367">
        <v>1410555998</v>
      </c>
      <c r="K1367" t="b">
        <v>1</v>
      </c>
      <c r="L1367">
        <v>55</v>
      </c>
      <c r="M1367" t="b">
        <v>1</v>
      </c>
      <c r="N1367" s="12" t="s">
        <v>8281</v>
      </c>
      <c r="O1367" t="s">
        <v>8282</v>
      </c>
      <c r="P1367" s="6">
        <f t="shared" si="105"/>
        <v>106.71</v>
      </c>
      <c r="Q1367">
        <f t="shared" si="106"/>
        <v>67.91</v>
      </c>
      <c r="R1367" s="16">
        <f t="shared" si="107"/>
        <v>41894.879606481481</v>
      </c>
      <c r="S1367" s="16">
        <f t="shared" si="108"/>
        <v>42584.846828703703</v>
      </c>
      <c r="T1367">
        <f t="shared" si="109"/>
        <v>2014</v>
      </c>
    </row>
    <row r="1368" spans="1:20" ht="150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 s="10">
        <v>1473625166</v>
      </c>
      <c r="J1368">
        <v>1470169166</v>
      </c>
      <c r="K1368" t="b">
        <v>0</v>
      </c>
      <c r="L1368">
        <v>78</v>
      </c>
      <c r="M1368" t="b">
        <v>1</v>
      </c>
      <c r="N1368" s="12" t="s">
        <v>8283</v>
      </c>
      <c r="O1368" t="s">
        <v>8286</v>
      </c>
      <c r="P1368" s="6">
        <f t="shared" si="105"/>
        <v>124.4</v>
      </c>
      <c r="Q1368">
        <f t="shared" si="106"/>
        <v>47.85</v>
      </c>
      <c r="R1368" s="16">
        <f t="shared" si="107"/>
        <v>42584.846828703703</v>
      </c>
      <c r="S1368" s="16">
        <f t="shared" si="108"/>
        <v>42275.731666666667</v>
      </c>
      <c r="T1368">
        <f t="shared" si="109"/>
        <v>2016</v>
      </c>
    </row>
    <row r="1369" spans="1:20" ht="120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 s="10">
        <v>1446053616</v>
      </c>
      <c r="J1369">
        <v>1443461616</v>
      </c>
      <c r="K1369" t="b">
        <v>0</v>
      </c>
      <c r="L1369">
        <v>52</v>
      </c>
      <c r="M1369" t="b">
        <v>1</v>
      </c>
      <c r="N1369" s="12" t="s">
        <v>8283</v>
      </c>
      <c r="O1369" t="s">
        <v>8286</v>
      </c>
      <c r="P1369" s="6">
        <f t="shared" si="105"/>
        <v>106.57</v>
      </c>
      <c r="Q1369">
        <f t="shared" si="106"/>
        <v>71.73</v>
      </c>
      <c r="R1369" s="16">
        <f t="shared" si="107"/>
        <v>42275.731666666667</v>
      </c>
      <c r="S1369" s="16">
        <f t="shared" si="108"/>
        <v>42585.523842592593</v>
      </c>
      <c r="T1369">
        <f t="shared" si="109"/>
        <v>2015</v>
      </c>
    </row>
    <row r="1370" spans="1:20" ht="90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 s="10">
        <v>1471406340</v>
      </c>
      <c r="J1370">
        <v>1470227660</v>
      </c>
      <c r="K1370" t="b">
        <v>0</v>
      </c>
      <c r="L1370">
        <v>47</v>
      </c>
      <c r="M1370" t="b">
        <v>1</v>
      </c>
      <c r="N1370" s="12" t="s">
        <v>8283</v>
      </c>
      <c r="O1370" t="s">
        <v>8286</v>
      </c>
      <c r="P1370" s="6">
        <f t="shared" si="105"/>
        <v>106</v>
      </c>
      <c r="Q1370">
        <f t="shared" si="106"/>
        <v>78.94</v>
      </c>
      <c r="R1370" s="16">
        <f t="shared" si="107"/>
        <v>42585.523842592593</v>
      </c>
      <c r="S1370" s="16">
        <f t="shared" si="108"/>
        <v>41812.67324074074</v>
      </c>
      <c r="T1370">
        <f t="shared" si="109"/>
        <v>2016</v>
      </c>
    </row>
    <row r="1371" spans="1:20" ht="60" hidden="1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 s="10">
        <v>1406045368</v>
      </c>
      <c r="J1371">
        <v>1403453368</v>
      </c>
      <c r="K1371" t="b">
        <v>0</v>
      </c>
      <c r="L1371">
        <v>117</v>
      </c>
      <c r="M1371" t="b">
        <v>1</v>
      </c>
      <c r="N1371" s="12" t="s">
        <v>8281</v>
      </c>
      <c r="O1371" t="s">
        <v>8292</v>
      </c>
      <c r="P1371" s="6">
        <f t="shared" si="105"/>
        <v>123.33</v>
      </c>
      <c r="Q1371">
        <f t="shared" si="106"/>
        <v>31.62</v>
      </c>
      <c r="R1371" s="16">
        <f t="shared" si="107"/>
        <v>41812.67324074074</v>
      </c>
      <c r="S1371" s="16">
        <f t="shared" si="108"/>
        <v>41365.613078703704</v>
      </c>
      <c r="T1371">
        <f t="shared" si="109"/>
        <v>2014</v>
      </c>
    </row>
    <row r="1372" spans="1:20" ht="45" hidden="1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 s="10">
        <v>1370011370</v>
      </c>
      <c r="J1372">
        <v>1364827370</v>
      </c>
      <c r="K1372" t="b">
        <v>0</v>
      </c>
      <c r="L1372">
        <v>47</v>
      </c>
      <c r="M1372" t="b">
        <v>1</v>
      </c>
      <c r="N1372" s="12" t="s">
        <v>8281</v>
      </c>
      <c r="O1372" t="s">
        <v>8303</v>
      </c>
      <c r="P1372" s="6">
        <f t="shared" si="105"/>
        <v>246.67</v>
      </c>
      <c r="Q1372">
        <f t="shared" si="106"/>
        <v>78.72</v>
      </c>
      <c r="R1372" s="16">
        <f t="shared" si="107"/>
        <v>41365.613078703704</v>
      </c>
      <c r="S1372" s="16">
        <f t="shared" si="108"/>
        <v>41903.882951388885</v>
      </c>
      <c r="T1372">
        <f t="shared" si="109"/>
        <v>2013</v>
      </c>
    </row>
    <row r="1373" spans="1:20" ht="30" hidden="1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 s="10">
        <v>1413925887</v>
      </c>
      <c r="J1373">
        <v>1411333887</v>
      </c>
      <c r="K1373" t="b">
        <v>0</v>
      </c>
      <c r="L1373">
        <v>25</v>
      </c>
      <c r="M1373" t="b">
        <v>0</v>
      </c>
      <c r="N1373" s="12" t="s">
        <v>8283</v>
      </c>
      <c r="O1373" t="s">
        <v>8286</v>
      </c>
      <c r="P1373" s="6">
        <f t="shared" si="105"/>
        <v>36.85</v>
      </c>
      <c r="Q1373">
        <f t="shared" si="106"/>
        <v>147.4</v>
      </c>
      <c r="R1373" s="16">
        <f t="shared" si="107"/>
        <v>41903.882951388885</v>
      </c>
      <c r="S1373" s="16">
        <f t="shared" si="108"/>
        <v>42125.078275462962</v>
      </c>
      <c r="T1373">
        <f t="shared" si="109"/>
        <v>2014</v>
      </c>
    </row>
    <row r="1374" spans="1:20" ht="60" hidden="1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 s="10">
        <v>1433131140</v>
      </c>
      <c r="J1374">
        <v>1430445163</v>
      </c>
      <c r="K1374" t="b">
        <v>0</v>
      </c>
      <c r="L1374">
        <v>67</v>
      </c>
      <c r="M1374" t="b">
        <v>1</v>
      </c>
      <c r="N1374" s="12" t="s">
        <v>8287</v>
      </c>
      <c r="O1374" t="s">
        <v>8301</v>
      </c>
      <c r="P1374" s="6">
        <f t="shared" si="105"/>
        <v>122.8</v>
      </c>
      <c r="Q1374">
        <f t="shared" si="106"/>
        <v>54.99</v>
      </c>
      <c r="R1374" s="16">
        <f t="shared" si="107"/>
        <v>42125.078275462962</v>
      </c>
      <c r="S1374" s="16">
        <f t="shared" si="108"/>
        <v>42656.805497685185</v>
      </c>
      <c r="T1374">
        <f t="shared" si="109"/>
        <v>2015</v>
      </c>
    </row>
    <row r="1375" spans="1:20" ht="30" hidden="1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 s="10">
        <v>1477342800</v>
      </c>
      <c r="J1375">
        <v>1476386395</v>
      </c>
      <c r="K1375" t="b">
        <v>0</v>
      </c>
      <c r="L1375">
        <v>62</v>
      </c>
      <c r="M1375" t="b">
        <v>1</v>
      </c>
      <c r="N1375" s="12" t="s">
        <v>8287</v>
      </c>
      <c r="O1375" t="s">
        <v>8296</v>
      </c>
      <c r="P1375" s="6">
        <f t="shared" si="105"/>
        <v>104.97</v>
      </c>
      <c r="Q1375">
        <f t="shared" si="106"/>
        <v>59.26</v>
      </c>
      <c r="R1375" s="16">
        <f t="shared" si="107"/>
        <v>42656.805497685185</v>
      </c>
      <c r="S1375" s="16">
        <f t="shared" si="108"/>
        <v>42157.591064814813</v>
      </c>
      <c r="T1375">
        <f t="shared" si="109"/>
        <v>2016</v>
      </c>
    </row>
    <row r="1376" spans="1:20" ht="135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 s="10">
        <v>1435111200</v>
      </c>
      <c r="J1376">
        <v>1433254268</v>
      </c>
      <c r="K1376" t="b">
        <v>0</v>
      </c>
      <c r="L1376">
        <v>29</v>
      </c>
      <c r="M1376" t="b">
        <v>1</v>
      </c>
      <c r="N1376" s="12" t="s">
        <v>8283</v>
      </c>
      <c r="O1376" t="s">
        <v>8286</v>
      </c>
      <c r="P1376" s="6">
        <f t="shared" si="105"/>
        <v>107.78</v>
      </c>
      <c r="Q1376">
        <f t="shared" si="106"/>
        <v>126.55</v>
      </c>
      <c r="R1376" s="16">
        <f t="shared" si="107"/>
        <v>42157.591064814813</v>
      </c>
      <c r="S1376" s="16">
        <f t="shared" si="108"/>
        <v>42148.676851851851</v>
      </c>
      <c r="T1376">
        <f t="shared" si="109"/>
        <v>2015</v>
      </c>
    </row>
    <row r="1377" spans="1:20" ht="135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 s="10">
        <v>1434384880</v>
      </c>
      <c r="J1377">
        <v>1432484080</v>
      </c>
      <c r="K1377" t="b">
        <v>0</v>
      </c>
      <c r="L1377">
        <v>111</v>
      </c>
      <c r="M1377" t="b">
        <v>1</v>
      </c>
      <c r="N1377" s="12" t="s">
        <v>8283</v>
      </c>
      <c r="O1377" t="s">
        <v>8286</v>
      </c>
      <c r="P1377" s="6">
        <f t="shared" si="105"/>
        <v>104.57</v>
      </c>
      <c r="Q1377">
        <f t="shared" si="106"/>
        <v>32.97</v>
      </c>
      <c r="R1377" s="16">
        <f t="shared" si="107"/>
        <v>42148.676851851851</v>
      </c>
      <c r="S1377" s="16">
        <f t="shared" si="108"/>
        <v>42341.180636574078</v>
      </c>
      <c r="T1377">
        <f t="shared" si="109"/>
        <v>2015</v>
      </c>
    </row>
    <row r="1378" spans="1:20" ht="150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 s="10">
        <v>1451881207</v>
      </c>
      <c r="J1378">
        <v>1449116407</v>
      </c>
      <c r="K1378" t="b">
        <v>0</v>
      </c>
      <c r="L1378">
        <v>46</v>
      </c>
      <c r="M1378" t="b">
        <v>1</v>
      </c>
      <c r="N1378" s="12" t="s">
        <v>8283</v>
      </c>
      <c r="O1378" t="s">
        <v>8286</v>
      </c>
      <c r="P1378" s="6">
        <f t="shared" si="105"/>
        <v>104.54</v>
      </c>
      <c r="Q1378">
        <f t="shared" si="106"/>
        <v>79.540000000000006</v>
      </c>
      <c r="R1378" s="16">
        <f t="shared" si="107"/>
        <v>42341.180636574078</v>
      </c>
      <c r="S1378" s="16">
        <f t="shared" si="108"/>
        <v>42302.701516203699</v>
      </c>
      <c r="T1378">
        <f t="shared" si="109"/>
        <v>2015</v>
      </c>
    </row>
    <row r="1379" spans="1:20" ht="150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 s="10">
        <v>1448838000</v>
      </c>
      <c r="J1379">
        <v>1445791811</v>
      </c>
      <c r="K1379" t="b">
        <v>0</v>
      </c>
      <c r="L1379">
        <v>51</v>
      </c>
      <c r="M1379" t="b">
        <v>1</v>
      </c>
      <c r="N1379" s="12" t="s">
        <v>8283</v>
      </c>
      <c r="O1379" t="s">
        <v>8286</v>
      </c>
      <c r="P1379" s="6">
        <f t="shared" si="105"/>
        <v>104.43</v>
      </c>
      <c r="Q1379">
        <f t="shared" si="106"/>
        <v>71.67</v>
      </c>
      <c r="R1379" s="16">
        <f t="shared" si="107"/>
        <v>42302.701516203699</v>
      </c>
      <c r="S1379" s="16">
        <f t="shared" si="108"/>
        <v>41059.185682870368</v>
      </c>
      <c r="T1379">
        <f t="shared" si="109"/>
        <v>2015</v>
      </c>
    </row>
    <row r="1380" spans="1:20" ht="60" hidden="1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 s="10">
        <v>1340944043</v>
      </c>
      <c r="J1380">
        <v>1338352043</v>
      </c>
      <c r="K1380" t="b">
        <v>0</v>
      </c>
      <c r="L1380">
        <v>79</v>
      </c>
      <c r="M1380" t="b">
        <v>1</v>
      </c>
      <c r="N1380" s="12" t="s">
        <v>8287</v>
      </c>
      <c r="O1380" t="s">
        <v>8291</v>
      </c>
      <c r="P1380" s="6">
        <f t="shared" si="105"/>
        <v>121.37</v>
      </c>
      <c r="Q1380">
        <f t="shared" si="106"/>
        <v>46.09</v>
      </c>
      <c r="R1380" s="16">
        <f t="shared" si="107"/>
        <v>41059.185682870368</v>
      </c>
      <c r="S1380" s="16">
        <f t="shared" si="108"/>
        <v>42438.827789351853</v>
      </c>
      <c r="T1380">
        <f t="shared" si="109"/>
        <v>2012</v>
      </c>
    </row>
    <row r="1381" spans="1:20" ht="60" hidden="1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 s="10">
        <v>1460141521</v>
      </c>
      <c r="J1381">
        <v>1457553121</v>
      </c>
      <c r="K1381" t="b">
        <v>1</v>
      </c>
      <c r="L1381">
        <v>29</v>
      </c>
      <c r="M1381" t="b">
        <v>1</v>
      </c>
      <c r="N1381" s="12" t="s">
        <v>8281</v>
      </c>
      <c r="O1381" t="s">
        <v>8282</v>
      </c>
      <c r="P1381" s="6">
        <f t="shared" si="105"/>
        <v>103.94</v>
      </c>
      <c r="Q1381">
        <f t="shared" si="106"/>
        <v>125.45</v>
      </c>
      <c r="R1381" s="16">
        <f t="shared" si="107"/>
        <v>42438.827789351853</v>
      </c>
      <c r="S1381" s="16">
        <f t="shared" si="108"/>
        <v>42087.768055555556</v>
      </c>
      <c r="T1381">
        <f t="shared" si="109"/>
        <v>2016</v>
      </c>
    </row>
    <row r="1382" spans="1:20" ht="135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 s="10">
        <v>1429286400</v>
      </c>
      <c r="J1382">
        <v>1427221560</v>
      </c>
      <c r="K1382" t="b">
        <v>0</v>
      </c>
      <c r="L1382">
        <v>29</v>
      </c>
      <c r="M1382" t="b">
        <v>1</v>
      </c>
      <c r="N1382" s="12" t="s">
        <v>8283</v>
      </c>
      <c r="O1382" t="s">
        <v>8286</v>
      </c>
      <c r="P1382" s="6">
        <f t="shared" si="105"/>
        <v>121.2</v>
      </c>
      <c r="Q1382">
        <f t="shared" si="106"/>
        <v>125.38</v>
      </c>
      <c r="R1382" s="16">
        <f t="shared" si="107"/>
        <v>42087.768055555556</v>
      </c>
      <c r="S1382" s="16">
        <f t="shared" si="108"/>
        <v>41786.65892361111</v>
      </c>
      <c r="T1382">
        <f t="shared" si="109"/>
        <v>2015</v>
      </c>
    </row>
    <row r="1383" spans="1:20" ht="60" hidden="1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 s="10">
        <v>1403452131</v>
      </c>
      <c r="J1383">
        <v>1401205731</v>
      </c>
      <c r="K1383" t="b">
        <v>0</v>
      </c>
      <c r="L1383">
        <v>60</v>
      </c>
      <c r="M1383" t="b">
        <v>1</v>
      </c>
      <c r="N1383" s="12" t="s">
        <v>8281</v>
      </c>
      <c r="O1383" t="s">
        <v>8303</v>
      </c>
      <c r="P1383" s="6">
        <f t="shared" si="105"/>
        <v>102.86</v>
      </c>
      <c r="Q1383">
        <f t="shared" si="106"/>
        <v>60</v>
      </c>
      <c r="R1383" s="16">
        <f t="shared" si="107"/>
        <v>41786.65892361111</v>
      </c>
      <c r="S1383" s="16">
        <f t="shared" si="108"/>
        <v>40619.402361111112</v>
      </c>
      <c r="T1383">
        <f t="shared" si="109"/>
        <v>2014</v>
      </c>
    </row>
    <row r="1384" spans="1:20" ht="45" hidden="1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 s="10">
        <v>1305625164</v>
      </c>
      <c r="J1384">
        <v>1300354764</v>
      </c>
      <c r="K1384" t="b">
        <v>0</v>
      </c>
      <c r="L1384">
        <v>46</v>
      </c>
      <c r="M1384" t="b">
        <v>1</v>
      </c>
      <c r="N1384" s="12" t="s">
        <v>8281</v>
      </c>
      <c r="O1384" t="s">
        <v>8303</v>
      </c>
      <c r="P1384" s="6">
        <f t="shared" si="105"/>
        <v>120</v>
      </c>
      <c r="Q1384">
        <f t="shared" si="106"/>
        <v>78.260000000000005</v>
      </c>
      <c r="R1384" s="16">
        <f t="shared" si="107"/>
        <v>40619.402361111112</v>
      </c>
      <c r="S1384" s="16">
        <f t="shared" si="108"/>
        <v>42250.685706018514</v>
      </c>
      <c r="T1384">
        <f t="shared" si="109"/>
        <v>2011</v>
      </c>
    </row>
    <row r="1385" spans="1:20" ht="60" hidden="1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 s="10">
        <v>1444539600</v>
      </c>
      <c r="J1385">
        <v>1441297645</v>
      </c>
      <c r="K1385" t="b">
        <v>0</v>
      </c>
      <c r="L1385">
        <v>57</v>
      </c>
      <c r="M1385" t="b">
        <v>0</v>
      </c>
      <c r="N1385" s="12" t="s">
        <v>8271</v>
      </c>
      <c r="O1385" t="s">
        <v>8312</v>
      </c>
      <c r="P1385" s="6">
        <f t="shared" si="105"/>
        <v>51.4</v>
      </c>
      <c r="Q1385">
        <f t="shared" si="106"/>
        <v>63.12</v>
      </c>
      <c r="R1385" s="16">
        <f t="shared" si="107"/>
        <v>42250.685706018514</v>
      </c>
      <c r="S1385" s="16">
        <f t="shared" si="108"/>
        <v>42036.995590277773</v>
      </c>
      <c r="T1385">
        <f t="shared" si="109"/>
        <v>2015</v>
      </c>
    </row>
    <row r="1386" spans="1:20" ht="135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 s="10">
        <v>1427806320</v>
      </c>
      <c r="J1386">
        <v>1422834819</v>
      </c>
      <c r="K1386" t="b">
        <v>0</v>
      </c>
      <c r="L1386">
        <v>27</v>
      </c>
      <c r="M1386" t="b">
        <v>1</v>
      </c>
      <c r="N1386" s="12" t="s">
        <v>8283</v>
      </c>
      <c r="O1386" t="s">
        <v>8286</v>
      </c>
      <c r="P1386" s="6">
        <f t="shared" si="105"/>
        <v>102.57</v>
      </c>
      <c r="Q1386">
        <f t="shared" si="106"/>
        <v>132.96</v>
      </c>
      <c r="R1386" s="16">
        <f t="shared" si="107"/>
        <v>42036.995590277773</v>
      </c>
      <c r="S1386" s="16">
        <f t="shared" si="108"/>
        <v>41157.947337962964</v>
      </c>
      <c r="T1386">
        <f t="shared" si="109"/>
        <v>2015</v>
      </c>
    </row>
    <row r="1387" spans="1:20" ht="45" hidden="1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 s="10">
        <v>1349477050</v>
      </c>
      <c r="J1387">
        <v>1346885050</v>
      </c>
      <c r="K1387" t="b">
        <v>0</v>
      </c>
      <c r="L1387">
        <v>69</v>
      </c>
      <c r="M1387" t="b">
        <v>1</v>
      </c>
      <c r="N1387" s="12" t="s">
        <v>8287</v>
      </c>
      <c r="O1387" t="s">
        <v>8291</v>
      </c>
      <c r="P1387" s="6">
        <f t="shared" si="105"/>
        <v>119.17</v>
      </c>
      <c r="Q1387">
        <f t="shared" si="106"/>
        <v>51.81</v>
      </c>
      <c r="R1387" s="16">
        <f t="shared" si="107"/>
        <v>41157.947337962964</v>
      </c>
      <c r="S1387" s="16">
        <f t="shared" si="108"/>
        <v>42693.742604166662</v>
      </c>
      <c r="T1387">
        <f t="shared" si="109"/>
        <v>2012</v>
      </c>
    </row>
    <row r="1388" spans="1:20" ht="120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 s="10">
        <v>1481737761</v>
      </c>
      <c r="J1388">
        <v>1479577761</v>
      </c>
      <c r="K1388" t="b">
        <v>0</v>
      </c>
      <c r="L1388">
        <v>96</v>
      </c>
      <c r="M1388" t="b">
        <v>1</v>
      </c>
      <c r="N1388" s="12" t="s">
        <v>8283</v>
      </c>
      <c r="O1388" t="s">
        <v>8286</v>
      </c>
      <c r="P1388" s="6">
        <f t="shared" si="105"/>
        <v>127.58</v>
      </c>
      <c r="Q1388">
        <f t="shared" si="106"/>
        <v>37.21</v>
      </c>
      <c r="R1388" s="16">
        <f t="shared" si="107"/>
        <v>42693.742604166662</v>
      </c>
      <c r="S1388" s="16">
        <f t="shared" si="108"/>
        <v>42422.254328703704</v>
      </c>
      <c r="T1388">
        <f t="shared" si="109"/>
        <v>2016</v>
      </c>
    </row>
    <row r="1389" spans="1:20" ht="45" hidden="1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 s="10">
        <v>1461301574</v>
      </c>
      <c r="J1389">
        <v>1456121174</v>
      </c>
      <c r="K1389" t="b">
        <v>0</v>
      </c>
      <c r="L1389">
        <v>81</v>
      </c>
      <c r="M1389" t="b">
        <v>0</v>
      </c>
      <c r="N1389" s="12" t="s">
        <v>8268</v>
      </c>
      <c r="O1389" t="s">
        <v>8270</v>
      </c>
      <c r="P1389" s="6">
        <f t="shared" si="105"/>
        <v>17.809999999999999</v>
      </c>
      <c r="Q1389">
        <f t="shared" si="106"/>
        <v>43.98</v>
      </c>
      <c r="R1389" s="16">
        <f t="shared" si="107"/>
        <v>42422.254328703704</v>
      </c>
      <c r="S1389" s="16">
        <f t="shared" si="108"/>
        <v>40713.630497685182</v>
      </c>
      <c r="T1389">
        <f t="shared" si="109"/>
        <v>2016</v>
      </c>
    </row>
    <row r="1390" spans="1:20" ht="45" hidden="1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 s="10">
        <v>1312470475</v>
      </c>
      <c r="J1390">
        <v>1308496075</v>
      </c>
      <c r="K1390" t="b">
        <v>0</v>
      </c>
      <c r="L1390">
        <v>62</v>
      </c>
      <c r="M1390" t="b">
        <v>1</v>
      </c>
      <c r="N1390" s="12" t="s">
        <v>8271</v>
      </c>
      <c r="O1390" t="s">
        <v>8293</v>
      </c>
      <c r="P1390" s="6">
        <f t="shared" si="105"/>
        <v>118.5</v>
      </c>
      <c r="Q1390">
        <f t="shared" si="106"/>
        <v>57.34</v>
      </c>
      <c r="R1390" s="16">
        <f t="shared" si="107"/>
        <v>40713.630497685182</v>
      </c>
      <c r="S1390" s="16">
        <f t="shared" si="108"/>
        <v>42711.750613425931</v>
      </c>
      <c r="T1390">
        <f t="shared" si="109"/>
        <v>2011</v>
      </c>
    </row>
    <row r="1391" spans="1:20" ht="60" hidden="1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 s="10">
        <v>1486317653</v>
      </c>
      <c r="J1391">
        <v>1481133653</v>
      </c>
      <c r="K1391" t="b">
        <v>0</v>
      </c>
      <c r="L1391">
        <v>6</v>
      </c>
      <c r="M1391" t="b">
        <v>0</v>
      </c>
      <c r="N1391" s="12" t="s">
        <v>8268</v>
      </c>
      <c r="O1391" t="s">
        <v>8270</v>
      </c>
      <c r="P1391" s="6">
        <f t="shared" si="105"/>
        <v>3.55</v>
      </c>
      <c r="Q1391">
        <f t="shared" si="106"/>
        <v>591.66999999999996</v>
      </c>
      <c r="R1391" s="16">
        <f t="shared" si="107"/>
        <v>42711.750613425931</v>
      </c>
      <c r="S1391" s="16">
        <f t="shared" si="108"/>
        <v>42147.826840277776</v>
      </c>
      <c r="T1391">
        <f t="shared" si="109"/>
        <v>2016</v>
      </c>
    </row>
    <row r="1392" spans="1:20" ht="150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 s="10">
        <v>1434925500</v>
      </c>
      <c r="J1392">
        <v>1432410639</v>
      </c>
      <c r="K1392" t="b">
        <v>0</v>
      </c>
      <c r="L1392">
        <v>62</v>
      </c>
      <c r="M1392" t="b">
        <v>1</v>
      </c>
      <c r="N1392" s="12" t="s">
        <v>8283</v>
      </c>
      <c r="O1392" t="s">
        <v>8286</v>
      </c>
      <c r="P1392" s="6">
        <f t="shared" si="105"/>
        <v>118.33</v>
      </c>
      <c r="Q1392">
        <f t="shared" si="106"/>
        <v>57.26</v>
      </c>
      <c r="R1392" s="16">
        <f t="shared" si="107"/>
        <v>42147.826840277776</v>
      </c>
      <c r="S1392" s="16">
        <f t="shared" si="108"/>
        <v>41452.060601851852</v>
      </c>
      <c r="T1392">
        <f t="shared" si="109"/>
        <v>2015</v>
      </c>
    </row>
    <row r="1393" spans="1:20" ht="45" hidden="1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 s="10">
        <v>1374888436</v>
      </c>
      <c r="J1393">
        <v>1372296436</v>
      </c>
      <c r="K1393" t="b">
        <v>0</v>
      </c>
      <c r="L1393">
        <v>69</v>
      </c>
      <c r="M1393" t="b">
        <v>1</v>
      </c>
      <c r="N1393" s="12" t="s">
        <v>8287</v>
      </c>
      <c r="O1393" t="s">
        <v>8289</v>
      </c>
      <c r="P1393" s="6">
        <f t="shared" si="105"/>
        <v>101.14</v>
      </c>
      <c r="Q1393">
        <f t="shared" si="106"/>
        <v>51.3</v>
      </c>
      <c r="R1393" s="16">
        <f t="shared" si="107"/>
        <v>41452.060601851852</v>
      </c>
      <c r="S1393" s="16">
        <f t="shared" si="108"/>
        <v>40478.263923611114</v>
      </c>
      <c r="T1393">
        <f t="shared" si="109"/>
        <v>2013</v>
      </c>
    </row>
    <row r="1394" spans="1:20" ht="165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 s="10">
        <v>1295928000</v>
      </c>
      <c r="J1394">
        <v>1288160403</v>
      </c>
      <c r="K1394" t="b">
        <v>1</v>
      </c>
      <c r="L1394">
        <v>104</v>
      </c>
      <c r="M1394" t="b">
        <v>1</v>
      </c>
      <c r="N1394" s="12" t="s">
        <v>8283</v>
      </c>
      <c r="O1394" t="s">
        <v>8286</v>
      </c>
      <c r="P1394" s="6">
        <f t="shared" si="105"/>
        <v>101</v>
      </c>
      <c r="Q1394">
        <f t="shared" si="106"/>
        <v>33.99</v>
      </c>
      <c r="R1394" s="16">
        <f t="shared" si="107"/>
        <v>40478.263923611114</v>
      </c>
      <c r="S1394" s="16">
        <f t="shared" si="108"/>
        <v>42553.583425925928</v>
      </c>
      <c r="T1394">
        <f t="shared" si="109"/>
        <v>2010</v>
      </c>
    </row>
    <row r="1395" spans="1:20" ht="45" hidden="1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 s="10">
        <v>1472490000</v>
      </c>
      <c r="J1395">
        <v>1467468008</v>
      </c>
      <c r="K1395" t="b">
        <v>0</v>
      </c>
      <c r="L1395">
        <v>39</v>
      </c>
      <c r="M1395" t="b">
        <v>1</v>
      </c>
      <c r="N1395" s="12" t="s">
        <v>8283</v>
      </c>
      <c r="O1395" t="s">
        <v>8295</v>
      </c>
      <c r="P1395" s="6">
        <f t="shared" si="105"/>
        <v>100.89</v>
      </c>
      <c r="Q1395">
        <f t="shared" si="106"/>
        <v>90.54</v>
      </c>
      <c r="R1395" s="16">
        <f t="shared" si="107"/>
        <v>42553.583425925928</v>
      </c>
      <c r="S1395" s="16">
        <f t="shared" si="108"/>
        <v>42053.049375000002</v>
      </c>
      <c r="T1395">
        <f t="shared" si="109"/>
        <v>2016</v>
      </c>
    </row>
    <row r="1396" spans="1:20" ht="60" hidden="1" x14ac:dyDescent="0.25">
      <c r="A1396">
        <v>4106</v>
      </c>
      <c r="B1396" s="3" t="s">
        <v>4102</v>
      </c>
      <c r="C1396" s="3" t="s">
        <v>8209</v>
      </c>
      <c r="D1396" s="6">
        <v>5000</v>
      </c>
      <c r="E1396" s="8">
        <v>3530</v>
      </c>
      <c r="F1396" t="s">
        <v>8220</v>
      </c>
      <c r="G1396" t="s">
        <v>8223</v>
      </c>
      <c r="H1396" t="s">
        <v>8245</v>
      </c>
      <c r="I1396" s="10">
        <v>1427936400</v>
      </c>
      <c r="J1396">
        <v>1424221866</v>
      </c>
      <c r="K1396" t="b">
        <v>0</v>
      </c>
      <c r="L1396">
        <v>33</v>
      </c>
      <c r="M1396" t="b">
        <v>0</v>
      </c>
      <c r="N1396" s="12" t="s">
        <v>8283</v>
      </c>
      <c r="O1396" t="s">
        <v>8286</v>
      </c>
      <c r="P1396" s="6">
        <f t="shared" si="105"/>
        <v>70.599999999999994</v>
      </c>
      <c r="Q1396">
        <f t="shared" si="106"/>
        <v>106.97</v>
      </c>
      <c r="R1396" s="16">
        <f t="shared" si="107"/>
        <v>42053.049375000002</v>
      </c>
      <c r="S1396" s="16">
        <f t="shared" si="108"/>
        <v>41820.62809027778</v>
      </c>
      <c r="T1396">
        <f t="shared" si="109"/>
        <v>2015</v>
      </c>
    </row>
    <row r="1397" spans="1:20" ht="150" x14ac:dyDescent="0.25">
      <c r="A1397">
        <v>3671</v>
      </c>
      <c r="B1397" s="3" t="s">
        <v>3668</v>
      </c>
      <c r="C1397" s="3" t="s">
        <v>7781</v>
      </c>
      <c r="D1397" s="6">
        <v>3500</v>
      </c>
      <c r="E1397" s="8">
        <v>3530</v>
      </c>
      <c r="F1397" t="s">
        <v>8218</v>
      </c>
      <c r="G1397" t="s">
        <v>8223</v>
      </c>
      <c r="H1397" t="s">
        <v>8245</v>
      </c>
      <c r="I1397" s="10">
        <v>1405915140</v>
      </c>
      <c r="J1397">
        <v>1404140667</v>
      </c>
      <c r="K1397" t="b">
        <v>0</v>
      </c>
      <c r="L1397">
        <v>40</v>
      </c>
      <c r="M1397" t="b">
        <v>1</v>
      </c>
      <c r="N1397" s="12" t="s">
        <v>8283</v>
      </c>
      <c r="O1397" t="s">
        <v>8286</v>
      </c>
      <c r="P1397" s="6">
        <f t="shared" si="105"/>
        <v>100.86</v>
      </c>
      <c r="Q1397">
        <f t="shared" si="106"/>
        <v>88.25</v>
      </c>
      <c r="R1397" s="16">
        <f t="shared" si="107"/>
        <v>41820.62809027778</v>
      </c>
      <c r="S1397" s="16">
        <f t="shared" si="108"/>
        <v>42559.431203703702</v>
      </c>
      <c r="T1397">
        <f t="shared" si="109"/>
        <v>2014</v>
      </c>
    </row>
    <row r="1398" spans="1:20" ht="135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 s="10">
        <v>1470092340</v>
      </c>
      <c r="J1398">
        <v>1467973256</v>
      </c>
      <c r="K1398" t="b">
        <v>0</v>
      </c>
      <c r="L1398">
        <v>46</v>
      </c>
      <c r="M1398" t="b">
        <v>1</v>
      </c>
      <c r="N1398" s="12" t="s">
        <v>8283</v>
      </c>
      <c r="O1398" t="s">
        <v>8286</v>
      </c>
      <c r="P1398" s="6">
        <f t="shared" si="105"/>
        <v>100.74</v>
      </c>
      <c r="Q1398">
        <f t="shared" si="106"/>
        <v>76.650000000000006</v>
      </c>
      <c r="R1398" s="16">
        <f t="shared" si="107"/>
        <v>42559.431203703702</v>
      </c>
      <c r="S1398" s="16">
        <f t="shared" si="108"/>
        <v>41862.83997685185</v>
      </c>
      <c r="T1398">
        <f t="shared" si="109"/>
        <v>2016</v>
      </c>
    </row>
    <row r="1399" spans="1:20" ht="90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 s="10">
        <v>1410379774</v>
      </c>
      <c r="J1399">
        <v>1407787774</v>
      </c>
      <c r="K1399" t="b">
        <v>1</v>
      </c>
      <c r="L1399">
        <v>34</v>
      </c>
      <c r="M1399" t="b">
        <v>1</v>
      </c>
      <c r="N1399" s="12" t="s">
        <v>8283</v>
      </c>
      <c r="O1399" t="s">
        <v>8286</v>
      </c>
      <c r="P1399" s="6">
        <f t="shared" si="105"/>
        <v>100.4</v>
      </c>
      <c r="Q1399">
        <f t="shared" si="106"/>
        <v>103.35</v>
      </c>
      <c r="R1399" s="16">
        <f t="shared" si="107"/>
        <v>41862.83997685185</v>
      </c>
      <c r="S1399" s="16">
        <f t="shared" si="108"/>
        <v>40637.866550925923</v>
      </c>
      <c r="T1399">
        <f t="shared" si="109"/>
        <v>2014</v>
      </c>
    </row>
    <row r="1400" spans="1:20" ht="45" hidden="1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 s="10">
        <v>1306296000</v>
      </c>
      <c r="J1400">
        <v>1301950070</v>
      </c>
      <c r="K1400" t="b">
        <v>1</v>
      </c>
      <c r="L1400">
        <v>61</v>
      </c>
      <c r="M1400" t="b">
        <v>1</v>
      </c>
      <c r="N1400" s="12" t="s">
        <v>8281</v>
      </c>
      <c r="O1400" t="s">
        <v>8282</v>
      </c>
      <c r="P1400" s="6">
        <f t="shared" si="105"/>
        <v>152.61000000000001</v>
      </c>
      <c r="Q1400">
        <f t="shared" si="106"/>
        <v>57.54</v>
      </c>
      <c r="R1400" s="16">
        <f t="shared" si="107"/>
        <v>40637.866550925923</v>
      </c>
      <c r="S1400" s="16">
        <f t="shared" si="108"/>
        <v>41785.72729166667</v>
      </c>
      <c r="T1400">
        <f t="shared" si="109"/>
        <v>2011</v>
      </c>
    </row>
    <row r="1401" spans="1:20" ht="45" hidden="1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 s="10">
        <v>1402459200</v>
      </c>
      <c r="J1401">
        <v>1401125238</v>
      </c>
      <c r="K1401" t="b">
        <v>0</v>
      </c>
      <c r="L1401">
        <v>40</v>
      </c>
      <c r="M1401" t="b">
        <v>1</v>
      </c>
      <c r="N1401" s="12" t="s">
        <v>8283</v>
      </c>
      <c r="O1401" t="s">
        <v>8284</v>
      </c>
      <c r="P1401" s="6">
        <f t="shared" si="105"/>
        <v>103.18</v>
      </c>
      <c r="Q1401">
        <f t="shared" si="106"/>
        <v>87.7</v>
      </c>
      <c r="R1401" s="16">
        <f t="shared" si="107"/>
        <v>41785.72729166667</v>
      </c>
      <c r="S1401" s="16">
        <f t="shared" si="108"/>
        <v>41947.762592592589</v>
      </c>
      <c r="T1401">
        <f t="shared" si="109"/>
        <v>2014</v>
      </c>
    </row>
    <row r="1402" spans="1:20" ht="150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 s="10">
        <v>1418581088</v>
      </c>
      <c r="J1402">
        <v>1415125088</v>
      </c>
      <c r="K1402" t="b">
        <v>0</v>
      </c>
      <c r="L1402">
        <v>35</v>
      </c>
      <c r="M1402" t="b">
        <v>1</v>
      </c>
      <c r="N1402" s="12" t="s">
        <v>8283</v>
      </c>
      <c r="O1402" t="s">
        <v>8286</v>
      </c>
      <c r="P1402" s="6">
        <f t="shared" si="105"/>
        <v>116.87</v>
      </c>
      <c r="Q1402">
        <f t="shared" si="106"/>
        <v>100.17</v>
      </c>
      <c r="R1402" s="16">
        <f t="shared" si="107"/>
        <v>41947.762592592589</v>
      </c>
      <c r="S1402" s="16">
        <f t="shared" si="108"/>
        <v>42468.94458333333</v>
      </c>
      <c r="T1402">
        <f t="shared" si="109"/>
        <v>2014</v>
      </c>
    </row>
    <row r="1403" spans="1:20" ht="30" hidden="1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 s="10">
        <v>1460754000</v>
      </c>
      <c r="J1403">
        <v>1460155212</v>
      </c>
      <c r="K1403" t="b">
        <v>0</v>
      </c>
      <c r="L1403">
        <v>12</v>
      </c>
      <c r="M1403" t="b">
        <v>1</v>
      </c>
      <c r="N1403" s="12" t="s">
        <v>8281</v>
      </c>
      <c r="O1403" t="s">
        <v>8292</v>
      </c>
      <c r="P1403" s="6">
        <f t="shared" si="105"/>
        <v>100.04</v>
      </c>
      <c r="Q1403">
        <f t="shared" si="106"/>
        <v>291.79000000000002</v>
      </c>
      <c r="R1403" s="16">
        <f t="shared" si="107"/>
        <v>42468.94458333333</v>
      </c>
      <c r="S1403" s="16">
        <f t="shared" si="108"/>
        <v>41274.776736111111</v>
      </c>
      <c r="T1403">
        <f t="shared" si="109"/>
        <v>2016</v>
      </c>
    </row>
    <row r="1404" spans="1:20" ht="60" hidden="1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 s="10">
        <v>1359052710</v>
      </c>
      <c r="J1404">
        <v>1356979110</v>
      </c>
      <c r="K1404" t="b">
        <v>0</v>
      </c>
      <c r="L1404">
        <v>35</v>
      </c>
      <c r="M1404" t="b">
        <v>1</v>
      </c>
      <c r="N1404" s="12" t="s">
        <v>8281</v>
      </c>
      <c r="O1404" t="s">
        <v>8303</v>
      </c>
      <c r="P1404" s="6">
        <f t="shared" si="105"/>
        <v>100</v>
      </c>
      <c r="Q1404">
        <f t="shared" si="106"/>
        <v>100</v>
      </c>
      <c r="R1404" s="16">
        <f t="shared" si="107"/>
        <v>41274.776736111111</v>
      </c>
      <c r="S1404" s="16">
        <f t="shared" si="108"/>
        <v>40723.068807870368</v>
      </c>
      <c r="T1404">
        <f t="shared" si="109"/>
        <v>2012</v>
      </c>
    </row>
    <row r="1405" spans="1:20" ht="60" hidden="1" x14ac:dyDescent="0.25">
      <c r="A1405">
        <v>1679</v>
      </c>
      <c r="B1405" s="3" t="s">
        <v>1680</v>
      </c>
      <c r="C1405" s="3" t="s">
        <v>5789</v>
      </c>
      <c r="D1405" s="6">
        <v>2000</v>
      </c>
      <c r="E1405" s="8">
        <v>3500</v>
      </c>
      <c r="F1405" t="s">
        <v>8218</v>
      </c>
      <c r="G1405" t="s">
        <v>8223</v>
      </c>
      <c r="H1405" t="s">
        <v>8245</v>
      </c>
      <c r="I1405" s="10">
        <v>1311298745</v>
      </c>
      <c r="J1405">
        <v>1309311545</v>
      </c>
      <c r="K1405" t="b">
        <v>0</v>
      </c>
      <c r="L1405">
        <v>56</v>
      </c>
      <c r="M1405" t="b">
        <v>1</v>
      </c>
      <c r="N1405" s="12" t="s">
        <v>8287</v>
      </c>
      <c r="O1405" t="s">
        <v>8298</v>
      </c>
      <c r="P1405" s="6">
        <f t="shared" si="105"/>
        <v>175</v>
      </c>
      <c r="Q1405">
        <f t="shared" si="106"/>
        <v>62.5</v>
      </c>
      <c r="R1405" s="16">
        <f t="shared" si="107"/>
        <v>40723.068807870368</v>
      </c>
      <c r="S1405" s="16">
        <f t="shared" si="108"/>
        <v>40996.646921296298</v>
      </c>
      <c r="T1405">
        <f t="shared" si="109"/>
        <v>2011</v>
      </c>
    </row>
    <row r="1406" spans="1:20" ht="45" hidden="1" x14ac:dyDescent="0.25">
      <c r="A1406">
        <v>831</v>
      </c>
      <c r="B1406" s="3" t="s">
        <v>832</v>
      </c>
      <c r="C1406" s="3" t="s">
        <v>4941</v>
      </c>
      <c r="D1406" s="6">
        <v>1500</v>
      </c>
      <c r="E1406" s="8">
        <v>3500</v>
      </c>
      <c r="F1406" t="s">
        <v>8218</v>
      </c>
      <c r="G1406" t="s">
        <v>8223</v>
      </c>
      <c r="H1406" t="s">
        <v>8245</v>
      </c>
      <c r="I1406" s="10">
        <v>1335540694</v>
      </c>
      <c r="J1406">
        <v>1332948694</v>
      </c>
      <c r="K1406" t="b">
        <v>0</v>
      </c>
      <c r="L1406">
        <v>20</v>
      </c>
      <c r="M1406" t="b">
        <v>1</v>
      </c>
      <c r="N1406" s="12" t="s">
        <v>8287</v>
      </c>
      <c r="O1406" t="s">
        <v>8291</v>
      </c>
      <c r="P1406" s="6">
        <f t="shared" si="105"/>
        <v>233.33</v>
      </c>
      <c r="Q1406">
        <f t="shared" si="106"/>
        <v>175</v>
      </c>
      <c r="R1406" s="16">
        <f t="shared" si="107"/>
        <v>40996.646921296298</v>
      </c>
      <c r="S1406" s="16">
        <f t="shared" si="108"/>
        <v>41877.912187499998</v>
      </c>
      <c r="T1406">
        <f t="shared" si="109"/>
        <v>2012</v>
      </c>
    </row>
    <row r="1407" spans="1:20" ht="60" hidden="1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 s="10">
        <v>1410904413</v>
      </c>
      <c r="J1407">
        <v>1409090013</v>
      </c>
      <c r="K1407" t="b">
        <v>0</v>
      </c>
      <c r="L1407">
        <v>82</v>
      </c>
      <c r="M1407" t="b">
        <v>1</v>
      </c>
      <c r="N1407" s="12" t="s">
        <v>8268</v>
      </c>
      <c r="O1407" t="s">
        <v>8270</v>
      </c>
      <c r="P1407" s="6">
        <f t="shared" si="105"/>
        <v>139.96</v>
      </c>
      <c r="Q1407">
        <f t="shared" si="106"/>
        <v>42.67</v>
      </c>
      <c r="R1407" s="16">
        <f t="shared" si="107"/>
        <v>41877.912187499998</v>
      </c>
      <c r="S1407" s="16">
        <f t="shared" si="108"/>
        <v>42261.917395833334</v>
      </c>
      <c r="T1407">
        <f t="shared" si="109"/>
        <v>2014</v>
      </c>
    </row>
    <row r="1408" spans="1:20" ht="135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 s="10">
        <v>1444860063</v>
      </c>
      <c r="J1408">
        <v>1442268063</v>
      </c>
      <c r="K1408" t="b">
        <v>0</v>
      </c>
      <c r="L1408">
        <v>63</v>
      </c>
      <c r="M1408" t="b">
        <v>1</v>
      </c>
      <c r="N1408" s="12" t="s">
        <v>8283</v>
      </c>
      <c r="O1408" t="s">
        <v>8286</v>
      </c>
      <c r="P1408" s="6">
        <f t="shared" si="105"/>
        <v>116.2</v>
      </c>
      <c r="Q1408">
        <f t="shared" si="106"/>
        <v>55.33</v>
      </c>
      <c r="R1408" s="16">
        <f t="shared" si="107"/>
        <v>42261.917395833334</v>
      </c>
      <c r="S1408" s="16">
        <f t="shared" si="108"/>
        <v>41839.175706018519</v>
      </c>
      <c r="T1408">
        <f t="shared" si="109"/>
        <v>2015</v>
      </c>
    </row>
    <row r="1409" spans="1:20" ht="60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 s="10">
        <v>1406952781</v>
      </c>
      <c r="J1409">
        <v>1405743181</v>
      </c>
      <c r="K1409" t="b">
        <v>1</v>
      </c>
      <c r="L1409">
        <v>55</v>
      </c>
      <c r="M1409" t="b">
        <v>1</v>
      </c>
      <c r="N1409" s="12" t="s">
        <v>8283</v>
      </c>
      <c r="O1409" t="s">
        <v>8286</v>
      </c>
      <c r="P1409" s="6">
        <f t="shared" si="105"/>
        <v>116.17</v>
      </c>
      <c r="Q1409">
        <f t="shared" si="106"/>
        <v>63.36</v>
      </c>
      <c r="R1409" s="16">
        <f t="shared" si="107"/>
        <v>41839.175706018519</v>
      </c>
      <c r="S1409" s="16">
        <f t="shared" si="108"/>
        <v>42115.889652777783</v>
      </c>
      <c r="T1409">
        <f t="shared" si="109"/>
        <v>2014</v>
      </c>
    </row>
    <row r="1410" spans="1:20" ht="150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 s="10">
        <v>1432694700</v>
      </c>
      <c r="J1410">
        <v>1429651266</v>
      </c>
      <c r="K1410" t="b">
        <v>0</v>
      </c>
      <c r="L1410">
        <v>74</v>
      </c>
      <c r="M1410" t="b">
        <v>1</v>
      </c>
      <c r="N1410" s="12" t="s">
        <v>8283</v>
      </c>
      <c r="O1410" t="s">
        <v>8286</v>
      </c>
      <c r="P1410" s="6">
        <f t="shared" ref="P1410:P1473" si="110">ROUND(E1410/D1410*100,2)</f>
        <v>108.44</v>
      </c>
      <c r="Q1410">
        <f t="shared" ref="Q1410:Q1473" si="111">ROUND(E1410/L1410,2)</f>
        <v>46.89</v>
      </c>
      <c r="R1410" s="16">
        <f t="shared" si="107"/>
        <v>42115.889652777783</v>
      </c>
      <c r="S1410" s="16">
        <f t="shared" si="108"/>
        <v>42394.900462962964</v>
      </c>
      <c r="T1410">
        <f t="shared" si="109"/>
        <v>2015</v>
      </c>
    </row>
    <row r="1411" spans="1:20" ht="45" hidden="1" x14ac:dyDescent="0.25">
      <c r="A1411">
        <v>2600</v>
      </c>
      <c r="B1411" s="3" t="s">
        <v>2600</v>
      </c>
      <c r="C1411" s="3" t="s">
        <v>6710</v>
      </c>
      <c r="D1411" s="6">
        <v>50000</v>
      </c>
      <c r="E1411" s="8">
        <v>3466</v>
      </c>
      <c r="F1411" t="s">
        <v>8220</v>
      </c>
      <c r="G1411" t="s">
        <v>8223</v>
      </c>
      <c r="H1411" t="s">
        <v>8245</v>
      </c>
      <c r="I1411" s="10">
        <v>1458938200</v>
      </c>
      <c r="J1411">
        <v>1453757800</v>
      </c>
      <c r="K1411" t="b">
        <v>0</v>
      </c>
      <c r="L1411">
        <v>30</v>
      </c>
      <c r="M1411" t="b">
        <v>0</v>
      </c>
      <c r="N1411" s="12" t="s">
        <v>8279</v>
      </c>
      <c r="O1411" t="s">
        <v>8305</v>
      </c>
      <c r="P1411" s="6">
        <f t="shared" si="110"/>
        <v>6.93</v>
      </c>
      <c r="Q1411">
        <f t="shared" si="111"/>
        <v>115.53</v>
      </c>
      <c r="R1411" s="16">
        <f t="shared" ref="R1411:R1474" si="112">(((J1411/60)/60)/24)+DATE(1970,1,1)</f>
        <v>42394.900462962964</v>
      </c>
      <c r="S1411" s="16">
        <f t="shared" ref="S1411:S1474" si="113">(((J1412/60)/60)/24)+DATE(1970,1,1)</f>
        <v>42438.667071759264</v>
      </c>
      <c r="T1411">
        <f t="shared" ref="T1411:T1474" si="114">YEAR(R1411)</f>
        <v>2016</v>
      </c>
    </row>
    <row r="1412" spans="1:20" ht="60" hidden="1" x14ac:dyDescent="0.25">
      <c r="A1412">
        <v>2165</v>
      </c>
      <c r="B1412" s="3" t="s">
        <v>2166</v>
      </c>
      <c r="C1412" s="3" t="s">
        <v>6275</v>
      </c>
      <c r="D1412" s="6">
        <v>2500</v>
      </c>
      <c r="E1412" s="8">
        <v>3466</v>
      </c>
      <c r="F1412" t="s">
        <v>8218</v>
      </c>
      <c r="G1412" t="s">
        <v>8229</v>
      </c>
      <c r="H1412" t="s">
        <v>8248</v>
      </c>
      <c r="I1412" s="10">
        <v>1460127635</v>
      </c>
      <c r="J1412">
        <v>1457539235</v>
      </c>
      <c r="K1412" t="b">
        <v>0</v>
      </c>
      <c r="L1412">
        <v>117</v>
      </c>
      <c r="M1412" t="b">
        <v>1</v>
      </c>
      <c r="N1412" s="12" t="s">
        <v>8287</v>
      </c>
      <c r="O1412" t="s">
        <v>8291</v>
      </c>
      <c r="P1412" s="6">
        <f t="shared" si="110"/>
        <v>138.63999999999999</v>
      </c>
      <c r="Q1412">
        <f t="shared" si="111"/>
        <v>29.62</v>
      </c>
      <c r="R1412" s="16">
        <f t="shared" si="112"/>
        <v>42438.667071759264</v>
      </c>
      <c r="S1412" s="16">
        <f t="shared" si="113"/>
        <v>40395.714722222219</v>
      </c>
      <c r="T1412">
        <f t="shared" si="114"/>
        <v>2016</v>
      </c>
    </row>
    <row r="1413" spans="1:20" ht="60" hidden="1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 s="10">
        <v>1284177540</v>
      </c>
      <c r="J1413">
        <v>1281028152</v>
      </c>
      <c r="K1413" t="b">
        <v>0</v>
      </c>
      <c r="L1413">
        <v>75</v>
      </c>
      <c r="M1413" t="b">
        <v>1</v>
      </c>
      <c r="N1413" s="12" t="s">
        <v>8287</v>
      </c>
      <c r="O1413" t="s">
        <v>8288</v>
      </c>
      <c r="P1413" s="6">
        <f t="shared" si="110"/>
        <v>115.51</v>
      </c>
      <c r="Q1413">
        <f t="shared" si="111"/>
        <v>46.2</v>
      </c>
      <c r="R1413" s="16">
        <f t="shared" si="112"/>
        <v>40395.714722222219</v>
      </c>
      <c r="S1413" s="16">
        <f t="shared" si="113"/>
        <v>42168.316481481481</v>
      </c>
      <c r="T1413">
        <f t="shared" si="114"/>
        <v>2010</v>
      </c>
    </row>
    <row r="1414" spans="1:20" ht="165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 s="10">
        <v>1436772944</v>
      </c>
      <c r="J1414">
        <v>1434180944</v>
      </c>
      <c r="K1414" t="b">
        <v>0</v>
      </c>
      <c r="L1414">
        <v>112</v>
      </c>
      <c r="M1414" t="b">
        <v>1</v>
      </c>
      <c r="N1414" s="12" t="s">
        <v>8283</v>
      </c>
      <c r="O1414" t="s">
        <v>8286</v>
      </c>
      <c r="P1414" s="6">
        <f t="shared" si="110"/>
        <v>115.5</v>
      </c>
      <c r="Q1414">
        <f t="shared" si="111"/>
        <v>30.94</v>
      </c>
      <c r="R1414" s="16">
        <f t="shared" si="112"/>
        <v>42168.316481481481</v>
      </c>
      <c r="S1414" s="16">
        <f t="shared" si="113"/>
        <v>40973.72623842593</v>
      </c>
      <c r="T1414">
        <f t="shared" si="114"/>
        <v>2015</v>
      </c>
    </row>
    <row r="1415" spans="1:20" ht="45" hidden="1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 s="10">
        <v>1334980740</v>
      </c>
      <c r="J1415">
        <v>1330968347</v>
      </c>
      <c r="K1415" t="b">
        <v>0</v>
      </c>
      <c r="L1415">
        <v>42</v>
      </c>
      <c r="M1415" t="b">
        <v>1</v>
      </c>
      <c r="N1415" s="12" t="s">
        <v>8287</v>
      </c>
      <c r="O1415" t="s">
        <v>8298</v>
      </c>
      <c r="P1415" s="6">
        <f t="shared" si="110"/>
        <v>115.33</v>
      </c>
      <c r="Q1415">
        <f t="shared" si="111"/>
        <v>82.38</v>
      </c>
      <c r="R1415" s="16">
        <f t="shared" si="112"/>
        <v>40973.72623842593</v>
      </c>
      <c r="S1415" s="16">
        <f t="shared" si="113"/>
        <v>42043.152650462958</v>
      </c>
      <c r="T1415">
        <f t="shared" si="114"/>
        <v>2012</v>
      </c>
    </row>
    <row r="1416" spans="1:20" ht="45" hidden="1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 s="10">
        <v>1425955189</v>
      </c>
      <c r="J1416">
        <v>1423366789</v>
      </c>
      <c r="K1416" t="b">
        <v>0</v>
      </c>
      <c r="L1416">
        <v>70</v>
      </c>
      <c r="M1416" t="b">
        <v>1</v>
      </c>
      <c r="N1416" s="12" t="s">
        <v>8287</v>
      </c>
      <c r="O1416" t="s">
        <v>8288</v>
      </c>
      <c r="P1416" s="6">
        <f t="shared" si="110"/>
        <v>172.68</v>
      </c>
      <c r="Q1416">
        <f t="shared" si="111"/>
        <v>49.34</v>
      </c>
      <c r="R1416" s="16">
        <f t="shared" si="112"/>
        <v>42043.152650462958</v>
      </c>
      <c r="S1416" s="16">
        <f t="shared" si="113"/>
        <v>42165.993125000001</v>
      </c>
      <c r="T1416">
        <f t="shared" si="114"/>
        <v>2015</v>
      </c>
    </row>
    <row r="1417" spans="1:20" ht="75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 s="10">
        <v>1435881006</v>
      </c>
      <c r="J1417">
        <v>1433980206</v>
      </c>
      <c r="K1417" t="b">
        <v>0</v>
      </c>
      <c r="L1417">
        <v>40</v>
      </c>
      <c r="M1417" t="b">
        <v>1</v>
      </c>
      <c r="N1417" s="12" t="s">
        <v>8283</v>
      </c>
      <c r="O1417" t="s">
        <v>8286</v>
      </c>
      <c r="P1417" s="6">
        <f t="shared" si="110"/>
        <v>104.52</v>
      </c>
      <c r="Q1417">
        <f t="shared" si="111"/>
        <v>86.23</v>
      </c>
      <c r="R1417" s="16">
        <f t="shared" si="112"/>
        <v>42165.993125000001</v>
      </c>
      <c r="S1417" s="16">
        <f t="shared" si="113"/>
        <v>42800.801817129628</v>
      </c>
      <c r="T1417">
        <f t="shared" si="114"/>
        <v>2015</v>
      </c>
    </row>
    <row r="1418" spans="1:20" ht="60" hidden="1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 s="10">
        <v>1491416077</v>
      </c>
      <c r="J1418">
        <v>1488827677</v>
      </c>
      <c r="K1418" t="b">
        <v>1</v>
      </c>
      <c r="L1418">
        <v>26</v>
      </c>
      <c r="M1418" t="b">
        <v>0</v>
      </c>
      <c r="N1418" s="12" t="s">
        <v>8283</v>
      </c>
      <c r="O1418" t="s">
        <v>8284</v>
      </c>
      <c r="P1418" s="6">
        <f t="shared" si="110"/>
        <v>34.409999999999997</v>
      </c>
      <c r="Q1418">
        <f t="shared" si="111"/>
        <v>132.35</v>
      </c>
      <c r="R1418" s="16">
        <f t="shared" si="112"/>
        <v>42800.801817129628</v>
      </c>
      <c r="S1418" s="16">
        <f t="shared" si="113"/>
        <v>42430.040798611109</v>
      </c>
      <c r="T1418">
        <f t="shared" si="114"/>
        <v>2017</v>
      </c>
    </row>
    <row r="1419" spans="1:20" ht="105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 s="10">
        <v>1458518325</v>
      </c>
      <c r="J1419">
        <v>1456793925</v>
      </c>
      <c r="K1419" t="b">
        <v>0</v>
      </c>
      <c r="L1419">
        <v>31</v>
      </c>
      <c r="M1419" t="b">
        <v>1</v>
      </c>
      <c r="N1419" s="12" t="s">
        <v>8283</v>
      </c>
      <c r="O1419" t="s">
        <v>8286</v>
      </c>
      <c r="P1419" s="6">
        <f t="shared" si="110"/>
        <v>114.67</v>
      </c>
      <c r="Q1419">
        <f t="shared" si="111"/>
        <v>110.97</v>
      </c>
      <c r="R1419" s="16">
        <f t="shared" si="112"/>
        <v>42430.040798611109</v>
      </c>
      <c r="S1419" s="16">
        <f t="shared" si="113"/>
        <v>41626.761053240742</v>
      </c>
      <c r="T1419">
        <f t="shared" si="114"/>
        <v>2016</v>
      </c>
    </row>
    <row r="1420" spans="1:20" ht="75" hidden="1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 s="10">
        <v>1389814380</v>
      </c>
      <c r="J1420">
        <v>1387390555</v>
      </c>
      <c r="K1420" t="b">
        <v>0</v>
      </c>
      <c r="L1420">
        <v>33</v>
      </c>
      <c r="M1420" t="b">
        <v>1</v>
      </c>
      <c r="N1420" s="12" t="s">
        <v>8287</v>
      </c>
      <c r="O1420" t="s">
        <v>8288</v>
      </c>
      <c r="P1420" s="6">
        <f t="shared" si="110"/>
        <v>114.4</v>
      </c>
      <c r="Q1420">
        <f t="shared" si="111"/>
        <v>104</v>
      </c>
      <c r="R1420" s="16">
        <f t="shared" si="112"/>
        <v>41626.761053240742</v>
      </c>
      <c r="S1420" s="16">
        <f t="shared" si="113"/>
        <v>40945.845312500001</v>
      </c>
      <c r="T1420">
        <f t="shared" si="114"/>
        <v>2013</v>
      </c>
    </row>
    <row r="1421" spans="1:20" ht="60" hidden="1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 s="10">
        <v>1332011835</v>
      </c>
      <c r="J1421">
        <v>1328559435</v>
      </c>
      <c r="K1421" t="b">
        <v>0</v>
      </c>
      <c r="L1421">
        <v>70</v>
      </c>
      <c r="M1421" t="b">
        <v>1</v>
      </c>
      <c r="N1421" s="12" t="s">
        <v>8287</v>
      </c>
      <c r="O1421" t="s">
        <v>8291</v>
      </c>
      <c r="P1421" s="6">
        <f t="shared" si="110"/>
        <v>122.11</v>
      </c>
      <c r="Q1421">
        <f t="shared" si="111"/>
        <v>48.84</v>
      </c>
      <c r="R1421" s="16">
        <f t="shared" si="112"/>
        <v>40945.845312500001</v>
      </c>
      <c r="S1421" s="16">
        <f t="shared" si="113"/>
        <v>42569.50409722222</v>
      </c>
      <c r="T1421">
        <f t="shared" si="114"/>
        <v>2012</v>
      </c>
    </row>
    <row r="1422" spans="1:20" ht="45" hidden="1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 s="10">
        <v>1471435554</v>
      </c>
      <c r="J1422">
        <v>1468843554</v>
      </c>
      <c r="K1422" t="b">
        <v>0</v>
      </c>
      <c r="L1422">
        <v>34</v>
      </c>
      <c r="M1422" t="b">
        <v>0</v>
      </c>
      <c r="N1422" s="12" t="s">
        <v>8268</v>
      </c>
      <c r="O1422" t="s">
        <v>8270</v>
      </c>
      <c r="P1422" s="6">
        <f t="shared" si="110"/>
        <v>1.37</v>
      </c>
      <c r="Q1422">
        <f t="shared" si="111"/>
        <v>100.5</v>
      </c>
      <c r="R1422" s="16">
        <f t="shared" si="112"/>
        <v>42569.50409722222</v>
      </c>
      <c r="S1422" s="16">
        <f t="shared" si="113"/>
        <v>41793.029432870368</v>
      </c>
      <c r="T1422">
        <f t="shared" si="114"/>
        <v>2016</v>
      </c>
    </row>
    <row r="1423" spans="1:20" ht="45" hidden="1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 s="10">
        <v>1404348143</v>
      </c>
      <c r="J1423">
        <v>1401756143</v>
      </c>
      <c r="K1423" t="b">
        <v>0</v>
      </c>
      <c r="L1423">
        <v>27</v>
      </c>
      <c r="M1423" t="b">
        <v>0</v>
      </c>
      <c r="N1423" s="12" t="s">
        <v>8268</v>
      </c>
      <c r="O1423" t="s">
        <v>8300</v>
      </c>
      <c r="P1423" s="6">
        <f t="shared" si="110"/>
        <v>17.510000000000002</v>
      </c>
      <c r="Q1423">
        <f t="shared" si="111"/>
        <v>126.48</v>
      </c>
      <c r="R1423" s="16">
        <f t="shared" si="112"/>
        <v>41793.029432870368</v>
      </c>
      <c r="S1423" s="16">
        <f t="shared" si="113"/>
        <v>41962.062326388885</v>
      </c>
      <c r="T1423">
        <f t="shared" si="114"/>
        <v>2014</v>
      </c>
    </row>
    <row r="1424" spans="1:20" ht="45" hidden="1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 s="10">
        <v>1419384585</v>
      </c>
      <c r="J1424">
        <v>1416360585</v>
      </c>
      <c r="K1424" t="b">
        <v>0</v>
      </c>
      <c r="L1424">
        <v>22</v>
      </c>
      <c r="M1424" t="b">
        <v>0</v>
      </c>
      <c r="N1424" s="12" t="s">
        <v>8271</v>
      </c>
      <c r="O1424" t="s">
        <v>8309</v>
      </c>
      <c r="P1424" s="6">
        <f t="shared" si="110"/>
        <v>13.64</v>
      </c>
      <c r="Q1424">
        <f t="shared" si="111"/>
        <v>155</v>
      </c>
      <c r="R1424" s="16">
        <f t="shared" si="112"/>
        <v>41962.062326388885</v>
      </c>
      <c r="S1424" s="16">
        <f t="shared" si="113"/>
        <v>41613.172974537039</v>
      </c>
      <c r="T1424">
        <f t="shared" si="114"/>
        <v>2014</v>
      </c>
    </row>
    <row r="1425" spans="1:20" ht="60" hidden="1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 s="10">
        <v>1388808545</v>
      </c>
      <c r="J1425">
        <v>1386216545</v>
      </c>
      <c r="K1425" t="b">
        <v>0</v>
      </c>
      <c r="L1425">
        <v>30</v>
      </c>
      <c r="M1425" t="b">
        <v>0</v>
      </c>
      <c r="N1425" s="12" t="s">
        <v>8276</v>
      </c>
      <c r="O1425" t="s">
        <v>8294</v>
      </c>
      <c r="P1425" s="6">
        <f t="shared" si="110"/>
        <v>6.31</v>
      </c>
      <c r="Q1425">
        <f t="shared" si="111"/>
        <v>113.57</v>
      </c>
      <c r="R1425" s="16">
        <f t="shared" si="112"/>
        <v>41613.172974537039</v>
      </c>
      <c r="S1425" s="16">
        <f t="shared" si="113"/>
        <v>42026.88118055556</v>
      </c>
      <c r="T1425">
        <f t="shared" si="114"/>
        <v>2013</v>
      </c>
    </row>
    <row r="1426" spans="1:20" ht="180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 s="10">
        <v>1427076840</v>
      </c>
      <c r="J1426">
        <v>1421960934</v>
      </c>
      <c r="K1426" t="b">
        <v>0</v>
      </c>
      <c r="L1426">
        <v>30</v>
      </c>
      <c r="M1426" t="b">
        <v>1</v>
      </c>
      <c r="N1426" s="12" t="s">
        <v>8283</v>
      </c>
      <c r="O1426" t="s">
        <v>8286</v>
      </c>
      <c r="P1426" s="6">
        <f t="shared" si="110"/>
        <v>113.57</v>
      </c>
      <c r="Q1426">
        <f t="shared" si="111"/>
        <v>113.57</v>
      </c>
      <c r="R1426" s="16">
        <f t="shared" si="112"/>
        <v>42026.88118055556</v>
      </c>
      <c r="S1426" s="16">
        <f t="shared" si="113"/>
        <v>41830.234166666669</v>
      </c>
      <c r="T1426">
        <f t="shared" si="114"/>
        <v>2015</v>
      </c>
    </row>
    <row r="1427" spans="1:20" ht="60" hidden="1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 s="10">
        <v>1407562632</v>
      </c>
      <c r="J1427">
        <v>1404970632</v>
      </c>
      <c r="K1427" t="b">
        <v>0</v>
      </c>
      <c r="L1427">
        <v>7</v>
      </c>
      <c r="M1427" t="b">
        <v>0</v>
      </c>
      <c r="N1427" s="12" t="s">
        <v>8283</v>
      </c>
      <c r="O1427" t="s">
        <v>8286</v>
      </c>
      <c r="P1427" s="6">
        <f t="shared" si="110"/>
        <v>61.91</v>
      </c>
      <c r="Q1427">
        <f t="shared" si="111"/>
        <v>486.43</v>
      </c>
      <c r="R1427" s="16">
        <f t="shared" si="112"/>
        <v>41830.234166666669</v>
      </c>
      <c r="S1427" s="16">
        <f t="shared" si="113"/>
        <v>41214.79483796296</v>
      </c>
      <c r="T1427">
        <f t="shared" si="114"/>
        <v>2014</v>
      </c>
    </row>
    <row r="1428" spans="1:20" ht="45" hidden="1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 s="10">
        <v>1354923000</v>
      </c>
      <c r="J1428">
        <v>1351796674</v>
      </c>
      <c r="K1428" t="b">
        <v>0</v>
      </c>
      <c r="L1428">
        <v>60</v>
      </c>
      <c r="M1428" t="b">
        <v>1</v>
      </c>
      <c r="N1428" s="12" t="s">
        <v>8281</v>
      </c>
      <c r="O1428" t="s">
        <v>8303</v>
      </c>
      <c r="P1428" s="6">
        <f t="shared" si="110"/>
        <v>106.25</v>
      </c>
      <c r="Q1428">
        <f t="shared" si="111"/>
        <v>56.67</v>
      </c>
      <c r="R1428" s="16">
        <f t="shared" si="112"/>
        <v>41214.79483796296</v>
      </c>
      <c r="S1428" s="16">
        <f t="shared" si="113"/>
        <v>42072.370381944449</v>
      </c>
      <c r="T1428">
        <f t="shared" si="114"/>
        <v>2012</v>
      </c>
    </row>
    <row r="1429" spans="1:20" ht="165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 s="10">
        <v>1428483201</v>
      </c>
      <c r="J1429">
        <v>1425891201</v>
      </c>
      <c r="K1429" t="b">
        <v>0</v>
      </c>
      <c r="L1429">
        <v>51</v>
      </c>
      <c r="M1429" t="b">
        <v>1</v>
      </c>
      <c r="N1429" s="12" t="s">
        <v>8283</v>
      </c>
      <c r="O1429" t="s">
        <v>8286</v>
      </c>
      <c r="P1429" s="6">
        <f t="shared" si="110"/>
        <v>136</v>
      </c>
      <c r="Q1429">
        <f t="shared" si="111"/>
        <v>66.67</v>
      </c>
      <c r="R1429" s="16">
        <f t="shared" si="112"/>
        <v>42072.370381944449</v>
      </c>
      <c r="S1429" s="16">
        <f t="shared" si="113"/>
        <v>40739.069282407407</v>
      </c>
      <c r="T1429">
        <f t="shared" si="114"/>
        <v>2015</v>
      </c>
    </row>
    <row r="1430" spans="1:20" ht="60" hidden="1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 s="10">
        <v>1313276400</v>
      </c>
      <c r="J1430">
        <v>1310693986</v>
      </c>
      <c r="K1430" t="b">
        <v>0</v>
      </c>
      <c r="L1430">
        <v>37</v>
      </c>
      <c r="M1430" t="b">
        <v>1</v>
      </c>
      <c r="N1430" s="12" t="s">
        <v>8281</v>
      </c>
      <c r="O1430" t="s">
        <v>8303</v>
      </c>
      <c r="P1430" s="6">
        <f t="shared" si="110"/>
        <v>104.56</v>
      </c>
      <c r="Q1430">
        <f t="shared" si="111"/>
        <v>91.84</v>
      </c>
      <c r="R1430" s="16">
        <f t="shared" si="112"/>
        <v>40739.069282407407</v>
      </c>
      <c r="S1430" s="16">
        <f t="shared" si="113"/>
        <v>42453.49726851852</v>
      </c>
      <c r="T1430">
        <f t="shared" si="114"/>
        <v>2011</v>
      </c>
    </row>
    <row r="1431" spans="1:20" ht="60" hidden="1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 s="10">
        <v>1462017600</v>
      </c>
      <c r="J1431">
        <v>1458820564</v>
      </c>
      <c r="K1431" t="b">
        <v>0</v>
      </c>
      <c r="L1431">
        <v>72</v>
      </c>
      <c r="M1431" t="b">
        <v>1</v>
      </c>
      <c r="N1431" s="12" t="s">
        <v>8268</v>
      </c>
      <c r="O1431" t="s">
        <v>8275</v>
      </c>
      <c r="P1431" s="6">
        <f t="shared" si="110"/>
        <v>169.77</v>
      </c>
      <c r="Q1431">
        <f t="shared" si="111"/>
        <v>47.18</v>
      </c>
      <c r="R1431" s="16">
        <f t="shared" si="112"/>
        <v>42453.49726851852</v>
      </c>
      <c r="S1431" s="16">
        <f t="shared" si="113"/>
        <v>42206.835370370376</v>
      </c>
      <c r="T1431">
        <f t="shared" si="114"/>
        <v>2016</v>
      </c>
    </row>
    <row r="1432" spans="1:20" ht="90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 s="10">
        <v>1440100976</v>
      </c>
      <c r="J1432">
        <v>1437508976</v>
      </c>
      <c r="K1432" t="b">
        <v>1</v>
      </c>
      <c r="L1432">
        <v>74</v>
      </c>
      <c r="M1432" t="b">
        <v>1</v>
      </c>
      <c r="N1432" s="12" t="s">
        <v>8283</v>
      </c>
      <c r="O1432" t="s">
        <v>8286</v>
      </c>
      <c r="P1432" s="6">
        <f t="shared" si="110"/>
        <v>109.52</v>
      </c>
      <c r="Q1432">
        <f t="shared" si="111"/>
        <v>45.88</v>
      </c>
      <c r="R1432" s="16">
        <f t="shared" si="112"/>
        <v>42206.835370370376</v>
      </c>
      <c r="S1432" s="16">
        <f t="shared" si="113"/>
        <v>41841.321770833332</v>
      </c>
      <c r="T1432">
        <f t="shared" si="114"/>
        <v>2015</v>
      </c>
    </row>
    <row r="1433" spans="1:20" ht="60" hidden="1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 s="10">
        <v>1407224601</v>
      </c>
      <c r="J1433">
        <v>1405928601</v>
      </c>
      <c r="K1433" t="b">
        <v>0</v>
      </c>
      <c r="L1433">
        <v>68</v>
      </c>
      <c r="M1433" t="b">
        <v>1</v>
      </c>
      <c r="N1433" s="12" t="s">
        <v>8281</v>
      </c>
      <c r="O1433" t="s">
        <v>8292</v>
      </c>
      <c r="P1433" s="6">
        <f t="shared" si="110"/>
        <v>130.46</v>
      </c>
      <c r="Q1433">
        <f t="shared" si="111"/>
        <v>49.88</v>
      </c>
      <c r="R1433" s="16">
        <f t="shared" si="112"/>
        <v>41841.321770833332</v>
      </c>
      <c r="S1433" s="16">
        <f t="shared" si="113"/>
        <v>41964.844444444447</v>
      </c>
      <c r="T1433">
        <f t="shared" si="114"/>
        <v>2014</v>
      </c>
    </row>
    <row r="1434" spans="1:20" ht="60" hidden="1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 s="10">
        <v>1419538560</v>
      </c>
      <c r="J1434">
        <v>1416600960</v>
      </c>
      <c r="K1434" t="b">
        <v>0</v>
      </c>
      <c r="L1434">
        <v>38</v>
      </c>
      <c r="M1434" t="b">
        <v>0</v>
      </c>
      <c r="N1434" s="12" t="s">
        <v>8279</v>
      </c>
      <c r="O1434" t="s">
        <v>8305</v>
      </c>
      <c r="P1434" s="6">
        <f t="shared" si="110"/>
        <v>5.65</v>
      </c>
      <c r="Q1434">
        <f t="shared" si="111"/>
        <v>89.21</v>
      </c>
      <c r="R1434" s="16">
        <f t="shared" si="112"/>
        <v>41964.844444444447</v>
      </c>
      <c r="S1434" s="16">
        <f t="shared" si="113"/>
        <v>42483.015694444446</v>
      </c>
      <c r="T1434">
        <f t="shared" si="114"/>
        <v>2014</v>
      </c>
    </row>
    <row r="1435" spans="1:20" ht="135" x14ac:dyDescent="0.25">
      <c r="A1435">
        <v>3604</v>
      </c>
      <c r="B1435" s="3" t="s">
        <v>3603</v>
      </c>
      <c r="C1435" s="3" t="s">
        <v>7714</v>
      </c>
      <c r="D1435" s="6">
        <v>3000</v>
      </c>
      <c r="E1435" s="8">
        <v>3385</v>
      </c>
      <c r="F1435" t="s">
        <v>8218</v>
      </c>
      <c r="G1435" t="s">
        <v>8223</v>
      </c>
      <c r="H1435" t="s">
        <v>8245</v>
      </c>
      <c r="I1435" s="10">
        <v>1461913140</v>
      </c>
      <c r="J1435">
        <v>1461370956</v>
      </c>
      <c r="K1435" t="b">
        <v>0</v>
      </c>
      <c r="L1435">
        <v>69</v>
      </c>
      <c r="M1435" t="b">
        <v>1</v>
      </c>
      <c r="N1435" s="12" t="s">
        <v>8283</v>
      </c>
      <c r="O1435" t="s">
        <v>8286</v>
      </c>
      <c r="P1435" s="6">
        <f t="shared" si="110"/>
        <v>112.83</v>
      </c>
      <c r="Q1435">
        <f t="shared" si="111"/>
        <v>49.06</v>
      </c>
      <c r="R1435" s="16">
        <f t="shared" si="112"/>
        <v>42483.015694444446</v>
      </c>
      <c r="S1435" s="16">
        <f t="shared" si="113"/>
        <v>40564.081030092595</v>
      </c>
      <c r="T1435">
        <f t="shared" si="114"/>
        <v>2016</v>
      </c>
    </row>
    <row r="1436" spans="1:20" ht="45" hidden="1" x14ac:dyDescent="0.25">
      <c r="A1436">
        <v>2115</v>
      </c>
      <c r="B1436" s="3" t="s">
        <v>2116</v>
      </c>
      <c r="C1436" s="3" t="s">
        <v>6225</v>
      </c>
      <c r="D1436" s="6">
        <v>1500</v>
      </c>
      <c r="E1436" s="8">
        <v>3385</v>
      </c>
      <c r="F1436" t="s">
        <v>8218</v>
      </c>
      <c r="G1436" t="s">
        <v>8223</v>
      </c>
      <c r="H1436" t="s">
        <v>8245</v>
      </c>
      <c r="I1436" s="10">
        <v>1298167001</v>
      </c>
      <c r="J1436">
        <v>1295575001</v>
      </c>
      <c r="K1436" t="b">
        <v>0</v>
      </c>
      <c r="L1436">
        <v>36</v>
      </c>
      <c r="M1436" t="b">
        <v>1</v>
      </c>
      <c r="N1436" s="12" t="s">
        <v>8287</v>
      </c>
      <c r="O1436" t="s">
        <v>8288</v>
      </c>
      <c r="P1436" s="6">
        <f t="shared" si="110"/>
        <v>225.67</v>
      </c>
      <c r="Q1436">
        <f t="shared" si="111"/>
        <v>94.03</v>
      </c>
      <c r="R1436" s="16">
        <f t="shared" si="112"/>
        <v>40564.081030092595</v>
      </c>
      <c r="S1436" s="16">
        <f t="shared" si="113"/>
        <v>42627.454097222217</v>
      </c>
      <c r="T1436">
        <f t="shared" si="114"/>
        <v>2011</v>
      </c>
    </row>
    <row r="1437" spans="1:20" ht="105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 s="10">
        <v>1475664834</v>
      </c>
      <c r="J1437">
        <v>1473850434</v>
      </c>
      <c r="K1437" t="b">
        <v>0</v>
      </c>
      <c r="L1437">
        <v>34</v>
      </c>
      <c r="M1437" t="b">
        <v>1</v>
      </c>
      <c r="N1437" s="12" t="s">
        <v>8283</v>
      </c>
      <c r="O1437" t="s">
        <v>8286</v>
      </c>
      <c r="P1437" s="6">
        <f t="shared" si="110"/>
        <v>112.77</v>
      </c>
      <c r="Q1437">
        <f t="shared" si="111"/>
        <v>99.5</v>
      </c>
      <c r="R1437" s="16">
        <f t="shared" si="112"/>
        <v>42627.454097222217</v>
      </c>
      <c r="S1437" s="16">
        <f t="shared" si="113"/>
        <v>41067.949212962965</v>
      </c>
      <c r="T1437">
        <f t="shared" si="114"/>
        <v>2016</v>
      </c>
    </row>
    <row r="1438" spans="1:20" ht="60" hidden="1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 s="10">
        <v>1341964080</v>
      </c>
      <c r="J1438">
        <v>1339109212</v>
      </c>
      <c r="K1438" t="b">
        <v>0</v>
      </c>
      <c r="L1438">
        <v>81</v>
      </c>
      <c r="M1438" t="b">
        <v>1</v>
      </c>
      <c r="N1438" s="12" t="s">
        <v>8287</v>
      </c>
      <c r="O1438" t="s">
        <v>8288</v>
      </c>
      <c r="P1438" s="6">
        <f t="shared" si="110"/>
        <v>100.9</v>
      </c>
      <c r="Q1438">
        <f t="shared" si="111"/>
        <v>41.73</v>
      </c>
      <c r="R1438" s="16">
        <f t="shared" si="112"/>
        <v>41067.949212962965</v>
      </c>
      <c r="S1438" s="16">
        <f t="shared" si="113"/>
        <v>40926.319062499999</v>
      </c>
      <c r="T1438">
        <f t="shared" si="114"/>
        <v>2012</v>
      </c>
    </row>
    <row r="1439" spans="1:20" ht="45" hidden="1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 s="10">
        <v>1330760367</v>
      </c>
      <c r="J1439">
        <v>1326872367</v>
      </c>
      <c r="K1439" t="b">
        <v>0</v>
      </c>
      <c r="L1439">
        <v>57</v>
      </c>
      <c r="M1439" t="b">
        <v>1</v>
      </c>
      <c r="N1439" s="12" t="s">
        <v>8287</v>
      </c>
      <c r="O1439" t="s">
        <v>8291</v>
      </c>
      <c r="P1439" s="6">
        <f t="shared" si="110"/>
        <v>134.88999999999999</v>
      </c>
      <c r="Q1439">
        <f t="shared" si="111"/>
        <v>59.16</v>
      </c>
      <c r="R1439" s="16">
        <f t="shared" si="112"/>
        <v>40926.319062499999</v>
      </c>
      <c r="S1439" s="16">
        <f t="shared" si="113"/>
        <v>41500.727916666663</v>
      </c>
      <c r="T1439">
        <f t="shared" si="114"/>
        <v>2012</v>
      </c>
    </row>
    <row r="1440" spans="1:20" ht="60" hidden="1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 s="10">
        <v>1379093292</v>
      </c>
      <c r="J1440">
        <v>1376501292</v>
      </c>
      <c r="K1440" t="b">
        <v>1</v>
      </c>
      <c r="L1440">
        <v>76</v>
      </c>
      <c r="M1440" t="b">
        <v>1</v>
      </c>
      <c r="N1440" s="12" t="s">
        <v>8271</v>
      </c>
      <c r="O1440" t="s">
        <v>8272</v>
      </c>
      <c r="P1440" s="6">
        <f t="shared" si="110"/>
        <v>112.27</v>
      </c>
      <c r="Q1440">
        <f t="shared" si="111"/>
        <v>44.32</v>
      </c>
      <c r="R1440" s="16">
        <f t="shared" si="112"/>
        <v>41500.727916666663</v>
      </c>
      <c r="S1440" s="16">
        <f t="shared" si="113"/>
        <v>42460.335312499999</v>
      </c>
      <c r="T1440">
        <f t="shared" si="114"/>
        <v>2013</v>
      </c>
    </row>
    <row r="1441" spans="1:20" ht="135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 s="10">
        <v>1461823140</v>
      </c>
      <c r="J1441">
        <v>1459411371</v>
      </c>
      <c r="K1441" t="b">
        <v>0</v>
      </c>
      <c r="L1441">
        <v>34</v>
      </c>
      <c r="M1441" t="b">
        <v>1</v>
      </c>
      <c r="N1441" s="12" t="s">
        <v>8283</v>
      </c>
      <c r="O1441" t="s">
        <v>8286</v>
      </c>
      <c r="P1441" s="6">
        <f t="shared" si="110"/>
        <v>102</v>
      </c>
      <c r="Q1441">
        <f t="shared" si="111"/>
        <v>99</v>
      </c>
      <c r="R1441" s="16">
        <f t="shared" si="112"/>
        <v>42460.335312499999</v>
      </c>
      <c r="S1441" s="16">
        <f t="shared" si="113"/>
        <v>42185.267245370371</v>
      </c>
      <c r="T1441">
        <f t="shared" si="114"/>
        <v>2016</v>
      </c>
    </row>
    <row r="1442" spans="1:20" ht="120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 s="10">
        <v>1438772400</v>
      </c>
      <c r="J1442">
        <v>1435645490</v>
      </c>
      <c r="K1442" t="b">
        <v>0</v>
      </c>
      <c r="L1442">
        <v>76</v>
      </c>
      <c r="M1442" t="b">
        <v>1</v>
      </c>
      <c r="N1442" s="12" t="s">
        <v>8283</v>
      </c>
      <c r="O1442" t="s">
        <v>8286</v>
      </c>
      <c r="P1442" s="6">
        <f t="shared" si="110"/>
        <v>112.1</v>
      </c>
      <c r="Q1442">
        <f t="shared" si="111"/>
        <v>44.25</v>
      </c>
      <c r="R1442" s="16">
        <f t="shared" si="112"/>
        <v>42185.267245370371</v>
      </c>
      <c r="S1442" s="16">
        <f t="shared" si="113"/>
        <v>41913.328356481477</v>
      </c>
      <c r="T1442">
        <f t="shared" si="114"/>
        <v>2015</v>
      </c>
    </row>
    <row r="1443" spans="1:20" ht="45" hidden="1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 s="10">
        <v>1415004770</v>
      </c>
      <c r="J1443">
        <v>1412149970</v>
      </c>
      <c r="K1443" t="b">
        <v>0</v>
      </c>
      <c r="L1443">
        <v>55</v>
      </c>
      <c r="M1443" t="b">
        <v>1</v>
      </c>
      <c r="N1443" s="12" t="s">
        <v>8287</v>
      </c>
      <c r="O1443" t="s">
        <v>8288</v>
      </c>
      <c r="P1443" s="6">
        <f t="shared" si="110"/>
        <v>105.02</v>
      </c>
      <c r="Q1443">
        <f t="shared" si="111"/>
        <v>61.1</v>
      </c>
      <c r="R1443" s="16">
        <f t="shared" si="112"/>
        <v>41913.328356481477</v>
      </c>
      <c r="S1443" s="16">
        <f t="shared" si="113"/>
        <v>42370.571851851855</v>
      </c>
      <c r="T1443">
        <f t="shared" si="114"/>
        <v>2014</v>
      </c>
    </row>
    <row r="1444" spans="1:20" ht="60" hidden="1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 s="10">
        <v>1453765920</v>
      </c>
      <c r="J1444">
        <v>1451655808</v>
      </c>
      <c r="K1444" t="b">
        <v>0</v>
      </c>
      <c r="L1444">
        <v>83</v>
      </c>
      <c r="M1444" t="b">
        <v>1</v>
      </c>
      <c r="N1444" s="12" t="s">
        <v>8281</v>
      </c>
      <c r="O1444" t="s">
        <v>8282</v>
      </c>
      <c r="P1444" s="6">
        <f t="shared" si="110"/>
        <v>111.77</v>
      </c>
      <c r="Q1444">
        <f t="shared" si="111"/>
        <v>40.4</v>
      </c>
      <c r="R1444" s="16">
        <f t="shared" si="112"/>
        <v>42370.571851851855</v>
      </c>
      <c r="S1444" s="16">
        <f t="shared" si="113"/>
        <v>42510.798854166671</v>
      </c>
      <c r="T1444">
        <f t="shared" si="114"/>
        <v>2016</v>
      </c>
    </row>
    <row r="1445" spans="1:20" ht="135" x14ac:dyDescent="0.25">
      <c r="A1445">
        <v>3341</v>
      </c>
      <c r="B1445" s="3" t="s">
        <v>3341</v>
      </c>
      <c r="C1445" s="3" t="s">
        <v>7451</v>
      </c>
      <c r="D1445" s="6">
        <v>3350</v>
      </c>
      <c r="E1445" s="8">
        <v>3350</v>
      </c>
      <c r="F1445" t="s">
        <v>8218</v>
      </c>
      <c r="G1445" t="s">
        <v>8224</v>
      </c>
      <c r="H1445" t="s">
        <v>8246</v>
      </c>
      <c r="I1445" s="10">
        <v>1465750800</v>
      </c>
      <c r="J1445">
        <v>1463771421</v>
      </c>
      <c r="K1445" t="b">
        <v>0</v>
      </c>
      <c r="L1445">
        <v>28</v>
      </c>
      <c r="M1445" t="b">
        <v>1</v>
      </c>
      <c r="N1445" s="12" t="s">
        <v>8283</v>
      </c>
      <c r="O1445" t="s">
        <v>8286</v>
      </c>
      <c r="P1445" s="6">
        <f t="shared" si="110"/>
        <v>100</v>
      </c>
      <c r="Q1445">
        <f t="shared" si="111"/>
        <v>119.64</v>
      </c>
      <c r="R1445" s="16">
        <f t="shared" si="112"/>
        <v>42510.798854166671</v>
      </c>
      <c r="S1445" s="16">
        <f t="shared" si="113"/>
        <v>42521.010370370372</v>
      </c>
      <c r="T1445">
        <f t="shared" si="114"/>
        <v>2016</v>
      </c>
    </row>
    <row r="1446" spans="1:20" ht="135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 s="10">
        <v>1466567700</v>
      </c>
      <c r="J1446">
        <v>1464653696</v>
      </c>
      <c r="K1446" t="b">
        <v>0</v>
      </c>
      <c r="L1446">
        <v>23</v>
      </c>
      <c r="M1446" t="b">
        <v>1</v>
      </c>
      <c r="N1446" s="12" t="s">
        <v>8283</v>
      </c>
      <c r="O1446" t="s">
        <v>8286</v>
      </c>
      <c r="P1446" s="6">
        <f t="shared" si="110"/>
        <v>101.52</v>
      </c>
      <c r="Q1446">
        <f t="shared" si="111"/>
        <v>145.65</v>
      </c>
      <c r="R1446" s="16">
        <f t="shared" si="112"/>
        <v>42521.010370370372</v>
      </c>
      <c r="S1446" s="16">
        <f t="shared" si="113"/>
        <v>40689.570868055554</v>
      </c>
      <c r="T1446">
        <f t="shared" si="114"/>
        <v>2016</v>
      </c>
    </row>
    <row r="1447" spans="1:20" ht="45" hidden="1" x14ac:dyDescent="0.25">
      <c r="A1447">
        <v>1358</v>
      </c>
      <c r="B1447" s="3" t="s">
        <v>1359</v>
      </c>
      <c r="C1447" s="3" t="s">
        <v>5468</v>
      </c>
      <c r="D1447" s="6">
        <v>3000</v>
      </c>
      <c r="E1447" s="8">
        <v>3350</v>
      </c>
      <c r="F1447" t="s">
        <v>8218</v>
      </c>
      <c r="G1447" t="s">
        <v>8223</v>
      </c>
      <c r="H1447" t="s">
        <v>8245</v>
      </c>
      <c r="I1447" s="10">
        <v>1309009323</v>
      </c>
      <c r="J1447">
        <v>1306417323</v>
      </c>
      <c r="K1447" t="b">
        <v>0</v>
      </c>
      <c r="L1447">
        <v>49</v>
      </c>
      <c r="M1447" t="b">
        <v>1</v>
      </c>
      <c r="N1447" s="12" t="s">
        <v>8271</v>
      </c>
      <c r="O1447" t="s">
        <v>8293</v>
      </c>
      <c r="P1447" s="6">
        <f t="shared" si="110"/>
        <v>111.67</v>
      </c>
      <c r="Q1447">
        <f t="shared" si="111"/>
        <v>68.37</v>
      </c>
      <c r="R1447" s="16">
        <f t="shared" si="112"/>
        <v>40689.570868055554</v>
      </c>
      <c r="S1447" s="16">
        <f t="shared" si="113"/>
        <v>42323.800138888888</v>
      </c>
      <c r="T1447">
        <f t="shared" si="114"/>
        <v>2011</v>
      </c>
    </row>
    <row r="1448" spans="1:20" ht="60" hidden="1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 s="10">
        <v>1449178200</v>
      </c>
      <c r="J1448">
        <v>1447614732</v>
      </c>
      <c r="K1448" t="b">
        <v>0</v>
      </c>
      <c r="L1448">
        <v>8</v>
      </c>
      <c r="M1448" t="b">
        <v>1</v>
      </c>
      <c r="N1448" s="12" t="s">
        <v>8287</v>
      </c>
      <c r="O1448" t="s">
        <v>8288</v>
      </c>
      <c r="P1448" s="6">
        <f t="shared" si="110"/>
        <v>111.17</v>
      </c>
      <c r="Q1448">
        <f t="shared" si="111"/>
        <v>416.88</v>
      </c>
      <c r="R1448" s="16">
        <f t="shared" si="112"/>
        <v>42323.800138888888</v>
      </c>
      <c r="S1448" s="16">
        <f t="shared" si="113"/>
        <v>42447.896666666667</v>
      </c>
      <c r="T1448">
        <f t="shared" si="114"/>
        <v>2015</v>
      </c>
    </row>
    <row r="1449" spans="1:20" ht="135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 s="10">
        <v>1460260800</v>
      </c>
      <c r="J1449">
        <v>1458336672</v>
      </c>
      <c r="K1449" t="b">
        <v>0</v>
      </c>
      <c r="L1449">
        <v>36</v>
      </c>
      <c r="M1449" t="b">
        <v>1</v>
      </c>
      <c r="N1449" s="12" t="s">
        <v>8283</v>
      </c>
      <c r="O1449" t="s">
        <v>8286</v>
      </c>
      <c r="P1449" s="6">
        <f t="shared" si="110"/>
        <v>111</v>
      </c>
      <c r="Q1449">
        <f t="shared" si="111"/>
        <v>92.5</v>
      </c>
      <c r="R1449" s="16">
        <f t="shared" si="112"/>
        <v>42447.896666666667</v>
      </c>
      <c r="S1449" s="16">
        <f t="shared" si="113"/>
        <v>41089.186296296299</v>
      </c>
      <c r="T1449">
        <f t="shared" si="114"/>
        <v>2016</v>
      </c>
    </row>
    <row r="1450" spans="1:20" ht="60" hidden="1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 s="10">
        <v>1342672096</v>
      </c>
      <c r="J1450">
        <v>1340944096</v>
      </c>
      <c r="K1450" t="b">
        <v>0</v>
      </c>
      <c r="L1450">
        <v>115</v>
      </c>
      <c r="M1450" t="b">
        <v>1</v>
      </c>
      <c r="N1450" s="12" t="s">
        <v>8287</v>
      </c>
      <c r="O1450" t="s">
        <v>8288</v>
      </c>
      <c r="P1450" s="6">
        <f t="shared" si="110"/>
        <v>110.71</v>
      </c>
      <c r="Q1450">
        <f t="shared" si="111"/>
        <v>28.88</v>
      </c>
      <c r="R1450" s="16">
        <f t="shared" si="112"/>
        <v>41089.186296296299</v>
      </c>
      <c r="S1450" s="16">
        <f t="shared" si="113"/>
        <v>42171.824884259258</v>
      </c>
      <c r="T1450">
        <f t="shared" si="114"/>
        <v>2012</v>
      </c>
    </row>
    <row r="1451" spans="1:20" ht="90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 s="10">
        <v>1437076070</v>
      </c>
      <c r="J1451">
        <v>1434484070</v>
      </c>
      <c r="K1451" t="b">
        <v>0</v>
      </c>
      <c r="L1451">
        <v>52</v>
      </c>
      <c r="M1451" t="b">
        <v>1</v>
      </c>
      <c r="N1451" s="12" t="s">
        <v>8283</v>
      </c>
      <c r="O1451" t="s">
        <v>8286</v>
      </c>
      <c r="P1451" s="6">
        <f t="shared" si="110"/>
        <v>110.67</v>
      </c>
      <c r="Q1451">
        <f t="shared" si="111"/>
        <v>63.85</v>
      </c>
      <c r="R1451" s="16">
        <f t="shared" si="112"/>
        <v>42171.824884259258</v>
      </c>
      <c r="S1451" s="16">
        <f t="shared" si="113"/>
        <v>42344.884143518517</v>
      </c>
      <c r="T1451">
        <f t="shared" si="114"/>
        <v>2015</v>
      </c>
    </row>
    <row r="1452" spans="1:20" ht="60" hidden="1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 s="10">
        <v>1451282400</v>
      </c>
      <c r="J1452">
        <v>1449436390</v>
      </c>
      <c r="K1452" t="b">
        <v>1</v>
      </c>
      <c r="L1452">
        <v>47</v>
      </c>
      <c r="M1452" t="b">
        <v>0</v>
      </c>
      <c r="N1452" s="12" t="s">
        <v>8268</v>
      </c>
      <c r="O1452" t="s">
        <v>8300</v>
      </c>
      <c r="P1452" s="6">
        <f t="shared" si="110"/>
        <v>33.19</v>
      </c>
      <c r="Q1452">
        <f t="shared" si="111"/>
        <v>70.62</v>
      </c>
      <c r="R1452" s="16">
        <f t="shared" si="112"/>
        <v>42344.884143518517</v>
      </c>
      <c r="S1452" s="16">
        <f t="shared" si="113"/>
        <v>41974.898599537039</v>
      </c>
      <c r="T1452">
        <f t="shared" si="114"/>
        <v>2015</v>
      </c>
    </row>
    <row r="1453" spans="1:20" ht="120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 s="10">
        <v>1420489560</v>
      </c>
      <c r="J1453">
        <v>1417469639</v>
      </c>
      <c r="K1453" t="b">
        <v>0</v>
      </c>
      <c r="L1453">
        <v>43</v>
      </c>
      <c r="M1453" t="b">
        <v>1</v>
      </c>
      <c r="N1453" s="12" t="s">
        <v>8283</v>
      </c>
      <c r="O1453" t="s">
        <v>8286</v>
      </c>
      <c r="P1453" s="6">
        <f t="shared" si="110"/>
        <v>110.63</v>
      </c>
      <c r="Q1453">
        <f t="shared" si="111"/>
        <v>77.19</v>
      </c>
      <c r="R1453" s="16">
        <f t="shared" si="112"/>
        <v>41974.898599537039</v>
      </c>
      <c r="S1453" s="16">
        <f t="shared" si="113"/>
        <v>41157.042928240742</v>
      </c>
      <c r="T1453">
        <f t="shared" si="114"/>
        <v>2014</v>
      </c>
    </row>
    <row r="1454" spans="1:20" ht="30" hidden="1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 s="10">
        <v>1348372740</v>
      </c>
      <c r="J1454">
        <v>1346806909</v>
      </c>
      <c r="K1454" t="b">
        <v>0</v>
      </c>
      <c r="L1454">
        <v>97</v>
      </c>
      <c r="M1454" t="b">
        <v>1</v>
      </c>
      <c r="N1454" s="12" t="s">
        <v>8271</v>
      </c>
      <c r="O1454" t="s">
        <v>8293</v>
      </c>
      <c r="P1454" s="6">
        <f t="shared" si="110"/>
        <v>111.08</v>
      </c>
      <c r="Q1454">
        <f t="shared" si="111"/>
        <v>34.21</v>
      </c>
      <c r="R1454" s="16">
        <f t="shared" si="112"/>
        <v>41157.042928240742</v>
      </c>
      <c r="S1454" s="16">
        <f t="shared" si="113"/>
        <v>41936.647164351853</v>
      </c>
      <c r="T1454">
        <f t="shared" si="114"/>
        <v>2012</v>
      </c>
    </row>
    <row r="1455" spans="1:20" ht="30" hidden="1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 s="10">
        <v>1418056315</v>
      </c>
      <c r="J1455">
        <v>1414164715</v>
      </c>
      <c r="K1455" t="b">
        <v>0</v>
      </c>
      <c r="L1455">
        <v>37</v>
      </c>
      <c r="M1455" t="b">
        <v>0</v>
      </c>
      <c r="N1455" s="12" t="s">
        <v>8268</v>
      </c>
      <c r="O1455" t="s">
        <v>8270</v>
      </c>
      <c r="P1455" s="6">
        <f t="shared" si="110"/>
        <v>6.63</v>
      </c>
      <c r="Q1455">
        <f t="shared" si="111"/>
        <v>89.65</v>
      </c>
      <c r="R1455" s="16">
        <f t="shared" si="112"/>
        <v>41936.647164351853</v>
      </c>
      <c r="S1455" s="16">
        <f t="shared" si="113"/>
        <v>42171.725416666668</v>
      </c>
      <c r="T1455">
        <f t="shared" si="114"/>
        <v>2014</v>
      </c>
    </row>
    <row r="1456" spans="1:20" ht="135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 s="10">
        <v>1437067476</v>
      </c>
      <c r="J1456">
        <v>1434475476</v>
      </c>
      <c r="K1456" t="b">
        <v>1</v>
      </c>
      <c r="L1456">
        <v>49</v>
      </c>
      <c r="M1456" t="b">
        <v>1</v>
      </c>
      <c r="N1456" s="12" t="s">
        <v>8283</v>
      </c>
      <c r="O1456" t="s">
        <v>8286</v>
      </c>
      <c r="P1456" s="6">
        <f t="shared" si="110"/>
        <v>100.45</v>
      </c>
      <c r="Q1456">
        <f t="shared" si="111"/>
        <v>67.650000000000006</v>
      </c>
      <c r="R1456" s="16">
        <f t="shared" si="112"/>
        <v>42171.725416666668</v>
      </c>
      <c r="S1456" s="16">
        <f t="shared" si="113"/>
        <v>41781.096203703702</v>
      </c>
      <c r="T1456">
        <f t="shared" si="114"/>
        <v>2015</v>
      </c>
    </row>
    <row r="1457" spans="1:20" ht="150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 s="10">
        <v>1401857940</v>
      </c>
      <c r="J1457">
        <v>1400725112</v>
      </c>
      <c r="K1457" t="b">
        <v>0</v>
      </c>
      <c r="L1457">
        <v>44</v>
      </c>
      <c r="M1457" t="b">
        <v>1</v>
      </c>
      <c r="N1457" s="12" t="s">
        <v>8283</v>
      </c>
      <c r="O1457" t="s">
        <v>8286</v>
      </c>
      <c r="P1457" s="6">
        <f t="shared" si="110"/>
        <v>118.39</v>
      </c>
      <c r="Q1457">
        <f t="shared" si="111"/>
        <v>75.34</v>
      </c>
      <c r="R1457" s="16">
        <f t="shared" si="112"/>
        <v>41781.096203703702</v>
      </c>
      <c r="S1457" s="16">
        <f t="shared" si="113"/>
        <v>41150.902187499996</v>
      </c>
      <c r="T1457">
        <f t="shared" si="114"/>
        <v>2014</v>
      </c>
    </row>
    <row r="1458" spans="1:20" ht="60" hidden="1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 s="10">
        <v>1347508740</v>
      </c>
      <c r="J1458">
        <v>1346276349</v>
      </c>
      <c r="K1458" t="b">
        <v>1</v>
      </c>
      <c r="L1458">
        <v>151</v>
      </c>
      <c r="M1458" t="b">
        <v>1</v>
      </c>
      <c r="N1458" s="12" t="s">
        <v>8268</v>
      </c>
      <c r="O1458" t="s">
        <v>8275</v>
      </c>
      <c r="P1458" s="6">
        <f t="shared" si="110"/>
        <v>661.4</v>
      </c>
      <c r="Q1458">
        <f t="shared" si="111"/>
        <v>21.9</v>
      </c>
      <c r="R1458" s="16">
        <f t="shared" si="112"/>
        <v>41150.902187499996</v>
      </c>
      <c r="S1458" s="16">
        <f t="shared" si="113"/>
        <v>42111.899537037039</v>
      </c>
      <c r="T1458">
        <f t="shared" si="114"/>
        <v>2012</v>
      </c>
    </row>
    <row r="1459" spans="1:20" ht="45" hidden="1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 s="10">
        <v>1433735400</v>
      </c>
      <c r="J1459">
        <v>1429306520</v>
      </c>
      <c r="K1459" t="b">
        <v>0</v>
      </c>
      <c r="L1459">
        <v>44</v>
      </c>
      <c r="M1459" t="b">
        <v>1</v>
      </c>
      <c r="N1459" s="12" t="s">
        <v>8287</v>
      </c>
      <c r="O1459" t="s">
        <v>8291</v>
      </c>
      <c r="P1459" s="6">
        <f t="shared" si="110"/>
        <v>132.19999999999999</v>
      </c>
      <c r="Q1459">
        <f t="shared" si="111"/>
        <v>75.11</v>
      </c>
      <c r="R1459" s="16">
        <f t="shared" si="112"/>
        <v>42111.899537037039</v>
      </c>
      <c r="S1459" s="16">
        <f t="shared" si="113"/>
        <v>40795.713344907403</v>
      </c>
      <c r="T1459">
        <f t="shared" si="114"/>
        <v>2015</v>
      </c>
    </row>
    <row r="1460" spans="1:20" ht="60" hidden="1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 s="10">
        <v>1318180033</v>
      </c>
      <c r="J1460">
        <v>1315588033</v>
      </c>
      <c r="K1460" t="b">
        <v>0</v>
      </c>
      <c r="L1460">
        <v>27</v>
      </c>
      <c r="M1460" t="b">
        <v>0</v>
      </c>
      <c r="N1460" s="12" t="s">
        <v>8276</v>
      </c>
      <c r="O1460" t="s">
        <v>8294</v>
      </c>
      <c r="P1460" s="6">
        <f t="shared" si="110"/>
        <v>18.3</v>
      </c>
      <c r="Q1460">
        <f t="shared" si="111"/>
        <v>122</v>
      </c>
      <c r="R1460" s="16">
        <f t="shared" si="112"/>
        <v>40795.713344907403</v>
      </c>
      <c r="S1460" s="16">
        <f t="shared" si="113"/>
        <v>42619.935694444444</v>
      </c>
      <c r="T1460">
        <f t="shared" si="114"/>
        <v>2011</v>
      </c>
    </row>
    <row r="1461" spans="1:20" ht="135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 s="10">
        <v>1475269200</v>
      </c>
      <c r="J1461">
        <v>1473200844</v>
      </c>
      <c r="K1461" t="b">
        <v>0</v>
      </c>
      <c r="L1461">
        <v>70</v>
      </c>
      <c r="M1461" t="b">
        <v>1</v>
      </c>
      <c r="N1461" s="12" t="s">
        <v>8283</v>
      </c>
      <c r="O1461" t="s">
        <v>8286</v>
      </c>
      <c r="P1461" s="6">
        <f t="shared" si="110"/>
        <v>109.73</v>
      </c>
      <c r="Q1461">
        <f t="shared" si="111"/>
        <v>47.03</v>
      </c>
      <c r="R1461" s="16">
        <f t="shared" si="112"/>
        <v>42619.935694444444</v>
      </c>
      <c r="S1461" s="16">
        <f t="shared" si="113"/>
        <v>41719.549131944441</v>
      </c>
      <c r="T1461">
        <f t="shared" si="114"/>
        <v>2016</v>
      </c>
    </row>
    <row r="1462" spans="1:20" ht="30" hidden="1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 s="10">
        <v>1396648800</v>
      </c>
      <c r="J1462">
        <v>1395407445</v>
      </c>
      <c r="K1462" t="b">
        <v>0</v>
      </c>
      <c r="L1462">
        <v>117</v>
      </c>
      <c r="M1462" t="b">
        <v>1</v>
      </c>
      <c r="N1462" s="12" t="s">
        <v>8281</v>
      </c>
      <c r="O1462" t="s">
        <v>8292</v>
      </c>
      <c r="P1462" s="6">
        <f t="shared" si="110"/>
        <v>109.63</v>
      </c>
      <c r="Q1462">
        <f t="shared" si="111"/>
        <v>28.11</v>
      </c>
      <c r="R1462" s="16">
        <f t="shared" si="112"/>
        <v>41719.549131944441</v>
      </c>
      <c r="S1462" s="16">
        <f t="shared" si="113"/>
        <v>42219.915856481486</v>
      </c>
      <c r="T1462">
        <f t="shared" si="114"/>
        <v>2014</v>
      </c>
    </row>
    <row r="1463" spans="1:20" ht="105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 s="10">
        <v>1440381600</v>
      </c>
      <c r="J1463">
        <v>1438639130</v>
      </c>
      <c r="K1463" t="b">
        <v>0</v>
      </c>
      <c r="L1463">
        <v>24</v>
      </c>
      <c r="M1463" t="b">
        <v>1</v>
      </c>
      <c r="N1463" s="12" t="s">
        <v>8283</v>
      </c>
      <c r="O1463" t="s">
        <v>8286</v>
      </c>
      <c r="P1463" s="6">
        <f t="shared" si="110"/>
        <v>109.17</v>
      </c>
      <c r="Q1463">
        <f t="shared" si="111"/>
        <v>136.46</v>
      </c>
      <c r="R1463" s="16">
        <f t="shared" si="112"/>
        <v>42219.915856481486</v>
      </c>
      <c r="S1463" s="16">
        <f t="shared" si="113"/>
        <v>41829.787083333329</v>
      </c>
      <c r="T1463">
        <f t="shared" si="114"/>
        <v>2015</v>
      </c>
    </row>
    <row r="1464" spans="1:20" ht="120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 s="10">
        <v>1407524004</v>
      </c>
      <c r="J1464">
        <v>1404932004</v>
      </c>
      <c r="K1464" t="b">
        <v>0</v>
      </c>
      <c r="L1464">
        <v>39</v>
      </c>
      <c r="M1464" t="b">
        <v>1</v>
      </c>
      <c r="N1464" s="12" t="s">
        <v>8283</v>
      </c>
      <c r="O1464" t="s">
        <v>8286</v>
      </c>
      <c r="P1464" s="6">
        <f t="shared" si="110"/>
        <v>109.17</v>
      </c>
      <c r="Q1464">
        <f t="shared" si="111"/>
        <v>83.97</v>
      </c>
      <c r="R1464" s="16">
        <f t="shared" si="112"/>
        <v>41829.787083333329</v>
      </c>
      <c r="S1464" s="16">
        <f t="shared" si="113"/>
        <v>42524.53800925926</v>
      </c>
      <c r="T1464">
        <f t="shared" si="114"/>
        <v>2014</v>
      </c>
    </row>
    <row r="1465" spans="1:20" ht="150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 s="10">
        <v>1468191540</v>
      </c>
      <c r="J1465">
        <v>1464958484</v>
      </c>
      <c r="K1465" t="b">
        <v>0</v>
      </c>
      <c r="L1465">
        <v>21</v>
      </c>
      <c r="M1465" t="b">
        <v>1</v>
      </c>
      <c r="N1465" s="12" t="s">
        <v>8283</v>
      </c>
      <c r="O1465" t="s">
        <v>8286</v>
      </c>
      <c r="P1465" s="6">
        <f t="shared" si="110"/>
        <v>109.17</v>
      </c>
      <c r="Q1465">
        <f t="shared" si="111"/>
        <v>155.94999999999999</v>
      </c>
      <c r="R1465" s="16">
        <f t="shared" si="112"/>
        <v>42524.53800925926</v>
      </c>
      <c r="S1465" s="16">
        <f t="shared" si="113"/>
        <v>42323.562222222223</v>
      </c>
      <c r="T1465">
        <f t="shared" si="114"/>
        <v>2016</v>
      </c>
    </row>
    <row r="1466" spans="1:20" ht="150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 s="10">
        <v>1450051200</v>
      </c>
      <c r="J1466">
        <v>1447594176</v>
      </c>
      <c r="K1466" t="b">
        <v>0</v>
      </c>
      <c r="L1466">
        <v>46</v>
      </c>
      <c r="M1466" t="b">
        <v>1</v>
      </c>
      <c r="N1466" s="12" t="s">
        <v>8283</v>
      </c>
      <c r="O1466" t="s">
        <v>8286</v>
      </c>
      <c r="P1466" s="6">
        <f t="shared" si="110"/>
        <v>109.1</v>
      </c>
      <c r="Q1466">
        <f t="shared" si="111"/>
        <v>71.150000000000006</v>
      </c>
      <c r="R1466" s="16">
        <f t="shared" si="112"/>
        <v>42323.562222222223</v>
      </c>
      <c r="S1466" s="16">
        <f t="shared" si="113"/>
        <v>42143.445219907408</v>
      </c>
      <c r="T1466">
        <f t="shared" si="114"/>
        <v>2015</v>
      </c>
    </row>
    <row r="1467" spans="1:20" ht="135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 s="10">
        <v>1434624067</v>
      </c>
      <c r="J1467">
        <v>1432032067</v>
      </c>
      <c r="K1467" t="b">
        <v>0</v>
      </c>
      <c r="L1467">
        <v>57</v>
      </c>
      <c r="M1467" t="b">
        <v>1</v>
      </c>
      <c r="N1467" s="12" t="s">
        <v>8283</v>
      </c>
      <c r="O1467" t="s">
        <v>8286</v>
      </c>
      <c r="P1467" s="6">
        <f t="shared" si="110"/>
        <v>109.03</v>
      </c>
      <c r="Q1467">
        <f t="shared" si="111"/>
        <v>57.39</v>
      </c>
      <c r="R1467" s="16">
        <f t="shared" si="112"/>
        <v>42143.445219907408</v>
      </c>
      <c r="S1467" s="16">
        <f t="shared" si="113"/>
        <v>41868.924050925925</v>
      </c>
      <c r="T1467">
        <f t="shared" si="114"/>
        <v>2015</v>
      </c>
    </row>
    <row r="1468" spans="1:20" ht="150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 s="10">
        <v>1410901200</v>
      </c>
      <c r="J1468">
        <v>1408313438</v>
      </c>
      <c r="K1468" t="b">
        <v>1</v>
      </c>
      <c r="L1468">
        <v>70</v>
      </c>
      <c r="M1468" t="b">
        <v>1</v>
      </c>
      <c r="N1468" s="12" t="s">
        <v>8283</v>
      </c>
      <c r="O1468" t="s">
        <v>8286</v>
      </c>
      <c r="P1468" s="6">
        <f t="shared" si="110"/>
        <v>102.19</v>
      </c>
      <c r="Q1468">
        <f t="shared" si="111"/>
        <v>46.71</v>
      </c>
      <c r="R1468" s="16">
        <f t="shared" si="112"/>
        <v>41868.924050925925</v>
      </c>
      <c r="S1468" s="16">
        <f t="shared" si="113"/>
        <v>42025.164780092593</v>
      </c>
      <c r="T1468">
        <f t="shared" si="114"/>
        <v>2014</v>
      </c>
    </row>
    <row r="1469" spans="1:20" ht="60" hidden="1" x14ac:dyDescent="0.25">
      <c r="A1469">
        <v>2932</v>
      </c>
      <c r="B1469" s="3" t="s">
        <v>2932</v>
      </c>
      <c r="C1469" s="3" t="s">
        <v>7042</v>
      </c>
      <c r="D1469" s="6">
        <v>3100</v>
      </c>
      <c r="E1469" s="8">
        <v>3258</v>
      </c>
      <c r="F1469" t="s">
        <v>8218</v>
      </c>
      <c r="G1469" t="s">
        <v>8225</v>
      </c>
      <c r="H1469" t="s">
        <v>8247</v>
      </c>
      <c r="I1469" s="10">
        <v>1424516400</v>
      </c>
      <c r="J1469">
        <v>1421812637</v>
      </c>
      <c r="K1469" t="b">
        <v>0</v>
      </c>
      <c r="L1469">
        <v>38</v>
      </c>
      <c r="M1469" t="b">
        <v>1</v>
      </c>
      <c r="N1469" s="12" t="s">
        <v>8283</v>
      </c>
      <c r="O1469" t="s">
        <v>8295</v>
      </c>
      <c r="P1469" s="6">
        <f t="shared" si="110"/>
        <v>105.1</v>
      </c>
      <c r="Q1469">
        <f t="shared" si="111"/>
        <v>85.74</v>
      </c>
      <c r="R1469" s="16">
        <f t="shared" si="112"/>
        <v>42025.164780092593</v>
      </c>
      <c r="S1469" s="16">
        <f t="shared" si="113"/>
        <v>42485.754525462966</v>
      </c>
      <c r="T1469">
        <f t="shared" si="114"/>
        <v>2015</v>
      </c>
    </row>
    <row r="1470" spans="1:20" ht="60" hidden="1" x14ac:dyDescent="0.25">
      <c r="A1470">
        <v>2444</v>
      </c>
      <c r="B1470" s="3" t="s">
        <v>2445</v>
      </c>
      <c r="C1470" s="3" t="s">
        <v>6554</v>
      </c>
      <c r="D1470" s="6">
        <v>3000</v>
      </c>
      <c r="E1470" s="8">
        <v>3258</v>
      </c>
      <c r="F1470" t="s">
        <v>8218</v>
      </c>
      <c r="G1470" t="s">
        <v>8223</v>
      </c>
      <c r="H1470" t="s">
        <v>8245</v>
      </c>
      <c r="I1470" s="10">
        <v>1464199591</v>
      </c>
      <c r="J1470">
        <v>1461607591</v>
      </c>
      <c r="K1470" t="b">
        <v>0</v>
      </c>
      <c r="L1470">
        <v>61</v>
      </c>
      <c r="M1470" t="b">
        <v>1</v>
      </c>
      <c r="N1470" s="12" t="s">
        <v>8279</v>
      </c>
      <c r="O1470" t="s">
        <v>8280</v>
      </c>
      <c r="P1470" s="6">
        <f t="shared" si="110"/>
        <v>108.6</v>
      </c>
      <c r="Q1470">
        <f t="shared" si="111"/>
        <v>53.41</v>
      </c>
      <c r="R1470" s="16">
        <f t="shared" si="112"/>
        <v>42485.754525462966</v>
      </c>
      <c r="S1470" s="16">
        <f t="shared" si="113"/>
        <v>42500.041550925926</v>
      </c>
      <c r="T1470">
        <f t="shared" si="114"/>
        <v>2016</v>
      </c>
    </row>
    <row r="1471" spans="1:20" ht="120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 s="10">
        <v>1465196400</v>
      </c>
      <c r="J1471">
        <v>1462841990</v>
      </c>
      <c r="K1471" t="b">
        <v>0</v>
      </c>
      <c r="L1471">
        <v>40</v>
      </c>
      <c r="M1471" t="b">
        <v>1</v>
      </c>
      <c r="N1471" s="12" t="s">
        <v>8283</v>
      </c>
      <c r="O1471" t="s">
        <v>8286</v>
      </c>
      <c r="P1471" s="6">
        <f t="shared" si="110"/>
        <v>108.5</v>
      </c>
      <c r="Q1471">
        <f t="shared" si="111"/>
        <v>81.38</v>
      </c>
      <c r="R1471" s="16">
        <f t="shared" si="112"/>
        <v>42500.041550925926</v>
      </c>
      <c r="S1471" s="16">
        <f t="shared" si="113"/>
        <v>42418.425983796296</v>
      </c>
      <c r="T1471">
        <f t="shared" si="114"/>
        <v>2016</v>
      </c>
    </row>
    <row r="1472" spans="1:20" ht="135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 s="10">
        <v>1460970805</v>
      </c>
      <c r="J1472">
        <v>1455790405</v>
      </c>
      <c r="K1472" t="b">
        <v>0</v>
      </c>
      <c r="L1472">
        <v>24</v>
      </c>
      <c r="M1472" t="b">
        <v>1</v>
      </c>
      <c r="N1472" s="12" t="s">
        <v>8283</v>
      </c>
      <c r="O1472" t="s">
        <v>8286</v>
      </c>
      <c r="P1472" s="6">
        <f t="shared" si="110"/>
        <v>108.5</v>
      </c>
      <c r="Q1472">
        <f t="shared" si="111"/>
        <v>135.63</v>
      </c>
      <c r="R1472" s="16">
        <f t="shared" si="112"/>
        <v>42418.425983796296</v>
      </c>
      <c r="S1472" s="16">
        <f t="shared" si="113"/>
        <v>41731.833124999997</v>
      </c>
      <c r="T1472">
        <f t="shared" si="114"/>
        <v>2016</v>
      </c>
    </row>
    <row r="1473" spans="1:20" ht="45" hidden="1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 s="10">
        <v>1399186740</v>
      </c>
      <c r="J1473">
        <v>1396468782</v>
      </c>
      <c r="K1473" t="b">
        <v>0</v>
      </c>
      <c r="L1473">
        <v>46</v>
      </c>
      <c r="M1473" t="b">
        <v>1</v>
      </c>
      <c r="N1473" s="12" t="s">
        <v>8287</v>
      </c>
      <c r="O1473" t="s">
        <v>8288</v>
      </c>
      <c r="P1473" s="6">
        <f t="shared" si="110"/>
        <v>108.33</v>
      </c>
      <c r="Q1473">
        <f t="shared" si="111"/>
        <v>70.650000000000006</v>
      </c>
      <c r="R1473" s="16">
        <f t="shared" si="112"/>
        <v>41731.833124999997</v>
      </c>
      <c r="S1473" s="16">
        <f t="shared" si="113"/>
        <v>41716.632847222223</v>
      </c>
      <c r="T1473">
        <f t="shared" si="114"/>
        <v>2014</v>
      </c>
    </row>
    <row r="1474" spans="1:20" ht="45" hidden="1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 s="10">
        <v>1397862000</v>
      </c>
      <c r="J1474">
        <v>1395155478</v>
      </c>
      <c r="K1474" t="b">
        <v>1</v>
      </c>
      <c r="L1474">
        <v>79</v>
      </c>
      <c r="M1474" t="b">
        <v>1</v>
      </c>
      <c r="N1474" s="12" t="s">
        <v>8287</v>
      </c>
      <c r="O1474" t="s">
        <v>8288</v>
      </c>
      <c r="P1474" s="6">
        <f t="shared" ref="P1474:P1537" si="115">ROUND(E1474/D1474*100,2)</f>
        <v>107.87</v>
      </c>
      <c r="Q1474">
        <f t="shared" ref="Q1474:Q1537" si="116">ROUND(E1474/L1474,2)</f>
        <v>40.96</v>
      </c>
      <c r="R1474" s="16">
        <f t="shared" si="112"/>
        <v>41716.632847222223</v>
      </c>
      <c r="S1474" s="16">
        <f t="shared" si="113"/>
        <v>41593.082002314812</v>
      </c>
      <c r="T1474">
        <f t="shared" si="114"/>
        <v>2014</v>
      </c>
    </row>
    <row r="1475" spans="1:20" ht="45" hidden="1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 s="10">
        <v>1387072685</v>
      </c>
      <c r="J1475">
        <v>1384480685</v>
      </c>
      <c r="K1475" t="b">
        <v>1</v>
      </c>
      <c r="L1475">
        <v>77</v>
      </c>
      <c r="M1475" t="b">
        <v>1</v>
      </c>
      <c r="N1475" s="12" t="s">
        <v>8287</v>
      </c>
      <c r="O1475" t="s">
        <v>8288</v>
      </c>
      <c r="P1475" s="6">
        <f t="shared" si="115"/>
        <v>107.7</v>
      </c>
      <c r="Q1475">
        <f t="shared" si="116"/>
        <v>41.96</v>
      </c>
      <c r="R1475" s="16">
        <f t="shared" ref="R1475:R1538" si="117">(((J1475/60)/60)/24)+DATE(1970,1,1)</f>
        <v>41593.082002314812</v>
      </c>
      <c r="S1475" s="16">
        <f t="shared" ref="S1475:S1538" si="118">(((J1476/60)/60)/24)+DATE(1970,1,1)</f>
        <v>40996.994074074071</v>
      </c>
      <c r="T1475">
        <f t="shared" ref="T1475:T1538" si="119">YEAR(R1475)</f>
        <v>2013</v>
      </c>
    </row>
    <row r="1476" spans="1:20" ht="60" hidden="1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 s="10">
        <v>1335672000</v>
      </c>
      <c r="J1476">
        <v>1332978688</v>
      </c>
      <c r="K1476" t="b">
        <v>0</v>
      </c>
      <c r="L1476">
        <v>71</v>
      </c>
      <c r="M1476" t="b">
        <v>1</v>
      </c>
      <c r="N1476" s="12" t="s">
        <v>8287</v>
      </c>
      <c r="O1476" t="s">
        <v>8291</v>
      </c>
      <c r="P1476" s="6">
        <f t="shared" si="115"/>
        <v>107.53</v>
      </c>
      <c r="Q1476">
        <f t="shared" si="116"/>
        <v>45.44</v>
      </c>
      <c r="R1476" s="16">
        <f t="shared" si="117"/>
        <v>40996.994074074071</v>
      </c>
      <c r="S1476" s="16">
        <f t="shared" si="118"/>
        <v>42318.950173611112</v>
      </c>
      <c r="T1476">
        <f t="shared" si="119"/>
        <v>2012</v>
      </c>
    </row>
    <row r="1477" spans="1:20" ht="60" hidden="1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 s="10">
        <v>1448586000</v>
      </c>
      <c r="J1477">
        <v>1447195695</v>
      </c>
      <c r="K1477" t="b">
        <v>0</v>
      </c>
      <c r="L1477">
        <v>83</v>
      </c>
      <c r="M1477" t="b">
        <v>1</v>
      </c>
      <c r="N1477" s="12" t="s">
        <v>8273</v>
      </c>
      <c r="O1477" t="s">
        <v>8274</v>
      </c>
      <c r="P1477" s="6">
        <f t="shared" si="115"/>
        <v>129.04</v>
      </c>
      <c r="Q1477">
        <f t="shared" si="116"/>
        <v>38.869999999999997</v>
      </c>
      <c r="R1477" s="16">
        <f t="shared" si="117"/>
        <v>42318.950173611112</v>
      </c>
      <c r="S1477" s="16">
        <f t="shared" si="118"/>
        <v>42177.791909722218</v>
      </c>
      <c r="T1477">
        <f t="shared" si="119"/>
        <v>2015</v>
      </c>
    </row>
    <row r="1478" spans="1:20" ht="45" hidden="1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 s="10">
        <v>1435359600</v>
      </c>
      <c r="J1478">
        <v>1434999621</v>
      </c>
      <c r="K1478" t="b">
        <v>0</v>
      </c>
      <c r="L1478">
        <v>42</v>
      </c>
      <c r="M1478" t="b">
        <v>1</v>
      </c>
      <c r="N1478" s="12" t="s">
        <v>8283</v>
      </c>
      <c r="O1478" t="s">
        <v>8284</v>
      </c>
      <c r="P1478" s="6">
        <f t="shared" si="115"/>
        <v>107.5</v>
      </c>
      <c r="Q1478">
        <f t="shared" si="116"/>
        <v>76.790000000000006</v>
      </c>
      <c r="R1478" s="16">
        <f t="shared" si="117"/>
        <v>42177.791909722218</v>
      </c>
      <c r="S1478" s="16">
        <f t="shared" si="118"/>
        <v>42136.75100694444</v>
      </c>
      <c r="T1478">
        <f t="shared" si="119"/>
        <v>2015</v>
      </c>
    </row>
    <row r="1479" spans="1:20" ht="30" hidden="1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 s="10">
        <v>1434045687</v>
      </c>
      <c r="J1479">
        <v>1431453687</v>
      </c>
      <c r="K1479" t="b">
        <v>0</v>
      </c>
      <c r="L1479">
        <v>205</v>
      </c>
      <c r="M1479" t="b">
        <v>1</v>
      </c>
      <c r="N1479" s="12" t="s">
        <v>8276</v>
      </c>
      <c r="O1479" t="s">
        <v>8277</v>
      </c>
      <c r="P1479" s="6">
        <f t="shared" si="115"/>
        <v>146.5</v>
      </c>
      <c r="Q1479">
        <f t="shared" si="116"/>
        <v>15.72</v>
      </c>
      <c r="R1479" s="16">
        <f t="shared" si="117"/>
        <v>42136.75100694444</v>
      </c>
      <c r="S1479" s="16">
        <f t="shared" si="118"/>
        <v>42162.146782407406</v>
      </c>
      <c r="T1479">
        <f t="shared" si="119"/>
        <v>2015</v>
      </c>
    </row>
    <row r="1480" spans="1:20" ht="60" hidden="1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 s="10">
        <v>1434857482</v>
      </c>
      <c r="J1480">
        <v>1433647882</v>
      </c>
      <c r="K1480" t="b">
        <v>0</v>
      </c>
      <c r="L1480">
        <v>19</v>
      </c>
      <c r="M1480" t="b">
        <v>1</v>
      </c>
      <c r="N1480" s="12" t="s">
        <v>8271</v>
      </c>
      <c r="O1480" t="s">
        <v>8293</v>
      </c>
      <c r="P1480" s="6">
        <f t="shared" si="115"/>
        <v>107.4</v>
      </c>
      <c r="Q1480">
        <f t="shared" si="116"/>
        <v>169.58</v>
      </c>
      <c r="R1480" s="16">
        <f t="shared" si="117"/>
        <v>42162.146782407406</v>
      </c>
      <c r="S1480" s="16">
        <f t="shared" si="118"/>
        <v>40691.788055555553</v>
      </c>
      <c r="T1480">
        <f t="shared" si="119"/>
        <v>2015</v>
      </c>
    </row>
    <row r="1481" spans="1:20" ht="45" hidden="1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 s="10">
        <v>1312095540</v>
      </c>
      <c r="J1481">
        <v>1306608888</v>
      </c>
      <c r="K1481" t="b">
        <v>0</v>
      </c>
      <c r="L1481">
        <v>24</v>
      </c>
      <c r="M1481" t="b">
        <v>1</v>
      </c>
      <c r="N1481" s="12" t="s">
        <v>8287</v>
      </c>
      <c r="O1481" t="s">
        <v>8291</v>
      </c>
      <c r="P1481" s="6">
        <f t="shared" si="115"/>
        <v>107.37</v>
      </c>
      <c r="Q1481">
        <f t="shared" si="116"/>
        <v>134.21</v>
      </c>
      <c r="R1481" s="16">
        <f t="shared" si="117"/>
        <v>40691.788055555553</v>
      </c>
      <c r="S1481" s="16">
        <f t="shared" si="118"/>
        <v>42780.709039351852</v>
      </c>
      <c r="T1481">
        <f t="shared" si="119"/>
        <v>2011</v>
      </c>
    </row>
    <row r="1482" spans="1:20" ht="45" hidden="1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 s="10">
        <v>1489680061</v>
      </c>
      <c r="J1482">
        <v>1487091661</v>
      </c>
      <c r="K1482" t="b">
        <v>0</v>
      </c>
      <c r="L1482">
        <v>15</v>
      </c>
      <c r="M1482" t="b">
        <v>0</v>
      </c>
      <c r="N1482" s="12" t="s">
        <v>8268</v>
      </c>
      <c r="O1482" t="s">
        <v>8270</v>
      </c>
      <c r="P1482" s="6">
        <f t="shared" si="115"/>
        <v>16.059999999999999</v>
      </c>
      <c r="Q1482">
        <f t="shared" si="116"/>
        <v>214.07</v>
      </c>
      <c r="R1482" s="16">
        <f t="shared" si="117"/>
        <v>42780.709039351852</v>
      </c>
      <c r="S1482" s="16">
        <f t="shared" si="118"/>
        <v>42711.700694444444</v>
      </c>
      <c r="T1482">
        <f t="shared" si="119"/>
        <v>2017</v>
      </c>
    </row>
    <row r="1483" spans="1:20" ht="45" hidden="1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 s="10">
        <v>1482943740</v>
      </c>
      <c r="J1483">
        <v>1481129340</v>
      </c>
      <c r="K1483" t="b">
        <v>0</v>
      </c>
      <c r="L1483">
        <v>85</v>
      </c>
      <c r="M1483" t="b">
        <v>1</v>
      </c>
      <c r="N1483" s="12" t="s">
        <v>8273</v>
      </c>
      <c r="O1483" t="s">
        <v>8274</v>
      </c>
      <c r="P1483" s="6">
        <f t="shared" si="115"/>
        <v>160.55000000000001</v>
      </c>
      <c r="Q1483">
        <f t="shared" si="116"/>
        <v>37.78</v>
      </c>
      <c r="R1483" s="16">
        <f t="shared" si="117"/>
        <v>42711.700694444444</v>
      </c>
      <c r="S1483" s="16">
        <f t="shared" si="118"/>
        <v>40687.021597222221</v>
      </c>
      <c r="T1483">
        <f t="shared" si="119"/>
        <v>2016</v>
      </c>
    </row>
    <row r="1484" spans="1:20" ht="45" hidden="1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 s="10">
        <v>1309825866</v>
      </c>
      <c r="J1484">
        <v>1306197066</v>
      </c>
      <c r="K1484" t="b">
        <v>0</v>
      </c>
      <c r="L1484">
        <v>75</v>
      </c>
      <c r="M1484" t="b">
        <v>1</v>
      </c>
      <c r="N1484" s="12" t="s">
        <v>8287</v>
      </c>
      <c r="O1484" t="s">
        <v>8288</v>
      </c>
      <c r="P1484" s="6">
        <f t="shared" si="115"/>
        <v>100.31</v>
      </c>
      <c r="Q1484">
        <f t="shared" si="116"/>
        <v>42.8</v>
      </c>
      <c r="R1484" s="16">
        <f t="shared" si="117"/>
        <v>40687.021597222221</v>
      </c>
      <c r="S1484" s="16">
        <f t="shared" si="118"/>
        <v>41852.658310185187</v>
      </c>
      <c r="T1484">
        <f t="shared" si="119"/>
        <v>2011</v>
      </c>
    </row>
    <row r="1485" spans="1:20" ht="135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 s="10">
        <v>1409500078</v>
      </c>
      <c r="J1485">
        <v>1406908078</v>
      </c>
      <c r="K1485" t="b">
        <v>0</v>
      </c>
      <c r="L1485">
        <v>43</v>
      </c>
      <c r="M1485" t="b">
        <v>1</v>
      </c>
      <c r="N1485" s="12" t="s">
        <v>8283</v>
      </c>
      <c r="O1485" t="s">
        <v>8286</v>
      </c>
      <c r="P1485" s="6">
        <f t="shared" si="115"/>
        <v>100.16</v>
      </c>
      <c r="Q1485">
        <f t="shared" si="116"/>
        <v>74.53</v>
      </c>
      <c r="R1485" s="16">
        <f t="shared" si="117"/>
        <v>41852.658310185187</v>
      </c>
      <c r="S1485" s="16">
        <f t="shared" si="118"/>
        <v>40833.633194444446</v>
      </c>
      <c r="T1485">
        <f t="shared" si="119"/>
        <v>2014</v>
      </c>
    </row>
    <row r="1486" spans="1:20" ht="60" hidden="1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 s="10">
        <v>1321459908</v>
      </c>
      <c r="J1486">
        <v>1318864308</v>
      </c>
      <c r="K1486" t="b">
        <v>0</v>
      </c>
      <c r="L1486">
        <v>65</v>
      </c>
      <c r="M1486" t="b">
        <v>1</v>
      </c>
      <c r="N1486" s="12" t="s">
        <v>8287</v>
      </c>
      <c r="O1486" t="s">
        <v>8288</v>
      </c>
      <c r="P1486" s="6">
        <f t="shared" si="115"/>
        <v>106.7</v>
      </c>
      <c r="Q1486">
        <f t="shared" si="116"/>
        <v>49.25</v>
      </c>
      <c r="R1486" s="16">
        <f t="shared" si="117"/>
        <v>40833.633194444446</v>
      </c>
      <c r="S1486" s="16">
        <f t="shared" si="118"/>
        <v>42275.720219907409</v>
      </c>
      <c r="T1486">
        <f t="shared" si="119"/>
        <v>2011</v>
      </c>
    </row>
    <row r="1487" spans="1:20" ht="45" hidden="1" x14ac:dyDescent="0.25">
      <c r="A1487">
        <v>1179</v>
      </c>
      <c r="B1487" s="3" t="s">
        <v>1180</v>
      </c>
      <c r="C1487" s="3" t="s">
        <v>5289</v>
      </c>
      <c r="D1487" s="6">
        <v>60000</v>
      </c>
      <c r="E1487" s="8">
        <v>3200</v>
      </c>
      <c r="F1487" t="s">
        <v>8220</v>
      </c>
      <c r="G1487" t="s">
        <v>8228</v>
      </c>
      <c r="H1487" t="s">
        <v>8250</v>
      </c>
      <c r="I1487" s="10">
        <v>1446052627</v>
      </c>
      <c r="J1487">
        <v>1443460627</v>
      </c>
      <c r="K1487" t="b">
        <v>0</v>
      </c>
      <c r="L1487">
        <v>5</v>
      </c>
      <c r="M1487" t="b">
        <v>0</v>
      </c>
      <c r="N1487" s="12" t="s">
        <v>8279</v>
      </c>
      <c r="O1487" t="s">
        <v>8305</v>
      </c>
      <c r="P1487" s="6">
        <f t="shared" si="115"/>
        <v>5.33</v>
      </c>
      <c r="Q1487">
        <f t="shared" si="116"/>
        <v>640</v>
      </c>
      <c r="R1487" s="16">
        <f t="shared" si="117"/>
        <v>42275.720219907409</v>
      </c>
      <c r="S1487" s="16">
        <f t="shared" si="118"/>
        <v>42218.872986111113</v>
      </c>
      <c r="T1487">
        <f t="shared" si="119"/>
        <v>2015</v>
      </c>
    </row>
    <row r="1488" spans="1:20" ht="60" hidden="1" x14ac:dyDescent="0.25">
      <c r="A1488">
        <v>896</v>
      </c>
      <c r="B1488" s="3" t="s">
        <v>897</v>
      </c>
      <c r="C1488" s="3" t="s">
        <v>5006</v>
      </c>
      <c r="D1488" s="6">
        <v>8000</v>
      </c>
      <c r="E1488" s="8">
        <v>3200</v>
      </c>
      <c r="F1488" t="s">
        <v>8220</v>
      </c>
      <c r="G1488" t="s">
        <v>8223</v>
      </c>
      <c r="H1488" t="s">
        <v>8245</v>
      </c>
      <c r="I1488" s="10">
        <v>1440734400</v>
      </c>
      <c r="J1488">
        <v>1438549026</v>
      </c>
      <c r="K1488" t="b">
        <v>0</v>
      </c>
      <c r="L1488">
        <v>72</v>
      </c>
      <c r="M1488" t="b">
        <v>0</v>
      </c>
      <c r="N1488" s="12" t="s">
        <v>8287</v>
      </c>
      <c r="O1488" t="s">
        <v>8288</v>
      </c>
      <c r="P1488" s="6">
        <f t="shared" si="115"/>
        <v>40</v>
      </c>
      <c r="Q1488">
        <f t="shared" si="116"/>
        <v>44.44</v>
      </c>
      <c r="R1488" s="16">
        <f t="shared" si="117"/>
        <v>42218.872986111113</v>
      </c>
      <c r="S1488" s="16">
        <f t="shared" si="118"/>
        <v>42769.809965277775</v>
      </c>
      <c r="T1488">
        <f t="shared" si="119"/>
        <v>2015</v>
      </c>
    </row>
    <row r="1489" spans="1:20" ht="60" hidden="1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 s="10">
        <v>1488741981</v>
      </c>
      <c r="J1489">
        <v>1486149981</v>
      </c>
      <c r="K1489" t="b">
        <v>0</v>
      </c>
      <c r="L1489">
        <v>18</v>
      </c>
      <c r="M1489" t="b">
        <v>1</v>
      </c>
      <c r="N1489" s="12" t="s">
        <v>8287</v>
      </c>
      <c r="O1489" t="s">
        <v>8301</v>
      </c>
      <c r="P1489" s="6">
        <f t="shared" si="115"/>
        <v>106.5</v>
      </c>
      <c r="Q1489">
        <f t="shared" si="116"/>
        <v>177.5</v>
      </c>
      <c r="R1489" s="16">
        <f t="shared" si="117"/>
        <v>42769.809965277775</v>
      </c>
      <c r="S1489" s="16">
        <f t="shared" si="118"/>
        <v>41950.859560185185</v>
      </c>
      <c r="T1489">
        <f t="shared" si="119"/>
        <v>2017</v>
      </c>
    </row>
    <row r="1490" spans="1:20" ht="135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 s="10">
        <v>1416545700</v>
      </c>
      <c r="J1490">
        <v>1415392666</v>
      </c>
      <c r="K1490" t="b">
        <v>0</v>
      </c>
      <c r="L1490">
        <v>33</v>
      </c>
      <c r="M1490" t="b">
        <v>1</v>
      </c>
      <c r="N1490" s="12" t="s">
        <v>8283</v>
      </c>
      <c r="O1490" t="s">
        <v>8286</v>
      </c>
      <c r="P1490" s="6">
        <f t="shared" si="115"/>
        <v>106.33</v>
      </c>
      <c r="Q1490">
        <f t="shared" si="116"/>
        <v>96.67</v>
      </c>
      <c r="R1490" s="16">
        <f t="shared" si="117"/>
        <v>41950.859560185185</v>
      </c>
      <c r="S1490" s="16">
        <f t="shared" si="118"/>
        <v>42127.069548611107</v>
      </c>
      <c r="T1490">
        <f t="shared" si="119"/>
        <v>2014</v>
      </c>
    </row>
    <row r="1491" spans="1:20" ht="60" hidden="1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 s="10">
        <v>1433206020</v>
      </c>
      <c r="J1491">
        <v>1430617209</v>
      </c>
      <c r="K1491" t="b">
        <v>0</v>
      </c>
      <c r="L1491">
        <v>30</v>
      </c>
      <c r="M1491" t="b">
        <v>1</v>
      </c>
      <c r="N1491" s="12" t="s">
        <v>8287</v>
      </c>
      <c r="O1491" t="s">
        <v>8289</v>
      </c>
      <c r="P1491" s="6">
        <f t="shared" si="115"/>
        <v>205.55</v>
      </c>
      <c r="Q1491">
        <f t="shared" si="116"/>
        <v>106.2</v>
      </c>
      <c r="R1491" s="16">
        <f t="shared" si="117"/>
        <v>42127.069548611107</v>
      </c>
      <c r="S1491" s="16">
        <f t="shared" si="118"/>
        <v>42701.166365740741</v>
      </c>
      <c r="T1491">
        <f t="shared" si="119"/>
        <v>2015</v>
      </c>
    </row>
    <row r="1492" spans="1:20" ht="60" hidden="1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 s="10">
        <v>1484366340</v>
      </c>
      <c r="J1492">
        <v>1480219174</v>
      </c>
      <c r="K1492" t="b">
        <v>0</v>
      </c>
      <c r="L1492">
        <v>18</v>
      </c>
      <c r="M1492" t="b">
        <v>0</v>
      </c>
      <c r="N1492" s="12" t="s">
        <v>8283</v>
      </c>
      <c r="O1492" t="s">
        <v>8295</v>
      </c>
      <c r="P1492" s="6">
        <f t="shared" si="115"/>
        <v>4.25</v>
      </c>
      <c r="Q1492">
        <f t="shared" si="116"/>
        <v>176.94</v>
      </c>
      <c r="R1492" s="16">
        <f t="shared" si="117"/>
        <v>42701.166365740741</v>
      </c>
      <c r="S1492" s="16">
        <f t="shared" si="118"/>
        <v>42422.977418981478</v>
      </c>
      <c r="T1492">
        <f t="shared" si="119"/>
        <v>2016</v>
      </c>
    </row>
    <row r="1493" spans="1:20" ht="135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 s="10">
        <v>1458075600</v>
      </c>
      <c r="J1493">
        <v>1456183649</v>
      </c>
      <c r="K1493" t="b">
        <v>0</v>
      </c>
      <c r="L1493">
        <v>72</v>
      </c>
      <c r="M1493" t="b">
        <v>1</v>
      </c>
      <c r="N1493" s="12" t="s">
        <v>8283</v>
      </c>
      <c r="O1493" t="s">
        <v>8286</v>
      </c>
      <c r="P1493" s="6">
        <f t="shared" si="115"/>
        <v>105.93</v>
      </c>
      <c r="Q1493">
        <f t="shared" si="116"/>
        <v>44.14</v>
      </c>
      <c r="R1493" s="16">
        <f t="shared" si="117"/>
        <v>42422.977418981478</v>
      </c>
      <c r="S1493" s="16">
        <f t="shared" si="118"/>
        <v>42458.641724537039</v>
      </c>
      <c r="T1493">
        <f t="shared" si="119"/>
        <v>2016</v>
      </c>
    </row>
    <row r="1494" spans="1:20" ht="150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 s="10">
        <v>1461857045</v>
      </c>
      <c r="J1494">
        <v>1459265045</v>
      </c>
      <c r="K1494" t="b">
        <v>0</v>
      </c>
      <c r="L1494">
        <v>63</v>
      </c>
      <c r="M1494" t="b">
        <v>1</v>
      </c>
      <c r="N1494" s="12" t="s">
        <v>8283</v>
      </c>
      <c r="O1494" t="s">
        <v>8286</v>
      </c>
      <c r="P1494" s="6">
        <f t="shared" si="115"/>
        <v>113.39</v>
      </c>
      <c r="Q1494">
        <f t="shared" si="116"/>
        <v>50.4</v>
      </c>
      <c r="R1494" s="16">
        <f t="shared" si="117"/>
        <v>42458.641724537039</v>
      </c>
      <c r="S1494" s="16">
        <f t="shared" si="118"/>
        <v>41913.790289351848</v>
      </c>
      <c r="T1494">
        <f t="shared" si="119"/>
        <v>2016</v>
      </c>
    </row>
    <row r="1495" spans="1:20" ht="60" hidden="1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 s="10">
        <v>1417377481</v>
      </c>
      <c r="J1495">
        <v>1412189881</v>
      </c>
      <c r="K1495" t="b">
        <v>0</v>
      </c>
      <c r="L1495">
        <v>7</v>
      </c>
      <c r="M1495" t="b">
        <v>0</v>
      </c>
      <c r="N1495" s="12" t="s">
        <v>8273</v>
      </c>
      <c r="O1495" t="s">
        <v>8313</v>
      </c>
      <c r="P1495" s="6">
        <f t="shared" si="115"/>
        <v>21.15</v>
      </c>
      <c r="Q1495">
        <f t="shared" si="116"/>
        <v>453.14</v>
      </c>
      <c r="R1495" s="16">
        <f t="shared" si="117"/>
        <v>41913.790289351848</v>
      </c>
      <c r="S1495" s="16">
        <f t="shared" si="118"/>
        <v>41099.742800925924</v>
      </c>
      <c r="T1495">
        <f t="shared" si="119"/>
        <v>2014</v>
      </c>
    </row>
    <row r="1496" spans="1:20" ht="60" hidden="1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 s="10">
        <v>1343238578</v>
      </c>
      <c r="J1496">
        <v>1341856178</v>
      </c>
      <c r="K1496" t="b">
        <v>0</v>
      </c>
      <c r="L1496">
        <v>55</v>
      </c>
      <c r="M1496" t="b">
        <v>1</v>
      </c>
      <c r="N1496" s="12" t="s">
        <v>8281</v>
      </c>
      <c r="O1496" t="s">
        <v>8282</v>
      </c>
      <c r="P1496" s="6">
        <f t="shared" si="115"/>
        <v>126.84</v>
      </c>
      <c r="Q1496">
        <f t="shared" si="116"/>
        <v>57.65</v>
      </c>
      <c r="R1496" s="16">
        <f t="shared" si="117"/>
        <v>41099.742800925924</v>
      </c>
      <c r="S1496" s="16">
        <f t="shared" si="118"/>
        <v>42103.160578703704</v>
      </c>
      <c r="T1496">
        <f t="shared" si="119"/>
        <v>2012</v>
      </c>
    </row>
    <row r="1497" spans="1:20" ht="75" hidden="1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 s="10">
        <v>1433735474</v>
      </c>
      <c r="J1497">
        <v>1428551474</v>
      </c>
      <c r="K1497" t="b">
        <v>0</v>
      </c>
      <c r="L1497">
        <v>69</v>
      </c>
      <c r="M1497" t="b">
        <v>1</v>
      </c>
      <c r="N1497" s="12" t="s">
        <v>8268</v>
      </c>
      <c r="O1497" t="s">
        <v>8275</v>
      </c>
      <c r="P1497" s="6">
        <f t="shared" si="115"/>
        <v>105.67</v>
      </c>
      <c r="Q1497">
        <f t="shared" si="116"/>
        <v>45.94</v>
      </c>
      <c r="R1497" s="16">
        <f t="shared" si="117"/>
        <v>42103.160578703704</v>
      </c>
      <c r="S1497" s="16">
        <f t="shared" si="118"/>
        <v>42016.938692129625</v>
      </c>
      <c r="T1497">
        <f t="shared" si="119"/>
        <v>2015</v>
      </c>
    </row>
    <row r="1498" spans="1:20" ht="135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 s="10">
        <v>1423693903</v>
      </c>
      <c r="J1498">
        <v>1421101903</v>
      </c>
      <c r="K1498" t="b">
        <v>0</v>
      </c>
      <c r="L1498">
        <v>66</v>
      </c>
      <c r="M1498" t="b">
        <v>1</v>
      </c>
      <c r="N1498" s="12" t="s">
        <v>8283</v>
      </c>
      <c r="O1498" t="s">
        <v>8286</v>
      </c>
      <c r="P1498" s="6">
        <f t="shared" si="115"/>
        <v>105.33</v>
      </c>
      <c r="Q1498">
        <f t="shared" si="116"/>
        <v>47.88</v>
      </c>
      <c r="R1498" s="16">
        <f t="shared" si="117"/>
        <v>42016.938692129625</v>
      </c>
      <c r="S1498" s="16">
        <f t="shared" si="118"/>
        <v>42524.105462962965</v>
      </c>
      <c r="T1498">
        <f t="shared" si="119"/>
        <v>2015</v>
      </c>
    </row>
    <row r="1499" spans="1:20" ht="60" hidden="1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 s="10">
        <v>1467280800</v>
      </c>
      <c r="J1499">
        <v>1464921112</v>
      </c>
      <c r="K1499" t="b">
        <v>0</v>
      </c>
      <c r="L1499">
        <v>81</v>
      </c>
      <c r="M1499" t="b">
        <v>1</v>
      </c>
      <c r="N1499" s="12" t="s">
        <v>8268</v>
      </c>
      <c r="O1499" t="s">
        <v>8275</v>
      </c>
      <c r="P1499" s="6">
        <f t="shared" si="115"/>
        <v>157.9</v>
      </c>
      <c r="Q1499">
        <f t="shared" si="116"/>
        <v>38.99</v>
      </c>
      <c r="R1499" s="16">
        <f t="shared" si="117"/>
        <v>42524.105462962965</v>
      </c>
      <c r="S1499" s="16">
        <f t="shared" si="118"/>
        <v>42381.866284722222</v>
      </c>
      <c r="T1499">
        <f t="shared" si="119"/>
        <v>2016</v>
      </c>
    </row>
    <row r="1500" spans="1:20" hidden="1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 s="10">
        <v>1455048000</v>
      </c>
      <c r="J1500">
        <v>1452631647</v>
      </c>
      <c r="K1500" t="b">
        <v>0</v>
      </c>
      <c r="L1500">
        <v>43</v>
      </c>
      <c r="M1500" t="b">
        <v>0</v>
      </c>
      <c r="N1500" s="12" t="s">
        <v>8268</v>
      </c>
      <c r="O1500" t="s">
        <v>8275</v>
      </c>
      <c r="P1500" s="6">
        <f t="shared" si="115"/>
        <v>21.03</v>
      </c>
      <c r="Q1500">
        <f t="shared" si="116"/>
        <v>73.37</v>
      </c>
      <c r="R1500" s="16">
        <f t="shared" si="117"/>
        <v>42381.866284722222</v>
      </c>
      <c r="S1500" s="16">
        <f t="shared" si="118"/>
        <v>40690.823055555556</v>
      </c>
      <c r="T1500">
        <f t="shared" si="119"/>
        <v>2016</v>
      </c>
    </row>
    <row r="1501" spans="1:20" ht="45" hidden="1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 s="10">
        <v>1310857200</v>
      </c>
      <c r="J1501">
        <v>1306525512</v>
      </c>
      <c r="K1501" t="b">
        <v>0</v>
      </c>
      <c r="L1501">
        <v>54</v>
      </c>
      <c r="M1501" t="b">
        <v>1</v>
      </c>
      <c r="N1501" s="12" t="s">
        <v>8287</v>
      </c>
      <c r="O1501" t="s">
        <v>8291</v>
      </c>
      <c r="P1501" s="6">
        <f t="shared" si="115"/>
        <v>105</v>
      </c>
      <c r="Q1501">
        <f t="shared" si="116"/>
        <v>58.33</v>
      </c>
      <c r="R1501" s="16">
        <f t="shared" si="117"/>
        <v>40690.823055555556</v>
      </c>
      <c r="S1501" s="16">
        <f t="shared" si="118"/>
        <v>42545.774189814809</v>
      </c>
      <c r="T1501">
        <f t="shared" si="119"/>
        <v>2011</v>
      </c>
    </row>
    <row r="1502" spans="1:20" ht="165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 s="10">
        <v>1471977290</v>
      </c>
      <c r="J1502">
        <v>1466793290</v>
      </c>
      <c r="K1502" t="b">
        <v>0</v>
      </c>
      <c r="L1502">
        <v>39</v>
      </c>
      <c r="M1502" t="b">
        <v>1</v>
      </c>
      <c r="N1502" s="12" t="s">
        <v>8283</v>
      </c>
      <c r="O1502" t="s">
        <v>8286</v>
      </c>
      <c r="P1502" s="6">
        <f t="shared" si="115"/>
        <v>104.93</v>
      </c>
      <c r="Q1502">
        <f t="shared" si="116"/>
        <v>80.72</v>
      </c>
      <c r="R1502" s="16">
        <f t="shared" si="117"/>
        <v>42545.774189814809</v>
      </c>
      <c r="S1502" s="16">
        <f t="shared" si="118"/>
        <v>42156.510393518518</v>
      </c>
      <c r="T1502">
        <f t="shared" si="119"/>
        <v>2016</v>
      </c>
    </row>
    <row r="1503" spans="1:20" ht="150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 s="10">
        <v>1435752898</v>
      </c>
      <c r="J1503">
        <v>1433160898</v>
      </c>
      <c r="K1503" t="b">
        <v>1</v>
      </c>
      <c r="L1503">
        <v>79</v>
      </c>
      <c r="M1503" t="b">
        <v>1</v>
      </c>
      <c r="N1503" s="12" t="s">
        <v>8283</v>
      </c>
      <c r="O1503" t="s">
        <v>8286</v>
      </c>
      <c r="P1503" s="6">
        <f t="shared" si="115"/>
        <v>112.32</v>
      </c>
      <c r="Q1503">
        <f t="shared" si="116"/>
        <v>39.81</v>
      </c>
      <c r="R1503" s="16">
        <f t="shared" si="117"/>
        <v>42156.510393518518</v>
      </c>
      <c r="S1503" s="16">
        <f t="shared" si="118"/>
        <v>42622.767476851848</v>
      </c>
      <c r="T1503">
        <f t="shared" si="119"/>
        <v>2015</v>
      </c>
    </row>
    <row r="1504" spans="1:20" ht="45" hidden="1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 s="10">
        <v>1476037510</v>
      </c>
      <c r="J1504">
        <v>1473445510</v>
      </c>
      <c r="K1504" t="b">
        <v>0</v>
      </c>
      <c r="L1504">
        <v>64</v>
      </c>
      <c r="M1504" t="b">
        <v>1</v>
      </c>
      <c r="N1504" s="12" t="s">
        <v>8283</v>
      </c>
      <c r="O1504" t="s">
        <v>8284</v>
      </c>
      <c r="P1504" s="6">
        <f t="shared" si="115"/>
        <v>104.5</v>
      </c>
      <c r="Q1504">
        <f t="shared" si="116"/>
        <v>48.98</v>
      </c>
      <c r="R1504" s="16">
        <f t="shared" si="117"/>
        <v>42622.767476851848</v>
      </c>
      <c r="S1504" s="16">
        <f t="shared" si="118"/>
        <v>41937.95344907407</v>
      </c>
      <c r="T1504">
        <f t="shared" si="119"/>
        <v>2016</v>
      </c>
    </row>
    <row r="1505" spans="1:20" ht="150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 s="10">
        <v>1417305178</v>
      </c>
      <c r="J1505">
        <v>1414277578</v>
      </c>
      <c r="K1505" t="b">
        <v>0</v>
      </c>
      <c r="L1505">
        <v>28</v>
      </c>
      <c r="M1505" t="b">
        <v>1</v>
      </c>
      <c r="N1505" s="12" t="s">
        <v>8283</v>
      </c>
      <c r="O1505" t="s">
        <v>8286</v>
      </c>
      <c r="P1505" s="6">
        <f t="shared" si="115"/>
        <v>104.43</v>
      </c>
      <c r="Q1505">
        <f t="shared" si="116"/>
        <v>111.89</v>
      </c>
      <c r="R1505" s="16">
        <f t="shared" si="117"/>
        <v>41937.95344907407</v>
      </c>
      <c r="S1505" s="16">
        <f t="shared" si="118"/>
        <v>40007.704247685186</v>
      </c>
      <c r="T1505">
        <f t="shared" si="119"/>
        <v>2014</v>
      </c>
    </row>
    <row r="1506" spans="1:20" ht="30" hidden="1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 s="10">
        <v>1251777600</v>
      </c>
      <c r="J1506">
        <v>1247504047</v>
      </c>
      <c r="K1506" t="b">
        <v>1</v>
      </c>
      <c r="L1506">
        <v>68</v>
      </c>
      <c r="M1506" t="b">
        <v>1</v>
      </c>
      <c r="N1506" s="12" t="s">
        <v>8287</v>
      </c>
      <c r="O1506" t="s">
        <v>8291</v>
      </c>
      <c r="P1506" s="6">
        <f t="shared" si="115"/>
        <v>104.42</v>
      </c>
      <c r="Q1506">
        <f t="shared" si="116"/>
        <v>46.07</v>
      </c>
      <c r="R1506" s="16">
        <f t="shared" si="117"/>
        <v>40007.704247685186</v>
      </c>
      <c r="S1506" s="16">
        <f t="shared" si="118"/>
        <v>42802.046817129631</v>
      </c>
      <c r="T1506">
        <f t="shared" si="119"/>
        <v>2009</v>
      </c>
    </row>
    <row r="1507" spans="1:20" ht="60" hidden="1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 s="10">
        <v>1491855300</v>
      </c>
      <c r="J1507">
        <v>1488935245</v>
      </c>
      <c r="K1507" t="b">
        <v>0</v>
      </c>
      <c r="L1507">
        <v>39</v>
      </c>
      <c r="M1507" t="b">
        <v>0</v>
      </c>
      <c r="N1507" s="12" t="s">
        <v>8287</v>
      </c>
      <c r="O1507" t="s">
        <v>8290</v>
      </c>
      <c r="P1507" s="6">
        <f t="shared" si="115"/>
        <v>31.25</v>
      </c>
      <c r="Q1507">
        <f t="shared" si="116"/>
        <v>80.13</v>
      </c>
      <c r="R1507" s="16">
        <f t="shared" si="117"/>
        <v>42802.046817129631</v>
      </c>
      <c r="S1507" s="16">
        <f t="shared" si="118"/>
        <v>42627.253263888888</v>
      </c>
      <c r="T1507">
        <f t="shared" si="119"/>
        <v>2017</v>
      </c>
    </row>
    <row r="1508" spans="1:20" ht="45" hidden="1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 s="10">
        <v>1476425082</v>
      </c>
      <c r="J1508">
        <v>1473833082</v>
      </c>
      <c r="K1508" t="b">
        <v>0</v>
      </c>
      <c r="L1508">
        <v>90</v>
      </c>
      <c r="M1508" t="b">
        <v>1</v>
      </c>
      <c r="N1508" s="12" t="s">
        <v>8273</v>
      </c>
      <c r="O1508" t="s">
        <v>8274</v>
      </c>
      <c r="P1508" s="6">
        <f t="shared" si="115"/>
        <v>260.17</v>
      </c>
      <c r="Q1508">
        <f t="shared" si="116"/>
        <v>34.69</v>
      </c>
      <c r="R1508" s="16">
        <f t="shared" si="117"/>
        <v>42627.253263888888</v>
      </c>
      <c r="S1508" s="16">
        <f t="shared" si="118"/>
        <v>42270.582141203704</v>
      </c>
      <c r="T1508">
        <f t="shared" si="119"/>
        <v>2016</v>
      </c>
    </row>
    <row r="1509" spans="1:20" ht="120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 s="10">
        <v>1445722140</v>
      </c>
      <c r="J1509">
        <v>1443016697</v>
      </c>
      <c r="K1509" t="b">
        <v>1</v>
      </c>
      <c r="L1509">
        <v>84</v>
      </c>
      <c r="M1509" t="b">
        <v>1</v>
      </c>
      <c r="N1509" s="12" t="s">
        <v>8283</v>
      </c>
      <c r="O1509" t="s">
        <v>8286</v>
      </c>
      <c r="P1509" s="6">
        <f t="shared" si="115"/>
        <v>124.8</v>
      </c>
      <c r="Q1509">
        <f t="shared" si="116"/>
        <v>37.14</v>
      </c>
      <c r="R1509" s="16">
        <f t="shared" si="117"/>
        <v>42270.582141203704</v>
      </c>
      <c r="S1509" s="16">
        <f t="shared" si="118"/>
        <v>42052.949814814812</v>
      </c>
      <c r="T1509">
        <f t="shared" si="119"/>
        <v>2015</v>
      </c>
    </row>
    <row r="1510" spans="1:20" ht="135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 s="10">
        <v>1426801664</v>
      </c>
      <c r="J1510">
        <v>1424213264</v>
      </c>
      <c r="K1510" t="b">
        <v>0</v>
      </c>
      <c r="L1510">
        <v>45</v>
      </c>
      <c r="M1510" t="b">
        <v>1</v>
      </c>
      <c r="N1510" s="12" t="s">
        <v>8283</v>
      </c>
      <c r="O1510" t="s">
        <v>8286</v>
      </c>
      <c r="P1510" s="6">
        <f t="shared" si="115"/>
        <v>124.8</v>
      </c>
      <c r="Q1510">
        <f t="shared" si="116"/>
        <v>69.33</v>
      </c>
      <c r="R1510" s="16">
        <f t="shared" si="117"/>
        <v>42052.949814814812</v>
      </c>
      <c r="S1510" s="16">
        <f t="shared" si="118"/>
        <v>42675.832465277781</v>
      </c>
      <c r="T1510">
        <f t="shared" si="119"/>
        <v>2015</v>
      </c>
    </row>
    <row r="1511" spans="1:20" ht="135" x14ac:dyDescent="0.25">
      <c r="A1511">
        <v>3414</v>
      </c>
      <c r="B1511" s="3" t="s">
        <v>3413</v>
      </c>
      <c r="C1511" s="3" t="s">
        <v>7524</v>
      </c>
      <c r="D1511" s="6">
        <v>3000</v>
      </c>
      <c r="E1511" s="8">
        <v>3105</v>
      </c>
      <c r="F1511" t="s">
        <v>8218</v>
      </c>
      <c r="G1511" t="s">
        <v>8223</v>
      </c>
      <c r="H1511" t="s">
        <v>8245</v>
      </c>
      <c r="I1511" s="10">
        <v>1480579140</v>
      </c>
      <c r="J1511">
        <v>1478030325</v>
      </c>
      <c r="K1511" t="b">
        <v>0</v>
      </c>
      <c r="L1511">
        <v>44</v>
      </c>
      <c r="M1511" t="b">
        <v>1</v>
      </c>
      <c r="N1511" s="12" t="s">
        <v>8283</v>
      </c>
      <c r="O1511" t="s">
        <v>8286</v>
      </c>
      <c r="P1511" s="6">
        <f t="shared" si="115"/>
        <v>103.5</v>
      </c>
      <c r="Q1511">
        <f t="shared" si="116"/>
        <v>70.569999999999993</v>
      </c>
      <c r="R1511" s="16">
        <f t="shared" si="117"/>
        <v>42675.832465277781</v>
      </c>
      <c r="S1511" s="16">
        <f t="shared" si="118"/>
        <v>41772.105937500004</v>
      </c>
      <c r="T1511">
        <f t="shared" si="119"/>
        <v>2016</v>
      </c>
    </row>
    <row r="1512" spans="1:20" ht="135" x14ac:dyDescent="0.25">
      <c r="A1512">
        <v>3168</v>
      </c>
      <c r="B1512" s="3" t="s">
        <v>3168</v>
      </c>
      <c r="C1512" s="3" t="s">
        <v>7278</v>
      </c>
      <c r="D1512" s="6">
        <v>2500</v>
      </c>
      <c r="E1512" s="8">
        <v>3105</v>
      </c>
      <c r="F1512" t="s">
        <v>8218</v>
      </c>
      <c r="G1512" t="s">
        <v>8223</v>
      </c>
      <c r="H1512" t="s">
        <v>8245</v>
      </c>
      <c r="I1512" s="10">
        <v>1402696800</v>
      </c>
      <c r="J1512">
        <v>1399948353</v>
      </c>
      <c r="K1512" t="b">
        <v>1</v>
      </c>
      <c r="L1512">
        <v>61</v>
      </c>
      <c r="M1512" t="b">
        <v>1</v>
      </c>
      <c r="N1512" s="12" t="s">
        <v>8283</v>
      </c>
      <c r="O1512" t="s">
        <v>8286</v>
      </c>
      <c r="P1512" s="6">
        <f t="shared" si="115"/>
        <v>124.2</v>
      </c>
      <c r="Q1512">
        <f t="shared" si="116"/>
        <v>50.9</v>
      </c>
      <c r="R1512" s="16">
        <f t="shared" si="117"/>
        <v>41772.105937500004</v>
      </c>
      <c r="S1512" s="16">
        <f t="shared" si="118"/>
        <v>42556.667245370365</v>
      </c>
      <c r="T1512">
        <f t="shared" si="119"/>
        <v>2014</v>
      </c>
    </row>
    <row r="1513" spans="1:20" ht="45" hidden="1" x14ac:dyDescent="0.25">
      <c r="A1513">
        <v>1310</v>
      </c>
      <c r="B1513" s="3" t="s">
        <v>1311</v>
      </c>
      <c r="C1513" s="3" t="s">
        <v>5420</v>
      </c>
      <c r="D1513" s="6">
        <v>20000</v>
      </c>
      <c r="E1513" s="8">
        <v>3100</v>
      </c>
      <c r="F1513" t="s">
        <v>8219</v>
      </c>
      <c r="G1513" t="s">
        <v>8223</v>
      </c>
      <c r="H1513" t="s">
        <v>8245</v>
      </c>
      <c r="I1513" s="10">
        <v>1471622450</v>
      </c>
      <c r="J1513">
        <v>1467734450</v>
      </c>
      <c r="K1513" t="b">
        <v>0</v>
      </c>
      <c r="L1513">
        <v>24</v>
      </c>
      <c r="M1513" t="b">
        <v>0</v>
      </c>
      <c r="N1513" s="12" t="s">
        <v>8268</v>
      </c>
      <c r="O1513" t="s">
        <v>8270</v>
      </c>
      <c r="P1513" s="6">
        <f t="shared" si="115"/>
        <v>15.5</v>
      </c>
      <c r="Q1513">
        <f t="shared" si="116"/>
        <v>129.16999999999999</v>
      </c>
      <c r="R1513" s="16">
        <f t="shared" si="117"/>
        <v>42556.667245370365</v>
      </c>
      <c r="S1513" s="16">
        <f t="shared" si="118"/>
        <v>40861.27416666667</v>
      </c>
      <c r="T1513">
        <f t="shared" si="119"/>
        <v>2016</v>
      </c>
    </row>
    <row r="1514" spans="1:20" ht="60" hidden="1" x14ac:dyDescent="0.25">
      <c r="A1514">
        <v>114</v>
      </c>
      <c r="B1514" s="3" t="s">
        <v>116</v>
      </c>
      <c r="C1514" s="3" t="s">
        <v>4225</v>
      </c>
      <c r="D1514" s="6">
        <v>3000</v>
      </c>
      <c r="E1514" s="8">
        <v>3100</v>
      </c>
      <c r="F1514" t="s">
        <v>8218</v>
      </c>
      <c r="G1514" t="s">
        <v>8223</v>
      </c>
      <c r="H1514" t="s">
        <v>8245</v>
      </c>
      <c r="I1514" s="10">
        <v>1326436488</v>
      </c>
      <c r="J1514">
        <v>1321252488</v>
      </c>
      <c r="K1514" t="b">
        <v>0</v>
      </c>
      <c r="L1514">
        <v>35</v>
      </c>
      <c r="M1514" t="b">
        <v>1</v>
      </c>
      <c r="N1514" s="12" t="s">
        <v>8281</v>
      </c>
      <c r="O1514" t="s">
        <v>8303</v>
      </c>
      <c r="P1514" s="6">
        <f t="shared" si="115"/>
        <v>103.33</v>
      </c>
      <c r="Q1514">
        <f t="shared" si="116"/>
        <v>88.57</v>
      </c>
      <c r="R1514" s="16">
        <f t="shared" si="117"/>
        <v>40861.27416666667</v>
      </c>
      <c r="S1514" s="16">
        <f t="shared" si="118"/>
        <v>42312.792662037042</v>
      </c>
      <c r="T1514">
        <f t="shared" si="119"/>
        <v>2011</v>
      </c>
    </row>
    <row r="1515" spans="1:20" ht="135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 s="10">
        <v>1449255686</v>
      </c>
      <c r="J1515">
        <v>1446663686</v>
      </c>
      <c r="K1515" t="b">
        <v>0</v>
      </c>
      <c r="L1515">
        <v>51</v>
      </c>
      <c r="M1515" t="b">
        <v>1</v>
      </c>
      <c r="N1515" s="12" t="s">
        <v>8283</v>
      </c>
      <c r="O1515" t="s">
        <v>8286</v>
      </c>
      <c r="P1515" s="6">
        <f t="shared" si="115"/>
        <v>103.33</v>
      </c>
      <c r="Q1515">
        <f t="shared" si="116"/>
        <v>60.78</v>
      </c>
      <c r="R1515" s="16">
        <f t="shared" si="117"/>
        <v>42312.792662037042</v>
      </c>
      <c r="S1515" s="16">
        <f t="shared" si="118"/>
        <v>41988.617083333331</v>
      </c>
      <c r="T1515">
        <f t="shared" si="119"/>
        <v>2015</v>
      </c>
    </row>
    <row r="1516" spans="1:20" ht="105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 s="10">
        <v>1423838916</v>
      </c>
      <c r="J1516">
        <v>1418654916</v>
      </c>
      <c r="K1516" t="b">
        <v>0</v>
      </c>
      <c r="L1516">
        <v>78</v>
      </c>
      <c r="M1516" t="b">
        <v>1</v>
      </c>
      <c r="N1516" s="12" t="s">
        <v>8283</v>
      </c>
      <c r="O1516" t="s">
        <v>8286</v>
      </c>
      <c r="P1516" s="6">
        <f t="shared" si="115"/>
        <v>155</v>
      </c>
      <c r="Q1516">
        <f t="shared" si="116"/>
        <v>39.74</v>
      </c>
      <c r="R1516" s="16">
        <f t="shared" si="117"/>
        <v>41988.617083333331</v>
      </c>
      <c r="S1516" s="16">
        <f t="shared" si="118"/>
        <v>42173.970127314817</v>
      </c>
      <c r="T1516">
        <f t="shared" si="119"/>
        <v>2014</v>
      </c>
    </row>
    <row r="1517" spans="1:20" ht="135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 s="10">
        <v>1437261419</v>
      </c>
      <c r="J1517">
        <v>1434669419</v>
      </c>
      <c r="K1517" t="b">
        <v>0</v>
      </c>
      <c r="L1517">
        <v>58</v>
      </c>
      <c r="M1517" t="b">
        <v>1</v>
      </c>
      <c r="N1517" s="12" t="s">
        <v>8283</v>
      </c>
      <c r="O1517" t="s">
        <v>8286</v>
      </c>
      <c r="P1517" s="6">
        <f t="shared" si="115"/>
        <v>103.17</v>
      </c>
      <c r="Q1517">
        <f t="shared" si="116"/>
        <v>53.36</v>
      </c>
      <c r="R1517" s="16">
        <f t="shared" si="117"/>
        <v>42173.970127314817</v>
      </c>
      <c r="S1517" s="16">
        <f t="shared" si="118"/>
        <v>41921.375532407408</v>
      </c>
      <c r="T1517">
        <f t="shared" si="119"/>
        <v>2015</v>
      </c>
    </row>
    <row r="1518" spans="1:20" ht="105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 s="10">
        <v>1415440846</v>
      </c>
      <c r="J1518">
        <v>1412845246</v>
      </c>
      <c r="K1518" t="b">
        <v>0</v>
      </c>
      <c r="L1518">
        <v>78</v>
      </c>
      <c r="M1518" t="b">
        <v>1</v>
      </c>
      <c r="N1518" s="12" t="s">
        <v>8283</v>
      </c>
      <c r="O1518" t="s">
        <v>8286</v>
      </c>
      <c r="P1518" s="6">
        <f t="shared" si="115"/>
        <v>102.8</v>
      </c>
      <c r="Q1518">
        <f t="shared" si="116"/>
        <v>39.54</v>
      </c>
      <c r="R1518" s="16">
        <f t="shared" si="117"/>
        <v>41921.375532407408</v>
      </c>
      <c r="S1518" s="16">
        <f t="shared" si="118"/>
        <v>42050.008368055554</v>
      </c>
      <c r="T1518">
        <f t="shared" si="119"/>
        <v>2014</v>
      </c>
    </row>
    <row r="1519" spans="1:20" ht="60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 s="10">
        <v>1426229940</v>
      </c>
      <c r="J1519">
        <v>1423959123</v>
      </c>
      <c r="K1519" t="b">
        <v>0</v>
      </c>
      <c r="L1519">
        <v>62</v>
      </c>
      <c r="M1519" t="b">
        <v>1</v>
      </c>
      <c r="N1519" s="12" t="s">
        <v>8283</v>
      </c>
      <c r="O1519" t="s">
        <v>8286</v>
      </c>
      <c r="P1519" s="6">
        <f t="shared" si="115"/>
        <v>118.5</v>
      </c>
      <c r="Q1519">
        <f t="shared" si="116"/>
        <v>49.69</v>
      </c>
      <c r="R1519" s="16">
        <f t="shared" si="117"/>
        <v>42050.008368055554</v>
      </c>
      <c r="S1519" s="16">
        <f t="shared" si="118"/>
        <v>42125.772812499999</v>
      </c>
      <c r="T1519">
        <f t="shared" si="119"/>
        <v>2015</v>
      </c>
    </row>
    <row r="1520" spans="1:20" ht="120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 s="10">
        <v>1433097171</v>
      </c>
      <c r="J1520">
        <v>1430505171</v>
      </c>
      <c r="K1520" t="b">
        <v>0</v>
      </c>
      <c r="L1520">
        <v>46</v>
      </c>
      <c r="M1520" t="b">
        <v>1</v>
      </c>
      <c r="N1520" s="12" t="s">
        <v>8283</v>
      </c>
      <c r="O1520" t="s">
        <v>8286</v>
      </c>
      <c r="P1520" s="6">
        <f t="shared" si="115"/>
        <v>102.67</v>
      </c>
      <c r="Q1520">
        <f t="shared" si="116"/>
        <v>66.959999999999994</v>
      </c>
      <c r="R1520" s="16">
        <f t="shared" si="117"/>
        <v>42125.772812499999</v>
      </c>
      <c r="S1520" s="16">
        <f t="shared" si="118"/>
        <v>42157.652511574073</v>
      </c>
      <c r="T1520">
        <f t="shared" si="119"/>
        <v>2015</v>
      </c>
    </row>
    <row r="1521" spans="1:20" ht="150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 s="10">
        <v>1435851577</v>
      </c>
      <c r="J1521">
        <v>1433259577</v>
      </c>
      <c r="K1521" t="b">
        <v>0</v>
      </c>
      <c r="L1521">
        <v>78</v>
      </c>
      <c r="M1521" t="b">
        <v>1</v>
      </c>
      <c r="N1521" s="12" t="s">
        <v>8283</v>
      </c>
      <c r="O1521" t="s">
        <v>8286</v>
      </c>
      <c r="P1521" s="6">
        <f t="shared" si="115"/>
        <v>102.67</v>
      </c>
      <c r="Q1521">
        <f t="shared" si="116"/>
        <v>39.49</v>
      </c>
      <c r="R1521" s="16">
        <f t="shared" si="117"/>
        <v>42157.652511574073</v>
      </c>
      <c r="S1521" s="16">
        <f t="shared" si="118"/>
        <v>41213.254687499997</v>
      </c>
      <c r="T1521">
        <f t="shared" si="119"/>
        <v>2015</v>
      </c>
    </row>
    <row r="1522" spans="1:20" ht="60" hidden="1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 s="10">
        <v>1354269600</v>
      </c>
      <c r="J1522">
        <v>1351663605</v>
      </c>
      <c r="K1522" t="b">
        <v>0</v>
      </c>
      <c r="L1522">
        <v>121</v>
      </c>
      <c r="M1522" t="b">
        <v>1</v>
      </c>
      <c r="N1522" s="12" t="s">
        <v>8271</v>
      </c>
      <c r="O1522" t="s">
        <v>8293</v>
      </c>
      <c r="P1522" s="6">
        <f t="shared" si="115"/>
        <v>122.68</v>
      </c>
      <c r="Q1522">
        <f t="shared" si="116"/>
        <v>25.35</v>
      </c>
      <c r="R1522" s="16">
        <f t="shared" si="117"/>
        <v>41213.254687499997</v>
      </c>
      <c r="S1522" s="16">
        <f t="shared" si="118"/>
        <v>42773.005243055552</v>
      </c>
      <c r="T1522">
        <f t="shared" si="119"/>
        <v>2012</v>
      </c>
    </row>
    <row r="1523" spans="1:20" ht="60" hidden="1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 s="10">
        <v>1487635653</v>
      </c>
      <c r="J1523">
        <v>1486426053</v>
      </c>
      <c r="K1523" t="b">
        <v>0</v>
      </c>
      <c r="L1523">
        <v>53</v>
      </c>
      <c r="M1523" t="b">
        <v>1</v>
      </c>
      <c r="N1523" s="12" t="s">
        <v>8276</v>
      </c>
      <c r="O1523" t="s">
        <v>8277</v>
      </c>
      <c r="P1523" s="6">
        <f t="shared" si="115"/>
        <v>153.1</v>
      </c>
      <c r="Q1523">
        <f t="shared" si="116"/>
        <v>57.77</v>
      </c>
      <c r="R1523" s="16">
        <f t="shared" si="117"/>
        <v>42773.005243055552</v>
      </c>
      <c r="S1523" s="16">
        <f t="shared" si="118"/>
        <v>42055.277199074073</v>
      </c>
      <c r="T1523">
        <f t="shared" si="119"/>
        <v>2017</v>
      </c>
    </row>
    <row r="1524" spans="1:20" ht="120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 s="10">
        <v>1426775940</v>
      </c>
      <c r="J1524">
        <v>1424414350</v>
      </c>
      <c r="K1524" t="b">
        <v>0</v>
      </c>
      <c r="L1524">
        <v>13</v>
      </c>
      <c r="M1524" t="b">
        <v>1</v>
      </c>
      <c r="N1524" s="12" t="s">
        <v>8283</v>
      </c>
      <c r="O1524" t="s">
        <v>8286</v>
      </c>
      <c r="P1524" s="6">
        <f t="shared" si="115"/>
        <v>102.03</v>
      </c>
      <c r="Q1524">
        <f t="shared" si="116"/>
        <v>235.46</v>
      </c>
      <c r="R1524" s="16">
        <f t="shared" si="117"/>
        <v>42055.277199074073</v>
      </c>
      <c r="S1524" s="16">
        <f t="shared" si="118"/>
        <v>40939.761782407404</v>
      </c>
      <c r="T1524">
        <f t="shared" si="119"/>
        <v>2015</v>
      </c>
    </row>
    <row r="1525" spans="1:20" ht="45" hidden="1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 s="10">
        <v>1331870340</v>
      </c>
      <c r="J1525">
        <v>1328033818</v>
      </c>
      <c r="K1525" t="b">
        <v>0</v>
      </c>
      <c r="L1525">
        <v>89</v>
      </c>
      <c r="M1525" t="b">
        <v>1</v>
      </c>
      <c r="N1525" s="12" t="s">
        <v>8287</v>
      </c>
      <c r="O1525" t="s">
        <v>8298</v>
      </c>
      <c r="P1525" s="6">
        <f t="shared" si="115"/>
        <v>122.41</v>
      </c>
      <c r="Q1525">
        <f t="shared" si="116"/>
        <v>34.380000000000003</v>
      </c>
      <c r="R1525" s="16">
        <f t="shared" si="117"/>
        <v>40939.761782407404</v>
      </c>
      <c r="S1525" s="16">
        <f t="shared" si="118"/>
        <v>41955.002488425926</v>
      </c>
      <c r="T1525">
        <f t="shared" si="119"/>
        <v>2012</v>
      </c>
    </row>
    <row r="1526" spans="1:20" ht="30" hidden="1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 s="10">
        <v>1420070615</v>
      </c>
      <c r="J1526">
        <v>1415750615</v>
      </c>
      <c r="K1526" t="b">
        <v>0</v>
      </c>
      <c r="L1526">
        <v>16</v>
      </c>
      <c r="M1526" t="b">
        <v>0</v>
      </c>
      <c r="N1526" s="12" t="s">
        <v>8268</v>
      </c>
      <c r="O1526" t="s">
        <v>8270</v>
      </c>
      <c r="P1526" s="6">
        <f t="shared" si="115"/>
        <v>30.6</v>
      </c>
      <c r="Q1526">
        <f t="shared" si="116"/>
        <v>191.25</v>
      </c>
      <c r="R1526" s="16">
        <f t="shared" si="117"/>
        <v>41955.002488425926</v>
      </c>
      <c r="S1526" s="16">
        <f t="shared" si="118"/>
        <v>42270.7269212963</v>
      </c>
      <c r="T1526">
        <f t="shared" si="119"/>
        <v>2014</v>
      </c>
    </row>
    <row r="1527" spans="1:20" ht="105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 s="10">
        <v>1446091260</v>
      </c>
      <c r="J1527">
        <v>1443029206</v>
      </c>
      <c r="K1527" t="b">
        <v>0</v>
      </c>
      <c r="L1527">
        <v>55</v>
      </c>
      <c r="M1527" t="b">
        <v>1</v>
      </c>
      <c r="N1527" s="12" t="s">
        <v>8283</v>
      </c>
      <c r="O1527" t="s">
        <v>8286</v>
      </c>
      <c r="P1527" s="6">
        <f t="shared" si="115"/>
        <v>101.93</v>
      </c>
      <c r="Q1527">
        <f t="shared" si="116"/>
        <v>55.6</v>
      </c>
      <c r="R1527" s="16">
        <f t="shared" si="117"/>
        <v>42270.7269212963</v>
      </c>
      <c r="S1527" s="16">
        <f t="shared" si="118"/>
        <v>42192.64707175926</v>
      </c>
      <c r="T1527">
        <f t="shared" si="119"/>
        <v>2015</v>
      </c>
    </row>
    <row r="1528" spans="1:20" ht="150" x14ac:dyDescent="0.25">
      <c r="A1528">
        <v>2802</v>
      </c>
      <c r="B1528" s="3" t="s">
        <v>2802</v>
      </c>
      <c r="C1528" s="3" t="s">
        <v>6912</v>
      </c>
      <c r="D1528" s="6">
        <v>3000</v>
      </c>
      <c r="E1528" s="8">
        <v>3055</v>
      </c>
      <c r="F1528" t="s">
        <v>8218</v>
      </c>
      <c r="G1528" t="s">
        <v>8224</v>
      </c>
      <c r="H1528" t="s">
        <v>8246</v>
      </c>
      <c r="I1528" s="10">
        <v>1438875107</v>
      </c>
      <c r="J1528">
        <v>1436283107</v>
      </c>
      <c r="K1528" t="b">
        <v>0</v>
      </c>
      <c r="L1528">
        <v>90</v>
      </c>
      <c r="M1528" t="b">
        <v>1</v>
      </c>
      <c r="N1528" s="12" t="s">
        <v>8283</v>
      </c>
      <c r="O1528" t="s">
        <v>8286</v>
      </c>
      <c r="P1528" s="6">
        <f t="shared" si="115"/>
        <v>101.83</v>
      </c>
      <c r="Q1528">
        <f t="shared" si="116"/>
        <v>33.94</v>
      </c>
      <c r="R1528" s="16">
        <f t="shared" si="117"/>
        <v>42192.64707175926</v>
      </c>
      <c r="S1528" s="16">
        <f t="shared" si="118"/>
        <v>42087.803310185183</v>
      </c>
      <c r="T1528">
        <f t="shared" si="119"/>
        <v>2015</v>
      </c>
    </row>
    <row r="1529" spans="1:20" ht="45" hidden="1" x14ac:dyDescent="0.25">
      <c r="A1529">
        <v>1390</v>
      </c>
      <c r="B1529" s="3" t="s">
        <v>1391</v>
      </c>
      <c r="C1529" s="3" t="s">
        <v>5500</v>
      </c>
      <c r="D1529" s="6">
        <v>2800</v>
      </c>
      <c r="E1529" s="8">
        <v>3055</v>
      </c>
      <c r="F1529" t="s">
        <v>8218</v>
      </c>
      <c r="G1529" t="s">
        <v>8223</v>
      </c>
      <c r="H1529" t="s">
        <v>8245</v>
      </c>
      <c r="I1529" s="10">
        <v>1430154720</v>
      </c>
      <c r="J1529">
        <v>1427224606</v>
      </c>
      <c r="K1529" t="b">
        <v>0</v>
      </c>
      <c r="L1529">
        <v>19</v>
      </c>
      <c r="M1529" t="b">
        <v>1</v>
      </c>
      <c r="N1529" s="12" t="s">
        <v>8287</v>
      </c>
      <c r="O1529" t="s">
        <v>8291</v>
      </c>
      <c r="P1529" s="6">
        <f t="shared" si="115"/>
        <v>109.11</v>
      </c>
      <c r="Q1529">
        <f t="shared" si="116"/>
        <v>160.79</v>
      </c>
      <c r="R1529" s="16">
        <f t="shared" si="117"/>
        <v>42087.803310185183</v>
      </c>
      <c r="S1529" s="16">
        <f t="shared" si="118"/>
        <v>42380.884872685187</v>
      </c>
      <c r="T1529">
        <f t="shared" si="119"/>
        <v>2015</v>
      </c>
    </row>
    <row r="1530" spans="1:20" ht="135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 s="10">
        <v>1454047140</v>
      </c>
      <c r="J1530">
        <v>1452546853</v>
      </c>
      <c r="K1530" t="b">
        <v>0</v>
      </c>
      <c r="L1530">
        <v>15</v>
      </c>
      <c r="M1530" t="b">
        <v>1</v>
      </c>
      <c r="N1530" s="12" t="s">
        <v>8283</v>
      </c>
      <c r="O1530" t="s">
        <v>8286</v>
      </c>
      <c r="P1530" s="6">
        <f t="shared" si="115"/>
        <v>101.6</v>
      </c>
      <c r="Q1530">
        <f t="shared" si="116"/>
        <v>203.2</v>
      </c>
      <c r="R1530" s="16">
        <f t="shared" si="117"/>
        <v>42380.884872685187</v>
      </c>
      <c r="S1530" s="16">
        <f t="shared" si="118"/>
        <v>41878.946574074071</v>
      </c>
      <c r="T1530">
        <f t="shared" si="119"/>
        <v>2016</v>
      </c>
    </row>
    <row r="1531" spans="1:20" ht="150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 s="10">
        <v>1411771384</v>
      </c>
      <c r="J1531">
        <v>1409179384</v>
      </c>
      <c r="K1531" t="b">
        <v>0</v>
      </c>
      <c r="L1531">
        <v>57</v>
      </c>
      <c r="M1531" t="b">
        <v>1</v>
      </c>
      <c r="N1531" s="12" t="s">
        <v>8283</v>
      </c>
      <c r="O1531" t="s">
        <v>8286</v>
      </c>
      <c r="P1531" s="6">
        <f t="shared" si="115"/>
        <v>101.53</v>
      </c>
      <c r="Q1531">
        <f t="shared" si="116"/>
        <v>53.44</v>
      </c>
      <c r="R1531" s="16">
        <f t="shared" si="117"/>
        <v>41878.946574074071</v>
      </c>
      <c r="S1531" s="16">
        <f t="shared" si="118"/>
        <v>42235.117476851854</v>
      </c>
      <c r="T1531">
        <f t="shared" si="119"/>
        <v>2014</v>
      </c>
    </row>
    <row r="1532" spans="1:20" ht="60" hidden="1" x14ac:dyDescent="0.25">
      <c r="A1532">
        <v>4067</v>
      </c>
      <c r="B1532" s="3" t="s">
        <v>4063</v>
      </c>
      <c r="C1532" s="3" t="s">
        <v>7998</v>
      </c>
      <c r="D1532" s="6">
        <v>5000</v>
      </c>
      <c r="E1532" s="8">
        <v>3045</v>
      </c>
      <c r="F1532" t="s">
        <v>8220</v>
      </c>
      <c r="G1532" t="s">
        <v>8223</v>
      </c>
      <c r="H1532" t="s">
        <v>8245</v>
      </c>
      <c r="I1532" s="10">
        <v>1443408550</v>
      </c>
      <c r="J1532">
        <v>1439952550</v>
      </c>
      <c r="K1532" t="b">
        <v>0</v>
      </c>
      <c r="L1532">
        <v>17</v>
      </c>
      <c r="M1532" t="b">
        <v>0</v>
      </c>
      <c r="N1532" s="12" t="s">
        <v>8283</v>
      </c>
      <c r="O1532" t="s">
        <v>8286</v>
      </c>
      <c r="P1532" s="6">
        <f t="shared" si="115"/>
        <v>60.9</v>
      </c>
      <c r="Q1532">
        <f t="shared" si="116"/>
        <v>179.12</v>
      </c>
      <c r="R1532" s="16">
        <f t="shared" si="117"/>
        <v>42235.117476851854</v>
      </c>
      <c r="S1532" s="16">
        <f t="shared" si="118"/>
        <v>41829.734259259261</v>
      </c>
      <c r="T1532">
        <f t="shared" si="119"/>
        <v>2015</v>
      </c>
    </row>
    <row r="1533" spans="1:20" ht="150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 s="10">
        <v>1408815440</v>
      </c>
      <c r="J1533">
        <v>1404927440</v>
      </c>
      <c r="K1533" t="b">
        <v>0</v>
      </c>
      <c r="L1533">
        <v>29</v>
      </c>
      <c r="M1533" t="b">
        <v>1</v>
      </c>
      <c r="N1533" s="12" t="s">
        <v>8283</v>
      </c>
      <c r="O1533" t="s">
        <v>8286</v>
      </c>
      <c r="P1533" s="6">
        <f t="shared" si="115"/>
        <v>101.5</v>
      </c>
      <c r="Q1533">
        <f t="shared" si="116"/>
        <v>105</v>
      </c>
      <c r="R1533" s="16">
        <f t="shared" si="117"/>
        <v>41829.734259259261</v>
      </c>
      <c r="S1533" s="16">
        <f t="shared" si="118"/>
        <v>41730.998402777775</v>
      </c>
      <c r="T1533">
        <f t="shared" si="119"/>
        <v>2014</v>
      </c>
    </row>
    <row r="1534" spans="1:20" ht="45" hidden="1" x14ac:dyDescent="0.25">
      <c r="A1534">
        <v>837</v>
      </c>
      <c r="B1534" s="3" t="s">
        <v>838</v>
      </c>
      <c r="C1534" s="3" t="s">
        <v>4947</v>
      </c>
      <c r="D1534" s="6">
        <v>2500</v>
      </c>
      <c r="E1534" s="8">
        <v>3045</v>
      </c>
      <c r="F1534" t="s">
        <v>8218</v>
      </c>
      <c r="G1534" t="s">
        <v>8223</v>
      </c>
      <c r="H1534" t="s">
        <v>8245</v>
      </c>
      <c r="I1534" s="10">
        <v>1398988662</v>
      </c>
      <c r="J1534">
        <v>1396396662</v>
      </c>
      <c r="K1534" t="b">
        <v>0</v>
      </c>
      <c r="L1534">
        <v>62</v>
      </c>
      <c r="M1534" t="b">
        <v>1</v>
      </c>
      <c r="N1534" s="12" t="s">
        <v>8287</v>
      </c>
      <c r="O1534" t="s">
        <v>8291</v>
      </c>
      <c r="P1534" s="6">
        <f t="shared" si="115"/>
        <v>121.8</v>
      </c>
      <c r="Q1534">
        <f t="shared" si="116"/>
        <v>49.11</v>
      </c>
      <c r="R1534" s="16">
        <f t="shared" si="117"/>
        <v>41730.998402777775</v>
      </c>
      <c r="S1534" s="16">
        <f t="shared" si="118"/>
        <v>41674.08494212963</v>
      </c>
      <c r="T1534">
        <f t="shared" si="119"/>
        <v>2014</v>
      </c>
    </row>
    <row r="1535" spans="1:20" ht="45" hidden="1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 s="10">
        <v>1394071339</v>
      </c>
      <c r="J1535">
        <v>1391479339</v>
      </c>
      <c r="K1535" t="b">
        <v>0</v>
      </c>
      <c r="L1535">
        <v>55</v>
      </c>
      <c r="M1535" t="b">
        <v>1</v>
      </c>
      <c r="N1535" s="12" t="s">
        <v>8281</v>
      </c>
      <c r="O1535" t="s">
        <v>8282</v>
      </c>
      <c r="P1535" s="6">
        <f t="shared" si="115"/>
        <v>107.66</v>
      </c>
      <c r="Q1535">
        <f t="shared" si="116"/>
        <v>55.2</v>
      </c>
      <c r="R1535" s="16">
        <f t="shared" si="117"/>
        <v>41674.08494212963</v>
      </c>
      <c r="S1535" s="16">
        <f t="shared" si="118"/>
        <v>42047.128564814819</v>
      </c>
      <c r="T1535">
        <f t="shared" si="119"/>
        <v>2014</v>
      </c>
    </row>
    <row r="1536" spans="1:20" ht="60" hidden="1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 s="10">
        <v>1426298708</v>
      </c>
      <c r="J1536">
        <v>1423710308</v>
      </c>
      <c r="K1536" t="b">
        <v>1</v>
      </c>
      <c r="L1536">
        <v>31</v>
      </c>
      <c r="M1536" t="b">
        <v>1</v>
      </c>
      <c r="N1536" s="12" t="s">
        <v>8281</v>
      </c>
      <c r="O1536" t="s">
        <v>8282</v>
      </c>
      <c r="P1536" s="6">
        <f t="shared" si="115"/>
        <v>101.17</v>
      </c>
      <c r="Q1536">
        <f t="shared" si="116"/>
        <v>97.9</v>
      </c>
      <c r="R1536" s="16">
        <f t="shared" si="117"/>
        <v>42047.128564814819</v>
      </c>
      <c r="S1536" s="16">
        <f t="shared" si="118"/>
        <v>42056.013124999998</v>
      </c>
      <c r="T1536">
        <f t="shared" si="119"/>
        <v>2015</v>
      </c>
    </row>
    <row r="1537" spans="1:20" ht="75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 s="10">
        <v>1426132800</v>
      </c>
      <c r="J1537">
        <v>1424477934</v>
      </c>
      <c r="K1537" t="b">
        <v>0</v>
      </c>
      <c r="L1537">
        <v>24</v>
      </c>
      <c r="M1537" t="b">
        <v>1</v>
      </c>
      <c r="N1537" s="12" t="s">
        <v>8283</v>
      </c>
      <c r="O1537" t="s">
        <v>8286</v>
      </c>
      <c r="P1537" s="6">
        <f t="shared" si="115"/>
        <v>101.17</v>
      </c>
      <c r="Q1537">
        <f t="shared" si="116"/>
        <v>126.46</v>
      </c>
      <c r="R1537" s="16">
        <f t="shared" si="117"/>
        <v>42056.013124999998</v>
      </c>
      <c r="S1537" s="16">
        <f t="shared" si="118"/>
        <v>42398.849259259259</v>
      </c>
      <c r="T1537">
        <f t="shared" si="119"/>
        <v>2015</v>
      </c>
    </row>
    <row r="1538" spans="1:20" ht="60" hidden="1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 s="10">
        <v>1456811940</v>
      </c>
      <c r="J1538">
        <v>1454098976</v>
      </c>
      <c r="K1538" t="b">
        <v>0</v>
      </c>
      <c r="L1538">
        <v>17</v>
      </c>
      <c r="M1538" t="b">
        <v>1</v>
      </c>
      <c r="N1538" s="12" t="s">
        <v>8283</v>
      </c>
      <c r="O1538" t="s">
        <v>8284</v>
      </c>
      <c r="P1538" s="6">
        <f t="shared" ref="P1538:P1601" si="120">ROUND(E1538/D1538*100,2)</f>
        <v>101.17</v>
      </c>
      <c r="Q1538">
        <f t="shared" ref="Q1538:Q1601" si="121">ROUND(E1538/L1538,2)</f>
        <v>178.53</v>
      </c>
      <c r="R1538" s="16">
        <f t="shared" si="117"/>
        <v>42398.849259259259</v>
      </c>
      <c r="S1538" s="16">
        <f t="shared" si="118"/>
        <v>42360.212025462963</v>
      </c>
      <c r="T1538">
        <f t="shared" si="119"/>
        <v>2016</v>
      </c>
    </row>
    <row r="1539" spans="1:20" ht="45" hidden="1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 s="10">
        <v>1453352719</v>
      </c>
      <c r="J1539">
        <v>1450760719</v>
      </c>
      <c r="K1539" t="b">
        <v>0</v>
      </c>
      <c r="L1539">
        <v>26</v>
      </c>
      <c r="M1539" t="b">
        <v>1</v>
      </c>
      <c r="N1539" s="12" t="s">
        <v>8283</v>
      </c>
      <c r="O1539" t="s">
        <v>8284</v>
      </c>
      <c r="P1539" s="6">
        <f t="shared" si="120"/>
        <v>101.17</v>
      </c>
      <c r="Q1539">
        <f t="shared" si="121"/>
        <v>116.73</v>
      </c>
      <c r="R1539" s="16">
        <f t="shared" ref="R1539:R1602" si="122">(((J1539/60)/60)/24)+DATE(1970,1,1)</f>
        <v>42360.212025462963</v>
      </c>
      <c r="S1539" s="16">
        <f t="shared" ref="S1539:S1602" si="123">(((J1540/60)/60)/24)+DATE(1970,1,1)</f>
        <v>41862.864675925928</v>
      </c>
      <c r="T1539">
        <f t="shared" ref="T1539:T1602" si="124">YEAR(R1539)</f>
        <v>2015</v>
      </c>
    </row>
    <row r="1540" spans="1:20" ht="150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 s="10">
        <v>1408999508</v>
      </c>
      <c r="J1540">
        <v>1407789908</v>
      </c>
      <c r="K1540" t="b">
        <v>1</v>
      </c>
      <c r="L1540">
        <v>23</v>
      </c>
      <c r="M1540" t="b">
        <v>1</v>
      </c>
      <c r="N1540" s="12" t="s">
        <v>8283</v>
      </c>
      <c r="O1540" t="s">
        <v>8286</v>
      </c>
      <c r="P1540" s="6">
        <f t="shared" si="120"/>
        <v>101.13</v>
      </c>
      <c r="Q1540">
        <f t="shared" si="121"/>
        <v>131.91</v>
      </c>
      <c r="R1540" s="16">
        <f t="shared" si="122"/>
        <v>41862.864675925928</v>
      </c>
      <c r="S1540" s="16">
        <f t="shared" si="123"/>
        <v>42249.064722222218</v>
      </c>
      <c r="T1540">
        <f t="shared" si="124"/>
        <v>2014</v>
      </c>
    </row>
    <row r="1541" spans="1:20" ht="60" hidden="1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 s="10">
        <v>1443675600</v>
      </c>
      <c r="J1541">
        <v>1441157592</v>
      </c>
      <c r="K1541" t="b">
        <v>0</v>
      </c>
      <c r="L1541">
        <v>33</v>
      </c>
      <c r="M1541" t="b">
        <v>0</v>
      </c>
      <c r="N1541" s="12" t="s">
        <v>8281</v>
      </c>
      <c r="O1541" t="s">
        <v>8285</v>
      </c>
      <c r="P1541" s="6">
        <f t="shared" si="120"/>
        <v>25.25</v>
      </c>
      <c r="Q1541">
        <f t="shared" si="121"/>
        <v>91.82</v>
      </c>
      <c r="R1541" s="16">
        <f t="shared" si="122"/>
        <v>42249.064722222218</v>
      </c>
      <c r="S1541" s="16">
        <f t="shared" si="123"/>
        <v>42205.710879629631</v>
      </c>
      <c r="T1541">
        <f t="shared" si="124"/>
        <v>2015</v>
      </c>
    </row>
    <row r="1542" spans="1:20" ht="150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 s="10">
        <v>1440003820</v>
      </c>
      <c r="J1542">
        <v>1437411820</v>
      </c>
      <c r="K1542" t="b">
        <v>0</v>
      </c>
      <c r="L1542">
        <v>36</v>
      </c>
      <c r="M1542" t="b">
        <v>1</v>
      </c>
      <c r="N1542" s="12" t="s">
        <v>8283</v>
      </c>
      <c r="O1542" t="s">
        <v>8286</v>
      </c>
      <c r="P1542" s="6">
        <f t="shared" si="120"/>
        <v>101</v>
      </c>
      <c r="Q1542">
        <f t="shared" si="121"/>
        <v>84.17</v>
      </c>
      <c r="R1542" s="16">
        <f t="shared" si="122"/>
        <v>42205.710879629631</v>
      </c>
      <c r="S1542" s="16">
        <f t="shared" si="123"/>
        <v>42053.671666666662</v>
      </c>
      <c r="T1542">
        <f t="shared" si="124"/>
        <v>2015</v>
      </c>
    </row>
    <row r="1543" spans="1:20" ht="30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 s="10">
        <v>1426864032</v>
      </c>
      <c r="J1543">
        <v>1424275632</v>
      </c>
      <c r="K1543" t="b">
        <v>0</v>
      </c>
      <c r="L1543">
        <v>47</v>
      </c>
      <c r="M1543" t="b">
        <v>1</v>
      </c>
      <c r="N1543" s="12" t="s">
        <v>8283</v>
      </c>
      <c r="O1543" t="s">
        <v>8286</v>
      </c>
      <c r="P1543" s="6">
        <f t="shared" si="120"/>
        <v>101</v>
      </c>
      <c r="Q1543">
        <f t="shared" si="121"/>
        <v>64.47</v>
      </c>
      <c r="R1543" s="16">
        <f t="shared" si="122"/>
        <v>42053.671666666662</v>
      </c>
      <c r="S1543" s="16">
        <f t="shared" si="123"/>
        <v>40978.125046296293</v>
      </c>
      <c r="T1543">
        <f t="shared" si="124"/>
        <v>2015</v>
      </c>
    </row>
    <row r="1544" spans="1:20" ht="60" hidden="1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 s="10">
        <v>1336528804</v>
      </c>
      <c r="J1544">
        <v>1331348404</v>
      </c>
      <c r="K1544" t="b">
        <v>0</v>
      </c>
      <c r="L1544">
        <v>48</v>
      </c>
      <c r="M1544" t="b">
        <v>1</v>
      </c>
      <c r="N1544" s="12" t="s">
        <v>8287</v>
      </c>
      <c r="O1544" t="s">
        <v>8291</v>
      </c>
      <c r="P1544" s="6">
        <f t="shared" si="120"/>
        <v>100.86</v>
      </c>
      <c r="Q1544">
        <f t="shared" si="121"/>
        <v>63.03</v>
      </c>
      <c r="R1544" s="16">
        <f t="shared" si="122"/>
        <v>40978.125046296293</v>
      </c>
      <c r="S1544" s="16">
        <f t="shared" si="123"/>
        <v>42094.236481481479</v>
      </c>
      <c r="T1544">
        <f t="shared" si="124"/>
        <v>2012</v>
      </c>
    </row>
    <row r="1545" spans="1:20" ht="60" hidden="1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 s="10">
        <v>1429594832</v>
      </c>
      <c r="J1545">
        <v>1427780432</v>
      </c>
      <c r="K1545" t="b">
        <v>0</v>
      </c>
      <c r="L1545">
        <v>38</v>
      </c>
      <c r="M1545" t="b">
        <v>1</v>
      </c>
      <c r="N1545" s="12" t="s">
        <v>8287</v>
      </c>
      <c r="O1545" t="s">
        <v>8291</v>
      </c>
      <c r="P1545" s="6">
        <f t="shared" si="120"/>
        <v>120.88</v>
      </c>
      <c r="Q1545">
        <f t="shared" si="121"/>
        <v>79.53</v>
      </c>
      <c r="R1545" s="16">
        <f t="shared" si="122"/>
        <v>42094.236481481479</v>
      </c>
      <c r="S1545" s="16">
        <f t="shared" si="123"/>
        <v>42209.593692129631</v>
      </c>
      <c r="T1545">
        <f t="shared" si="124"/>
        <v>2015</v>
      </c>
    </row>
    <row r="1546" spans="1:20" hidden="1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 s="10">
        <v>1440339295</v>
      </c>
      <c r="J1546">
        <v>1437747295</v>
      </c>
      <c r="K1546" t="b">
        <v>0</v>
      </c>
      <c r="L1546">
        <v>21</v>
      </c>
      <c r="M1546" t="b">
        <v>1</v>
      </c>
      <c r="N1546" s="12" t="s">
        <v>8268</v>
      </c>
      <c r="O1546" t="s">
        <v>8270</v>
      </c>
      <c r="P1546" s="6">
        <f t="shared" si="120"/>
        <v>100.57</v>
      </c>
      <c r="Q1546">
        <f t="shared" si="121"/>
        <v>143.66999999999999</v>
      </c>
      <c r="R1546" s="16">
        <f t="shared" si="122"/>
        <v>42209.593692129631</v>
      </c>
      <c r="S1546" s="16">
        <f t="shared" si="123"/>
        <v>42754.693842592591</v>
      </c>
      <c r="T1546">
        <f t="shared" si="124"/>
        <v>2015</v>
      </c>
    </row>
    <row r="1547" spans="1:20" ht="150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 s="10">
        <v>1487286000</v>
      </c>
      <c r="J1547">
        <v>1484843948</v>
      </c>
      <c r="K1547" t="b">
        <v>0</v>
      </c>
      <c r="L1547">
        <v>34</v>
      </c>
      <c r="M1547" t="b">
        <v>1</v>
      </c>
      <c r="N1547" s="12" t="s">
        <v>8283</v>
      </c>
      <c r="O1547" t="s">
        <v>8286</v>
      </c>
      <c r="P1547" s="6">
        <f t="shared" si="120"/>
        <v>100.57</v>
      </c>
      <c r="Q1547">
        <f t="shared" si="121"/>
        <v>88.74</v>
      </c>
      <c r="R1547" s="16">
        <f t="shared" si="122"/>
        <v>42754.693842592591</v>
      </c>
      <c r="S1547" s="16">
        <f t="shared" si="123"/>
        <v>40638.162465277775</v>
      </c>
      <c r="T1547">
        <f t="shared" si="124"/>
        <v>2017</v>
      </c>
    </row>
    <row r="1548" spans="1:20" ht="60" hidden="1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 s="10">
        <v>1304920740</v>
      </c>
      <c r="J1548">
        <v>1301975637</v>
      </c>
      <c r="K1548" t="b">
        <v>0</v>
      </c>
      <c r="L1548">
        <v>35</v>
      </c>
      <c r="M1548" t="b">
        <v>1</v>
      </c>
      <c r="N1548" s="12" t="s">
        <v>8281</v>
      </c>
      <c r="O1548" t="s">
        <v>8282</v>
      </c>
      <c r="P1548" s="6">
        <f t="shared" si="120"/>
        <v>107.7</v>
      </c>
      <c r="Q1548">
        <f t="shared" si="121"/>
        <v>86.16</v>
      </c>
      <c r="R1548" s="16">
        <f t="shared" si="122"/>
        <v>40638.162465277775</v>
      </c>
      <c r="S1548" s="16">
        <f t="shared" si="123"/>
        <v>41780.068043981482</v>
      </c>
      <c r="T1548">
        <f t="shared" si="124"/>
        <v>2011</v>
      </c>
    </row>
    <row r="1549" spans="1:20" ht="60" hidden="1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 s="10">
        <v>1403660279</v>
      </c>
      <c r="J1549">
        <v>1400636279</v>
      </c>
      <c r="K1549" t="b">
        <v>0</v>
      </c>
      <c r="L1549">
        <v>19</v>
      </c>
      <c r="M1549" t="b">
        <v>1</v>
      </c>
      <c r="N1549" s="12" t="s">
        <v>8281</v>
      </c>
      <c r="O1549" t="s">
        <v>8292</v>
      </c>
      <c r="P1549" s="6">
        <f t="shared" si="120"/>
        <v>100.5</v>
      </c>
      <c r="Q1549">
        <f t="shared" si="121"/>
        <v>158.68</v>
      </c>
      <c r="R1549" s="16">
        <f t="shared" si="122"/>
        <v>41780.068043981482</v>
      </c>
      <c r="S1549" s="16">
        <f t="shared" si="123"/>
        <v>42548.63853009259</v>
      </c>
      <c r="T1549">
        <f t="shared" si="124"/>
        <v>2014</v>
      </c>
    </row>
    <row r="1550" spans="1:20" ht="60" hidden="1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 s="10">
        <v>1470132180</v>
      </c>
      <c r="J1550">
        <v>1467040769</v>
      </c>
      <c r="K1550" t="b">
        <v>0</v>
      </c>
      <c r="L1550">
        <v>30</v>
      </c>
      <c r="M1550" t="b">
        <v>1</v>
      </c>
      <c r="N1550" s="12" t="s">
        <v>8283</v>
      </c>
      <c r="O1550" t="s">
        <v>8295</v>
      </c>
      <c r="P1550" s="6">
        <f t="shared" si="120"/>
        <v>150.75</v>
      </c>
      <c r="Q1550">
        <f t="shared" si="121"/>
        <v>100.5</v>
      </c>
      <c r="R1550" s="16">
        <f t="shared" si="122"/>
        <v>42548.63853009259</v>
      </c>
      <c r="S1550" s="16">
        <f t="shared" si="123"/>
        <v>42675.690393518518</v>
      </c>
      <c r="T1550">
        <f t="shared" si="124"/>
        <v>2016</v>
      </c>
    </row>
    <row r="1551" spans="1:20" ht="60" hidden="1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 s="10">
        <v>1480613650</v>
      </c>
      <c r="J1551">
        <v>1478018050</v>
      </c>
      <c r="K1551" t="b">
        <v>0</v>
      </c>
      <c r="L1551">
        <v>28</v>
      </c>
      <c r="M1551" t="b">
        <v>1</v>
      </c>
      <c r="N1551" s="12" t="s">
        <v>8268</v>
      </c>
      <c r="O1551" t="s">
        <v>8270</v>
      </c>
      <c r="P1551" s="6">
        <f t="shared" si="120"/>
        <v>100.47</v>
      </c>
      <c r="Q1551">
        <f t="shared" si="121"/>
        <v>107.64</v>
      </c>
      <c r="R1551" s="16">
        <f t="shared" si="122"/>
        <v>42675.690393518518</v>
      </c>
      <c r="S1551" s="16">
        <f t="shared" si="123"/>
        <v>41598.420046296298</v>
      </c>
      <c r="T1551">
        <f t="shared" si="124"/>
        <v>2016</v>
      </c>
    </row>
    <row r="1552" spans="1:20" ht="60" hidden="1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 s="10">
        <v>1387533892</v>
      </c>
      <c r="J1552">
        <v>1384941892</v>
      </c>
      <c r="K1552" t="b">
        <v>0</v>
      </c>
      <c r="L1552">
        <v>169</v>
      </c>
      <c r="M1552" t="b">
        <v>1</v>
      </c>
      <c r="N1552" s="12" t="s">
        <v>8271</v>
      </c>
      <c r="O1552" t="s">
        <v>8293</v>
      </c>
      <c r="P1552" s="6">
        <f t="shared" si="120"/>
        <v>120.48</v>
      </c>
      <c r="Q1552">
        <f t="shared" si="121"/>
        <v>17.82</v>
      </c>
      <c r="R1552" s="16">
        <f t="shared" si="122"/>
        <v>41598.420046296298</v>
      </c>
      <c r="S1552" s="16">
        <f t="shared" si="123"/>
        <v>41453.076319444444</v>
      </c>
      <c r="T1552">
        <f t="shared" si="124"/>
        <v>2013</v>
      </c>
    </row>
    <row r="1553" spans="1:20" ht="30" hidden="1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 s="10">
        <v>1375408194</v>
      </c>
      <c r="J1553">
        <v>1372384194</v>
      </c>
      <c r="K1553" t="b">
        <v>0</v>
      </c>
      <c r="L1553">
        <v>62</v>
      </c>
      <c r="M1553" t="b">
        <v>1</v>
      </c>
      <c r="N1553" s="12" t="s">
        <v>8287</v>
      </c>
      <c r="O1553" t="s">
        <v>8288</v>
      </c>
      <c r="P1553" s="6">
        <f t="shared" si="120"/>
        <v>120.4</v>
      </c>
      <c r="Q1553">
        <f t="shared" si="121"/>
        <v>48.55</v>
      </c>
      <c r="R1553" s="16">
        <f t="shared" si="122"/>
        <v>41453.076319444444</v>
      </c>
      <c r="S1553" s="16">
        <f t="shared" si="123"/>
        <v>42429.991724537031</v>
      </c>
      <c r="T1553">
        <f t="shared" si="124"/>
        <v>2013</v>
      </c>
    </row>
    <row r="1554" spans="1:20" ht="135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 s="10">
        <v>1459378085</v>
      </c>
      <c r="J1554">
        <v>1456789685</v>
      </c>
      <c r="K1554" t="b">
        <v>0</v>
      </c>
      <c r="L1554">
        <v>21</v>
      </c>
      <c r="M1554" t="b">
        <v>1</v>
      </c>
      <c r="N1554" s="12" t="s">
        <v>8283</v>
      </c>
      <c r="O1554" t="s">
        <v>8286</v>
      </c>
      <c r="P1554" s="6">
        <f t="shared" si="120"/>
        <v>153.32</v>
      </c>
      <c r="Q1554">
        <f t="shared" si="121"/>
        <v>143.1</v>
      </c>
      <c r="R1554" s="16">
        <f t="shared" si="122"/>
        <v>42429.991724537031</v>
      </c>
      <c r="S1554" s="16">
        <f t="shared" si="123"/>
        <v>42039.951087962967</v>
      </c>
      <c r="T1554">
        <f t="shared" si="124"/>
        <v>2016</v>
      </c>
    </row>
    <row r="1555" spans="1:20" ht="60" hidden="1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 s="10">
        <v>1425682174</v>
      </c>
      <c r="J1555">
        <v>1423090174</v>
      </c>
      <c r="K1555" t="b">
        <v>0</v>
      </c>
      <c r="L1555">
        <v>21</v>
      </c>
      <c r="M1555" t="b">
        <v>1</v>
      </c>
      <c r="N1555" s="12" t="s">
        <v>8287</v>
      </c>
      <c r="O1555" t="s">
        <v>8301</v>
      </c>
      <c r="P1555" s="6">
        <f t="shared" si="120"/>
        <v>100.1</v>
      </c>
      <c r="Q1555">
        <f t="shared" si="121"/>
        <v>143</v>
      </c>
      <c r="R1555" s="16">
        <f t="shared" si="122"/>
        <v>42039.951087962967</v>
      </c>
      <c r="S1555" s="16">
        <f t="shared" si="123"/>
        <v>41626.916284722225</v>
      </c>
      <c r="T1555">
        <f t="shared" si="124"/>
        <v>2015</v>
      </c>
    </row>
    <row r="1556" spans="1:20" hidden="1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 s="10">
        <v>1389146880</v>
      </c>
      <c r="J1556">
        <v>1387403967</v>
      </c>
      <c r="K1556" t="b">
        <v>0</v>
      </c>
      <c r="L1556">
        <v>40</v>
      </c>
      <c r="M1556" t="b">
        <v>1</v>
      </c>
      <c r="N1556" s="12" t="s">
        <v>8287</v>
      </c>
      <c r="O1556" t="s">
        <v>8291</v>
      </c>
      <c r="P1556" s="6">
        <f t="shared" si="120"/>
        <v>100.07</v>
      </c>
      <c r="Q1556">
        <f t="shared" si="121"/>
        <v>75.05</v>
      </c>
      <c r="R1556" s="16">
        <f t="shared" si="122"/>
        <v>41626.916284722225</v>
      </c>
      <c r="S1556" s="16">
        <f t="shared" si="123"/>
        <v>42436.509108796294</v>
      </c>
      <c r="T1556">
        <f t="shared" si="124"/>
        <v>2013</v>
      </c>
    </row>
    <row r="1557" spans="1:20" ht="60" hidden="1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 s="10">
        <v>1460373187</v>
      </c>
      <c r="J1557">
        <v>1457352787</v>
      </c>
      <c r="K1557" t="b">
        <v>0</v>
      </c>
      <c r="L1557">
        <v>91</v>
      </c>
      <c r="M1557" t="b">
        <v>0</v>
      </c>
      <c r="N1557" s="12" t="s">
        <v>8283</v>
      </c>
      <c r="O1557" t="s">
        <v>8286</v>
      </c>
      <c r="P1557" s="6">
        <f t="shared" si="120"/>
        <v>17.649999999999999</v>
      </c>
      <c r="Q1557">
        <f t="shared" si="121"/>
        <v>32.979999999999997</v>
      </c>
      <c r="R1557" s="16">
        <f t="shared" si="122"/>
        <v>42436.509108796294</v>
      </c>
      <c r="S1557" s="16">
        <f t="shared" si="123"/>
        <v>42721.075949074075</v>
      </c>
      <c r="T1557">
        <f t="shared" si="124"/>
        <v>2016</v>
      </c>
    </row>
    <row r="1558" spans="1:20" ht="45" hidden="1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 s="10">
        <v>1484531362</v>
      </c>
      <c r="J1558">
        <v>1481939362</v>
      </c>
      <c r="K1558" t="b">
        <v>0</v>
      </c>
      <c r="L1558">
        <v>1</v>
      </c>
      <c r="M1558" t="b">
        <v>0</v>
      </c>
      <c r="N1558" s="12" t="s">
        <v>8281</v>
      </c>
      <c r="O1558" t="s">
        <v>8285</v>
      </c>
      <c r="P1558" s="6">
        <f t="shared" si="120"/>
        <v>60</v>
      </c>
      <c r="Q1558">
        <f t="shared" si="121"/>
        <v>3000</v>
      </c>
      <c r="R1558" s="16">
        <f t="shared" si="122"/>
        <v>42721.075949074075</v>
      </c>
      <c r="S1558" s="16">
        <f t="shared" si="123"/>
        <v>41864.76866898148</v>
      </c>
      <c r="T1558">
        <f t="shared" si="124"/>
        <v>2016</v>
      </c>
    </row>
    <row r="1559" spans="1:20" ht="45" hidden="1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 s="10">
        <v>1410546413</v>
      </c>
      <c r="J1559">
        <v>1407954413</v>
      </c>
      <c r="K1559" t="b">
        <v>0</v>
      </c>
      <c r="L1559">
        <v>22</v>
      </c>
      <c r="M1559" t="b">
        <v>1</v>
      </c>
      <c r="N1559" s="12" t="s">
        <v>8287</v>
      </c>
      <c r="O1559" t="s">
        <v>8291</v>
      </c>
      <c r="P1559" s="6">
        <f t="shared" si="120"/>
        <v>100</v>
      </c>
      <c r="Q1559">
        <f t="shared" si="121"/>
        <v>136.36000000000001</v>
      </c>
      <c r="R1559" s="16">
        <f t="shared" si="122"/>
        <v>41864.76866898148</v>
      </c>
      <c r="S1559" s="16">
        <f t="shared" si="123"/>
        <v>40818.58489583333</v>
      </c>
      <c r="T1559">
        <f t="shared" si="124"/>
        <v>2014</v>
      </c>
    </row>
    <row r="1560" spans="1:20" ht="60" hidden="1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 s="10">
        <v>1322751735</v>
      </c>
      <c r="J1560">
        <v>1317564135</v>
      </c>
      <c r="K1560" t="b">
        <v>0</v>
      </c>
      <c r="L1560">
        <v>38</v>
      </c>
      <c r="M1560" t="b">
        <v>1</v>
      </c>
      <c r="N1560" s="12" t="s">
        <v>8287</v>
      </c>
      <c r="O1560" t="s">
        <v>8288</v>
      </c>
      <c r="P1560" s="6">
        <f t="shared" si="120"/>
        <v>100</v>
      </c>
      <c r="Q1560">
        <f t="shared" si="121"/>
        <v>78.95</v>
      </c>
      <c r="R1560" s="16">
        <f t="shared" si="122"/>
        <v>40818.58489583333</v>
      </c>
      <c r="S1560" s="16">
        <f t="shared" si="123"/>
        <v>41758.839675925927</v>
      </c>
      <c r="T1560">
        <f t="shared" si="124"/>
        <v>2011</v>
      </c>
    </row>
    <row r="1561" spans="1:20" ht="90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 s="10">
        <v>1399867140</v>
      </c>
      <c r="J1561">
        <v>1398802148</v>
      </c>
      <c r="K1561" t="b">
        <v>0</v>
      </c>
      <c r="L1561">
        <v>11</v>
      </c>
      <c r="M1561" t="b">
        <v>1</v>
      </c>
      <c r="N1561" s="12" t="s">
        <v>8283</v>
      </c>
      <c r="O1561" t="s">
        <v>8286</v>
      </c>
      <c r="P1561" s="6">
        <f t="shared" si="120"/>
        <v>100</v>
      </c>
      <c r="Q1561">
        <f t="shared" si="121"/>
        <v>272.73</v>
      </c>
      <c r="R1561" s="16">
        <f t="shared" si="122"/>
        <v>41758.839675925927</v>
      </c>
      <c r="S1561" s="16">
        <f t="shared" si="123"/>
        <v>41765.610798611109</v>
      </c>
      <c r="T1561">
        <f t="shared" si="124"/>
        <v>2014</v>
      </c>
    </row>
    <row r="1562" spans="1:20" ht="135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 s="10">
        <v>1400423973</v>
      </c>
      <c r="J1562">
        <v>1399387173</v>
      </c>
      <c r="K1562" t="b">
        <v>0</v>
      </c>
      <c r="L1562">
        <v>17</v>
      </c>
      <c r="M1562" t="b">
        <v>1</v>
      </c>
      <c r="N1562" s="12" t="s">
        <v>8283</v>
      </c>
      <c r="O1562" t="s">
        <v>8286</v>
      </c>
      <c r="P1562" s="6">
        <f t="shared" si="120"/>
        <v>100</v>
      </c>
      <c r="Q1562">
        <f t="shared" si="121"/>
        <v>176.47</v>
      </c>
      <c r="R1562" s="16">
        <f t="shared" si="122"/>
        <v>41765.610798611109</v>
      </c>
      <c r="S1562" s="16">
        <f t="shared" si="123"/>
        <v>41879.959050925929</v>
      </c>
      <c r="T1562">
        <f t="shared" si="124"/>
        <v>2014</v>
      </c>
    </row>
    <row r="1563" spans="1:20" ht="135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 s="10">
        <v>1411858862</v>
      </c>
      <c r="J1563">
        <v>1409266862</v>
      </c>
      <c r="K1563" t="b">
        <v>0</v>
      </c>
      <c r="L1563">
        <v>26</v>
      </c>
      <c r="M1563" t="b">
        <v>1</v>
      </c>
      <c r="N1563" s="12" t="s">
        <v>8283</v>
      </c>
      <c r="O1563" t="s">
        <v>8286</v>
      </c>
      <c r="P1563" s="6">
        <f t="shared" si="120"/>
        <v>100</v>
      </c>
      <c r="Q1563">
        <f t="shared" si="121"/>
        <v>115.38</v>
      </c>
      <c r="R1563" s="16">
        <f t="shared" si="122"/>
        <v>41879.959050925929</v>
      </c>
      <c r="S1563" s="16">
        <f t="shared" si="123"/>
        <v>41828.736921296295</v>
      </c>
      <c r="T1563">
        <f t="shared" si="124"/>
        <v>2014</v>
      </c>
    </row>
    <row r="1564" spans="1:20" ht="90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 s="10">
        <v>1406358000</v>
      </c>
      <c r="J1564">
        <v>1404841270</v>
      </c>
      <c r="K1564" t="b">
        <v>0</v>
      </c>
      <c r="L1564">
        <v>34</v>
      </c>
      <c r="M1564" t="b">
        <v>1</v>
      </c>
      <c r="N1564" s="12" t="s">
        <v>8283</v>
      </c>
      <c r="O1564" t="s">
        <v>8286</v>
      </c>
      <c r="P1564" s="6">
        <f t="shared" si="120"/>
        <v>120</v>
      </c>
      <c r="Q1564">
        <f t="shared" si="121"/>
        <v>88.24</v>
      </c>
      <c r="R1564" s="16">
        <f t="shared" si="122"/>
        <v>41828.736921296295</v>
      </c>
      <c r="S1564" s="16">
        <f t="shared" si="123"/>
        <v>41808.881215277775</v>
      </c>
      <c r="T1564">
        <f t="shared" si="124"/>
        <v>2014</v>
      </c>
    </row>
    <row r="1565" spans="1:20" ht="45" hidden="1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 s="10">
        <v>1406350740</v>
      </c>
      <c r="J1565">
        <v>1403125737</v>
      </c>
      <c r="K1565" t="b">
        <v>0</v>
      </c>
      <c r="L1565">
        <v>27</v>
      </c>
      <c r="M1565" t="b">
        <v>1</v>
      </c>
      <c r="N1565" s="12" t="s">
        <v>8283</v>
      </c>
      <c r="O1565" t="s">
        <v>8295</v>
      </c>
      <c r="P1565" s="6">
        <f t="shared" si="120"/>
        <v>120</v>
      </c>
      <c r="Q1565">
        <f t="shared" si="121"/>
        <v>111.11</v>
      </c>
      <c r="R1565" s="16">
        <f t="shared" si="122"/>
        <v>41808.881215277775</v>
      </c>
      <c r="S1565" s="16">
        <f t="shared" si="123"/>
        <v>42166.219733796301</v>
      </c>
      <c r="T1565">
        <f t="shared" si="124"/>
        <v>2014</v>
      </c>
    </row>
    <row r="1566" spans="1:20" ht="45" hidden="1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 s="10">
        <v>1436817960</v>
      </c>
      <c r="J1566">
        <v>1433999785</v>
      </c>
      <c r="K1566" t="b">
        <v>0</v>
      </c>
      <c r="L1566">
        <v>30</v>
      </c>
      <c r="M1566" t="b">
        <v>1</v>
      </c>
      <c r="N1566" s="12" t="s">
        <v>8283</v>
      </c>
      <c r="O1566" t="s">
        <v>8295</v>
      </c>
      <c r="P1566" s="6">
        <f t="shared" si="120"/>
        <v>120</v>
      </c>
      <c r="Q1566">
        <f t="shared" si="121"/>
        <v>100</v>
      </c>
      <c r="R1566" s="16">
        <f t="shared" si="122"/>
        <v>42166.219733796301</v>
      </c>
      <c r="S1566" s="16">
        <f t="shared" si="123"/>
        <v>40858.762141203704</v>
      </c>
      <c r="T1566">
        <f t="shared" si="124"/>
        <v>2015</v>
      </c>
    </row>
    <row r="1567" spans="1:20" ht="45" hidden="1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 s="10">
        <v>1324664249</v>
      </c>
      <c r="J1567">
        <v>1321035449</v>
      </c>
      <c r="K1567" t="b">
        <v>0</v>
      </c>
      <c r="L1567">
        <v>22</v>
      </c>
      <c r="M1567" t="b">
        <v>0</v>
      </c>
      <c r="N1567" s="12" t="s">
        <v>8281</v>
      </c>
      <c r="O1567" t="s">
        <v>8299</v>
      </c>
      <c r="P1567" s="6">
        <f t="shared" si="120"/>
        <v>4.5999999999999996</v>
      </c>
      <c r="Q1567">
        <f t="shared" si="121"/>
        <v>136.09</v>
      </c>
      <c r="R1567" s="16">
        <f t="shared" si="122"/>
        <v>40858.762141203704</v>
      </c>
      <c r="S1567" s="16">
        <f t="shared" si="123"/>
        <v>41939.8122337963</v>
      </c>
      <c r="T1567">
        <f t="shared" si="124"/>
        <v>2011</v>
      </c>
    </row>
    <row r="1568" spans="1:20" ht="45" hidden="1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 s="10">
        <v>1417033777</v>
      </c>
      <c r="J1568">
        <v>1414438177</v>
      </c>
      <c r="K1568" t="b">
        <v>0</v>
      </c>
      <c r="L1568">
        <v>36</v>
      </c>
      <c r="M1568" t="b">
        <v>0</v>
      </c>
      <c r="N1568" s="12" t="s">
        <v>8283</v>
      </c>
      <c r="O1568" t="s">
        <v>8286</v>
      </c>
      <c r="P1568" s="6">
        <f t="shared" si="120"/>
        <v>37.409999999999997</v>
      </c>
      <c r="Q1568">
        <f t="shared" si="121"/>
        <v>83.14</v>
      </c>
      <c r="R1568" s="16">
        <f t="shared" si="122"/>
        <v>41939.8122337963</v>
      </c>
      <c r="S1568" s="16">
        <f t="shared" si="123"/>
        <v>41663.500659722224</v>
      </c>
      <c r="T1568">
        <f t="shared" si="124"/>
        <v>2014</v>
      </c>
    </row>
    <row r="1569" spans="1:20" ht="60" hidden="1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 s="10">
        <v>1393156857</v>
      </c>
      <c r="J1569">
        <v>1390564857</v>
      </c>
      <c r="K1569" t="b">
        <v>0</v>
      </c>
      <c r="L1569">
        <v>99</v>
      </c>
      <c r="M1569" t="b">
        <v>1</v>
      </c>
      <c r="N1569" s="12" t="s">
        <v>8276</v>
      </c>
      <c r="O1569" t="s">
        <v>8277</v>
      </c>
      <c r="P1569" s="6">
        <f t="shared" si="120"/>
        <v>119.6</v>
      </c>
      <c r="Q1569">
        <f t="shared" si="121"/>
        <v>30.2</v>
      </c>
      <c r="R1569" s="16">
        <f t="shared" si="122"/>
        <v>41663.500659722224</v>
      </c>
      <c r="S1569" s="16">
        <f t="shared" si="123"/>
        <v>41771.40996527778</v>
      </c>
      <c r="T1569">
        <f t="shared" si="124"/>
        <v>2014</v>
      </c>
    </row>
    <row r="1570" spans="1:20" ht="60" hidden="1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 s="10">
        <v>1402480221</v>
      </c>
      <c r="J1570">
        <v>1399888221</v>
      </c>
      <c r="K1570" t="b">
        <v>0</v>
      </c>
      <c r="L1570">
        <v>37</v>
      </c>
      <c r="M1570" t="b">
        <v>0</v>
      </c>
      <c r="N1570" s="12" t="s">
        <v>8276</v>
      </c>
      <c r="O1570" t="s">
        <v>8294</v>
      </c>
      <c r="P1570" s="6">
        <f t="shared" si="120"/>
        <v>4.95</v>
      </c>
      <c r="Q1570">
        <f t="shared" si="121"/>
        <v>80.3</v>
      </c>
      <c r="R1570" s="16">
        <f t="shared" si="122"/>
        <v>41771.40996527778</v>
      </c>
      <c r="S1570" s="16">
        <f t="shared" si="123"/>
        <v>42129.226388888885</v>
      </c>
      <c r="T1570">
        <f t="shared" si="124"/>
        <v>2014</v>
      </c>
    </row>
    <row r="1571" spans="1:20" ht="45" hidden="1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 s="10">
        <v>1433395560</v>
      </c>
      <c r="J1571">
        <v>1430803560</v>
      </c>
      <c r="K1571" t="b">
        <v>0</v>
      </c>
      <c r="L1571">
        <v>42</v>
      </c>
      <c r="M1571" t="b">
        <v>0</v>
      </c>
      <c r="N1571" s="12" t="s">
        <v>8268</v>
      </c>
      <c r="O1571" t="s">
        <v>8278</v>
      </c>
      <c r="P1571" s="6">
        <f t="shared" si="120"/>
        <v>59.3</v>
      </c>
      <c r="Q1571">
        <f t="shared" si="121"/>
        <v>70.599999999999994</v>
      </c>
      <c r="R1571" s="16">
        <f t="shared" si="122"/>
        <v>42129.226388888885</v>
      </c>
      <c r="S1571" s="16">
        <f t="shared" si="123"/>
        <v>42325.684189814812</v>
      </c>
      <c r="T1571">
        <f t="shared" si="124"/>
        <v>2015</v>
      </c>
    </row>
    <row r="1572" spans="1:20" ht="60" hidden="1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 s="10">
        <v>1450331940</v>
      </c>
      <c r="J1572">
        <v>1447777514</v>
      </c>
      <c r="K1572" t="b">
        <v>0</v>
      </c>
      <c r="L1572">
        <v>22</v>
      </c>
      <c r="M1572" t="b">
        <v>0</v>
      </c>
      <c r="N1572" s="12" t="s">
        <v>8268</v>
      </c>
      <c r="O1572" t="s">
        <v>8270</v>
      </c>
      <c r="P1572" s="6">
        <f t="shared" si="120"/>
        <v>29.6</v>
      </c>
      <c r="Q1572">
        <f t="shared" si="121"/>
        <v>134.55000000000001</v>
      </c>
      <c r="R1572" s="16">
        <f t="shared" si="122"/>
        <v>42325.684189814812</v>
      </c>
      <c r="S1572" s="16">
        <f t="shared" si="123"/>
        <v>42193.723912037036</v>
      </c>
      <c r="T1572">
        <f t="shared" si="124"/>
        <v>2015</v>
      </c>
    </row>
    <row r="1573" spans="1:20" ht="150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 s="10">
        <v>1438968146</v>
      </c>
      <c r="J1573">
        <v>1436376146</v>
      </c>
      <c r="K1573" t="b">
        <v>0</v>
      </c>
      <c r="L1573">
        <v>66</v>
      </c>
      <c r="M1573" t="b">
        <v>1</v>
      </c>
      <c r="N1573" s="12" t="s">
        <v>8283</v>
      </c>
      <c r="O1573" t="s">
        <v>8286</v>
      </c>
      <c r="P1573" s="6">
        <f t="shared" si="120"/>
        <v>101.86</v>
      </c>
      <c r="Q1573">
        <f t="shared" si="121"/>
        <v>44.76</v>
      </c>
      <c r="R1573" s="16">
        <f t="shared" si="122"/>
        <v>42193.723912037036</v>
      </c>
      <c r="S1573" s="16">
        <f t="shared" si="123"/>
        <v>41815.569212962961</v>
      </c>
      <c r="T1573">
        <f t="shared" si="124"/>
        <v>2015</v>
      </c>
    </row>
    <row r="1574" spans="1:20" ht="90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 s="10">
        <v>1404913180</v>
      </c>
      <c r="J1574">
        <v>1403703580</v>
      </c>
      <c r="K1574" t="b">
        <v>0</v>
      </c>
      <c r="L1574">
        <v>74</v>
      </c>
      <c r="M1574" t="b">
        <v>1</v>
      </c>
      <c r="N1574" s="12" t="s">
        <v>8283</v>
      </c>
      <c r="O1574" t="s">
        <v>8286</v>
      </c>
      <c r="P1574" s="6">
        <f t="shared" si="120"/>
        <v>117.84</v>
      </c>
      <c r="Q1574">
        <f t="shared" si="121"/>
        <v>39.81</v>
      </c>
      <c r="R1574" s="16">
        <f t="shared" si="122"/>
        <v>41815.569212962961</v>
      </c>
      <c r="S1574" s="16">
        <f t="shared" si="123"/>
        <v>42419.603703703702</v>
      </c>
      <c r="T1574">
        <f t="shared" si="124"/>
        <v>2014</v>
      </c>
    </row>
    <row r="1575" spans="1:20" ht="60" hidden="1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 s="10">
        <v>1458480560</v>
      </c>
      <c r="J1575">
        <v>1455892160</v>
      </c>
      <c r="K1575" t="b">
        <v>0</v>
      </c>
      <c r="L1575">
        <v>33</v>
      </c>
      <c r="M1575" t="b">
        <v>1</v>
      </c>
      <c r="N1575" s="12" t="s">
        <v>8273</v>
      </c>
      <c r="O1575" t="s">
        <v>8274</v>
      </c>
      <c r="P1575" s="6">
        <f t="shared" si="120"/>
        <v>109.07</v>
      </c>
      <c r="Q1575">
        <f t="shared" si="121"/>
        <v>89.24</v>
      </c>
      <c r="R1575" s="16">
        <f t="shared" si="122"/>
        <v>42419.603703703702</v>
      </c>
      <c r="S1575" s="16">
        <f t="shared" si="123"/>
        <v>41781.666770833333</v>
      </c>
      <c r="T1575">
        <f t="shared" si="124"/>
        <v>2016</v>
      </c>
    </row>
    <row r="1576" spans="1:20" ht="120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 s="10">
        <v>1403366409</v>
      </c>
      <c r="J1576">
        <v>1400774409</v>
      </c>
      <c r="K1576" t="b">
        <v>1</v>
      </c>
      <c r="L1576">
        <v>51</v>
      </c>
      <c r="M1576" t="b">
        <v>1</v>
      </c>
      <c r="N1576" s="12" t="s">
        <v>8283</v>
      </c>
      <c r="O1576" t="s">
        <v>8286</v>
      </c>
      <c r="P1576" s="6">
        <f t="shared" si="120"/>
        <v>117.4</v>
      </c>
      <c r="Q1576">
        <f t="shared" si="121"/>
        <v>57.55</v>
      </c>
      <c r="R1576" s="16">
        <f t="shared" si="122"/>
        <v>41781.666770833333</v>
      </c>
      <c r="S1576" s="16">
        <f t="shared" si="123"/>
        <v>41933.838171296295</v>
      </c>
      <c r="T1576">
        <f t="shared" si="124"/>
        <v>2014</v>
      </c>
    </row>
    <row r="1577" spans="1:20" ht="60" hidden="1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 s="10">
        <v>1417813618</v>
      </c>
      <c r="J1577">
        <v>1413922018</v>
      </c>
      <c r="K1577" t="b">
        <v>0</v>
      </c>
      <c r="L1577">
        <v>32</v>
      </c>
      <c r="M1577" t="b">
        <v>1</v>
      </c>
      <c r="N1577" s="12" t="s">
        <v>8287</v>
      </c>
      <c r="O1577" t="s">
        <v>8291</v>
      </c>
      <c r="P1577" s="6">
        <f t="shared" si="120"/>
        <v>146.6</v>
      </c>
      <c r="Q1577">
        <f t="shared" si="121"/>
        <v>91.63</v>
      </c>
      <c r="R1577" s="16">
        <f t="shared" si="122"/>
        <v>41933.838171296295</v>
      </c>
      <c r="S1577" s="16">
        <f t="shared" si="123"/>
        <v>40456.954351851848</v>
      </c>
      <c r="T1577">
        <f t="shared" si="124"/>
        <v>2014</v>
      </c>
    </row>
    <row r="1578" spans="1:20" ht="60" hidden="1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 s="10">
        <v>1288657560</v>
      </c>
      <c r="J1578">
        <v>1286319256</v>
      </c>
      <c r="K1578" t="b">
        <v>0</v>
      </c>
      <c r="L1578">
        <v>107</v>
      </c>
      <c r="M1578" t="b">
        <v>1</v>
      </c>
      <c r="N1578" s="12" t="s">
        <v>8287</v>
      </c>
      <c r="O1578" t="s">
        <v>8288</v>
      </c>
      <c r="P1578" s="6">
        <f t="shared" si="120"/>
        <v>195.38</v>
      </c>
      <c r="Q1578">
        <f t="shared" si="121"/>
        <v>27.39</v>
      </c>
      <c r="R1578" s="16">
        <f t="shared" si="122"/>
        <v>40456.954351851848</v>
      </c>
      <c r="S1578" s="16">
        <f t="shared" si="123"/>
        <v>42448.821585648147</v>
      </c>
      <c r="T1578">
        <f t="shared" si="124"/>
        <v>2010</v>
      </c>
    </row>
    <row r="1579" spans="1:20" ht="150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 s="10">
        <v>1459978200</v>
      </c>
      <c r="J1579">
        <v>1458416585</v>
      </c>
      <c r="K1579" t="b">
        <v>0</v>
      </c>
      <c r="L1579">
        <v>46</v>
      </c>
      <c r="M1579" t="b">
        <v>1</v>
      </c>
      <c r="N1579" s="12" t="s">
        <v>8283</v>
      </c>
      <c r="O1579" t="s">
        <v>8286</v>
      </c>
      <c r="P1579" s="6">
        <f t="shared" si="120"/>
        <v>106.55</v>
      </c>
      <c r="Q1579">
        <f t="shared" si="121"/>
        <v>63.7</v>
      </c>
      <c r="R1579" s="16">
        <f t="shared" si="122"/>
        <v>42448.821585648147</v>
      </c>
      <c r="S1579" s="16">
        <f t="shared" si="123"/>
        <v>41333.837187500001</v>
      </c>
      <c r="T1579">
        <f t="shared" si="124"/>
        <v>2016</v>
      </c>
    </row>
    <row r="1580" spans="1:20" ht="30" hidden="1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 s="10">
        <v>1363806333</v>
      </c>
      <c r="J1580">
        <v>1362081933</v>
      </c>
      <c r="K1580" t="b">
        <v>1</v>
      </c>
      <c r="L1580">
        <v>80</v>
      </c>
      <c r="M1580" t="b">
        <v>1</v>
      </c>
      <c r="N1580" s="12" t="s">
        <v>8281</v>
      </c>
      <c r="O1580" t="s">
        <v>8282</v>
      </c>
      <c r="P1580" s="6">
        <f t="shared" si="120"/>
        <v>292.89999999999998</v>
      </c>
      <c r="Q1580">
        <f t="shared" si="121"/>
        <v>36.61</v>
      </c>
      <c r="R1580" s="16">
        <f t="shared" si="122"/>
        <v>41333.837187500001</v>
      </c>
      <c r="S1580" s="16">
        <f t="shared" si="123"/>
        <v>41792.542986111112</v>
      </c>
      <c r="T1580">
        <f t="shared" si="124"/>
        <v>2013</v>
      </c>
    </row>
    <row r="1581" spans="1:20" ht="120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 s="10">
        <v>1403546400</v>
      </c>
      <c r="J1581">
        <v>1401714114</v>
      </c>
      <c r="K1581" t="b">
        <v>0</v>
      </c>
      <c r="L1581">
        <v>35</v>
      </c>
      <c r="M1581" t="b">
        <v>1</v>
      </c>
      <c r="N1581" s="12" t="s">
        <v>8283</v>
      </c>
      <c r="O1581" t="s">
        <v>8286</v>
      </c>
      <c r="P1581" s="6">
        <f t="shared" si="120"/>
        <v>103.47</v>
      </c>
      <c r="Q1581">
        <f t="shared" si="121"/>
        <v>83.57</v>
      </c>
      <c r="R1581" s="16">
        <f t="shared" si="122"/>
        <v>41792.542986111112</v>
      </c>
      <c r="S1581" s="16">
        <f t="shared" si="123"/>
        <v>42268.127696759257</v>
      </c>
      <c r="T1581">
        <f t="shared" si="124"/>
        <v>2014</v>
      </c>
    </row>
    <row r="1582" spans="1:20" ht="45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 s="10">
        <v>1444528800</v>
      </c>
      <c r="J1582">
        <v>1442804633</v>
      </c>
      <c r="K1582" t="b">
        <v>0</v>
      </c>
      <c r="L1582">
        <v>35</v>
      </c>
      <c r="M1582" t="b">
        <v>1</v>
      </c>
      <c r="N1582" s="12" t="s">
        <v>8283</v>
      </c>
      <c r="O1582" t="s">
        <v>8286</v>
      </c>
      <c r="P1582" s="6">
        <f t="shared" si="120"/>
        <v>108.26</v>
      </c>
      <c r="Q1582">
        <f t="shared" si="121"/>
        <v>83.51</v>
      </c>
      <c r="R1582" s="16">
        <f t="shared" si="122"/>
        <v>42268.127696759257</v>
      </c>
      <c r="S1582" s="16">
        <f t="shared" si="123"/>
        <v>40895.897974537038</v>
      </c>
      <c r="T1582">
        <f t="shared" si="124"/>
        <v>2015</v>
      </c>
    </row>
    <row r="1583" spans="1:20" ht="60" hidden="1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 s="10">
        <v>1326835985</v>
      </c>
      <c r="J1583">
        <v>1324243985</v>
      </c>
      <c r="K1583" t="b">
        <v>0</v>
      </c>
      <c r="L1583">
        <v>61</v>
      </c>
      <c r="M1583" t="b">
        <v>1</v>
      </c>
      <c r="N1583" s="12" t="s">
        <v>8287</v>
      </c>
      <c r="O1583" t="s">
        <v>8291</v>
      </c>
      <c r="P1583" s="6">
        <f t="shared" si="120"/>
        <v>145.4</v>
      </c>
      <c r="Q1583">
        <f t="shared" si="121"/>
        <v>47.67</v>
      </c>
      <c r="R1583" s="16">
        <f t="shared" si="122"/>
        <v>40895.897974537038</v>
      </c>
      <c r="S1583" s="16">
        <f t="shared" si="123"/>
        <v>42185.058993055558</v>
      </c>
      <c r="T1583">
        <f t="shared" si="124"/>
        <v>2011</v>
      </c>
    </row>
    <row r="1584" spans="1:20" ht="60" hidden="1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 s="10">
        <v>1439515497</v>
      </c>
      <c r="J1584">
        <v>1435627497</v>
      </c>
      <c r="K1584" t="b">
        <v>0</v>
      </c>
      <c r="L1584">
        <v>18</v>
      </c>
      <c r="M1584" t="b">
        <v>0</v>
      </c>
      <c r="N1584" s="12" t="s">
        <v>8268</v>
      </c>
      <c r="O1584" t="s">
        <v>8270</v>
      </c>
      <c r="P1584" s="6">
        <f t="shared" si="120"/>
        <v>1.93</v>
      </c>
      <c r="Q1584">
        <f t="shared" si="121"/>
        <v>160.5</v>
      </c>
      <c r="R1584" s="16">
        <f t="shared" si="122"/>
        <v>42185.058993055558</v>
      </c>
      <c r="S1584" s="16">
        <f t="shared" si="123"/>
        <v>41737.097499999996</v>
      </c>
      <c r="T1584">
        <f t="shared" si="124"/>
        <v>2015</v>
      </c>
    </row>
    <row r="1585" spans="1:20" ht="60" hidden="1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 s="10">
        <v>1400108640</v>
      </c>
      <c r="J1585">
        <v>1396923624</v>
      </c>
      <c r="K1585" t="b">
        <v>1</v>
      </c>
      <c r="L1585">
        <v>122</v>
      </c>
      <c r="M1585" t="b">
        <v>1</v>
      </c>
      <c r="N1585" s="12" t="s">
        <v>8268</v>
      </c>
      <c r="O1585" t="s">
        <v>8269</v>
      </c>
      <c r="P1585" s="6">
        <f t="shared" si="120"/>
        <v>192.33</v>
      </c>
      <c r="Q1585">
        <f t="shared" si="121"/>
        <v>23.65</v>
      </c>
      <c r="R1585" s="16">
        <f t="shared" si="122"/>
        <v>41737.097499999996</v>
      </c>
      <c r="S1585" s="16">
        <f t="shared" si="123"/>
        <v>40592.704652777778</v>
      </c>
      <c r="T1585">
        <f t="shared" si="124"/>
        <v>2014</v>
      </c>
    </row>
    <row r="1586" spans="1:20" ht="45" hidden="1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 s="10">
        <v>1300636482</v>
      </c>
      <c r="J1586">
        <v>1298048082</v>
      </c>
      <c r="K1586" t="b">
        <v>0</v>
      </c>
      <c r="L1586">
        <v>90</v>
      </c>
      <c r="M1586" t="b">
        <v>1</v>
      </c>
      <c r="N1586" s="12" t="s">
        <v>8287</v>
      </c>
      <c r="O1586" t="s">
        <v>8298</v>
      </c>
      <c r="P1586" s="6">
        <f t="shared" si="120"/>
        <v>125.26</v>
      </c>
      <c r="Q1586">
        <f t="shared" si="121"/>
        <v>32.01</v>
      </c>
      <c r="R1586" s="16">
        <f t="shared" si="122"/>
        <v>40592.704652777778</v>
      </c>
      <c r="S1586" s="16">
        <f t="shared" si="123"/>
        <v>42462.140868055561</v>
      </c>
      <c r="T1586">
        <f t="shared" si="124"/>
        <v>2011</v>
      </c>
    </row>
    <row r="1587" spans="1:20" ht="135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 s="10">
        <v>1461963600</v>
      </c>
      <c r="J1587">
        <v>1459567371</v>
      </c>
      <c r="K1587" t="b">
        <v>0</v>
      </c>
      <c r="L1587">
        <v>46</v>
      </c>
      <c r="M1587" t="b">
        <v>1</v>
      </c>
      <c r="N1587" s="12" t="s">
        <v>8283</v>
      </c>
      <c r="O1587" t="s">
        <v>8286</v>
      </c>
      <c r="P1587" s="6">
        <f t="shared" si="120"/>
        <v>338.71</v>
      </c>
      <c r="Q1587">
        <f t="shared" si="121"/>
        <v>62.59</v>
      </c>
      <c r="R1587" s="16">
        <f t="shared" si="122"/>
        <v>42462.140868055561</v>
      </c>
      <c r="S1587" s="16">
        <f t="shared" si="123"/>
        <v>42590.472685185188</v>
      </c>
      <c r="T1587">
        <f t="shared" si="124"/>
        <v>2016</v>
      </c>
    </row>
    <row r="1588" spans="1:20" ht="120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 s="10">
        <v>1473247240</v>
      </c>
      <c r="J1588">
        <v>1470655240</v>
      </c>
      <c r="K1588" t="b">
        <v>1</v>
      </c>
      <c r="L1588">
        <v>50</v>
      </c>
      <c r="M1588" t="b">
        <v>1</v>
      </c>
      <c r="N1588" s="12" t="s">
        <v>8283</v>
      </c>
      <c r="O1588" t="s">
        <v>8286</v>
      </c>
      <c r="P1588" s="6">
        <f t="shared" si="120"/>
        <v>127.82</v>
      </c>
      <c r="Q1588">
        <f t="shared" si="121"/>
        <v>57.52</v>
      </c>
      <c r="R1588" s="16">
        <f t="shared" si="122"/>
        <v>42590.472685185188</v>
      </c>
      <c r="S1588" s="16">
        <f t="shared" si="123"/>
        <v>42150.485439814816</v>
      </c>
      <c r="T1588">
        <f t="shared" si="124"/>
        <v>2016</v>
      </c>
    </row>
    <row r="1589" spans="1:20" ht="60" hidden="1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 s="10">
        <v>1435291200</v>
      </c>
      <c r="J1589">
        <v>1432640342</v>
      </c>
      <c r="K1589" t="b">
        <v>0</v>
      </c>
      <c r="L1589">
        <v>8</v>
      </c>
      <c r="M1589" t="b">
        <v>0</v>
      </c>
      <c r="N1589" s="12" t="s">
        <v>8279</v>
      </c>
      <c r="O1589" t="s">
        <v>8305</v>
      </c>
      <c r="P1589" s="6">
        <f t="shared" si="120"/>
        <v>19.14</v>
      </c>
      <c r="Q1589">
        <f t="shared" si="121"/>
        <v>358.88</v>
      </c>
      <c r="R1589" s="16">
        <f t="shared" si="122"/>
        <v>42150.485439814816</v>
      </c>
      <c r="S1589" s="16">
        <f t="shared" si="123"/>
        <v>42451.095856481479</v>
      </c>
      <c r="T1589">
        <f t="shared" si="124"/>
        <v>2015</v>
      </c>
    </row>
    <row r="1590" spans="1:20" ht="120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 s="10">
        <v>1459822682</v>
      </c>
      <c r="J1590">
        <v>1458613082</v>
      </c>
      <c r="K1590" t="b">
        <v>0</v>
      </c>
      <c r="L1590">
        <v>49</v>
      </c>
      <c r="M1590" t="b">
        <v>1</v>
      </c>
      <c r="N1590" s="12" t="s">
        <v>8283</v>
      </c>
      <c r="O1590" t="s">
        <v>8286</v>
      </c>
      <c r="P1590" s="6">
        <f t="shared" si="120"/>
        <v>287</v>
      </c>
      <c r="Q1590">
        <f t="shared" si="121"/>
        <v>58.57</v>
      </c>
      <c r="R1590" s="16">
        <f t="shared" si="122"/>
        <v>42451.095856481479</v>
      </c>
      <c r="S1590" s="16">
        <f t="shared" si="123"/>
        <v>41938.709421296298</v>
      </c>
      <c r="T1590">
        <f t="shared" si="124"/>
        <v>2016</v>
      </c>
    </row>
    <row r="1591" spans="1:20" ht="150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 s="10">
        <v>1416780000</v>
      </c>
      <c r="J1591">
        <v>1414342894</v>
      </c>
      <c r="K1591" t="b">
        <v>0</v>
      </c>
      <c r="L1591">
        <v>95</v>
      </c>
      <c r="M1591" t="b">
        <v>1</v>
      </c>
      <c r="N1591" s="12" t="s">
        <v>8283</v>
      </c>
      <c r="O1591" t="s">
        <v>8286</v>
      </c>
      <c r="P1591" s="6">
        <f t="shared" si="120"/>
        <v>114.72</v>
      </c>
      <c r="Q1591">
        <f t="shared" si="121"/>
        <v>30.19</v>
      </c>
      <c r="R1591" s="16">
        <f t="shared" si="122"/>
        <v>41938.709421296298</v>
      </c>
      <c r="S1591" s="16">
        <f t="shared" si="123"/>
        <v>41887.111354166671</v>
      </c>
      <c r="T1591">
        <f t="shared" si="124"/>
        <v>2014</v>
      </c>
    </row>
    <row r="1592" spans="1:20" ht="45" hidden="1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 s="10">
        <v>1411790400</v>
      </c>
      <c r="J1592">
        <v>1409884821</v>
      </c>
      <c r="K1592" t="b">
        <v>0</v>
      </c>
      <c r="L1592">
        <v>59</v>
      </c>
      <c r="M1592" t="b">
        <v>1</v>
      </c>
      <c r="N1592" s="12" t="s">
        <v>8283</v>
      </c>
      <c r="O1592" t="s">
        <v>8295</v>
      </c>
      <c r="P1592" s="6">
        <f t="shared" si="120"/>
        <v>143.19999999999999</v>
      </c>
      <c r="Q1592">
        <f t="shared" si="121"/>
        <v>48.54</v>
      </c>
      <c r="R1592" s="16">
        <f t="shared" si="122"/>
        <v>41887.111354166671</v>
      </c>
      <c r="S1592" s="16">
        <f t="shared" si="123"/>
        <v>41898.168125000004</v>
      </c>
      <c r="T1592">
        <f t="shared" si="124"/>
        <v>2014</v>
      </c>
    </row>
    <row r="1593" spans="1:20" ht="135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 s="10">
        <v>1412135940</v>
      </c>
      <c r="J1593">
        <v>1410840126</v>
      </c>
      <c r="K1593" t="b">
        <v>1</v>
      </c>
      <c r="L1593">
        <v>37</v>
      </c>
      <c r="M1593" t="b">
        <v>1</v>
      </c>
      <c r="N1593" s="12" t="s">
        <v>8283</v>
      </c>
      <c r="O1593" t="s">
        <v>8286</v>
      </c>
      <c r="P1593" s="6">
        <f t="shared" si="120"/>
        <v>109.88</v>
      </c>
      <c r="Q1593">
        <f t="shared" si="121"/>
        <v>77.22</v>
      </c>
      <c r="R1593" s="16">
        <f t="shared" si="122"/>
        <v>41898.168125000004</v>
      </c>
      <c r="S1593" s="16">
        <f t="shared" si="123"/>
        <v>42506.760405092587</v>
      </c>
      <c r="T1593">
        <f t="shared" si="124"/>
        <v>2014</v>
      </c>
    </row>
    <row r="1594" spans="1:20" ht="135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 s="10">
        <v>1466014499</v>
      </c>
      <c r="J1594">
        <v>1463422499</v>
      </c>
      <c r="K1594" t="b">
        <v>0</v>
      </c>
      <c r="L1594">
        <v>44</v>
      </c>
      <c r="M1594" t="b">
        <v>1</v>
      </c>
      <c r="N1594" s="12" t="s">
        <v>8283</v>
      </c>
      <c r="O1594" t="s">
        <v>8286</v>
      </c>
      <c r="P1594" s="6">
        <f t="shared" si="120"/>
        <v>114.24</v>
      </c>
      <c r="Q1594">
        <f t="shared" si="121"/>
        <v>64.91</v>
      </c>
      <c r="R1594" s="16">
        <f t="shared" si="122"/>
        <v>42506.760405092587</v>
      </c>
      <c r="S1594" s="16">
        <f t="shared" si="123"/>
        <v>42422.107129629629</v>
      </c>
      <c r="T1594">
        <f t="shared" si="124"/>
        <v>2016</v>
      </c>
    </row>
    <row r="1595" spans="1:20" ht="45" hidden="1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 s="10">
        <v>1459992856</v>
      </c>
      <c r="J1595">
        <v>1456108456</v>
      </c>
      <c r="K1595" t="b">
        <v>0</v>
      </c>
      <c r="L1595">
        <v>38</v>
      </c>
      <c r="M1595" t="b">
        <v>0</v>
      </c>
      <c r="N1595" s="12" t="s">
        <v>8268</v>
      </c>
      <c r="O1595" t="s">
        <v>8270</v>
      </c>
      <c r="P1595" s="6">
        <f t="shared" si="120"/>
        <v>2.84</v>
      </c>
      <c r="Q1595">
        <f t="shared" si="121"/>
        <v>74.790000000000006</v>
      </c>
      <c r="R1595" s="16">
        <f t="shared" si="122"/>
        <v>42422.107129629629</v>
      </c>
      <c r="S1595" s="16">
        <f t="shared" si="123"/>
        <v>42424.161898148144</v>
      </c>
      <c r="T1595">
        <f t="shared" si="124"/>
        <v>2016</v>
      </c>
    </row>
    <row r="1596" spans="1:20" ht="60" hidden="1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 s="10">
        <v>1458874388</v>
      </c>
      <c r="J1596">
        <v>1456285988</v>
      </c>
      <c r="K1596" t="b">
        <v>0</v>
      </c>
      <c r="L1596">
        <v>66</v>
      </c>
      <c r="M1596" t="b">
        <v>1</v>
      </c>
      <c r="N1596" s="12" t="s">
        <v>8287</v>
      </c>
      <c r="O1596" t="s">
        <v>8291</v>
      </c>
      <c r="P1596" s="6">
        <f t="shared" si="120"/>
        <v>189.47</v>
      </c>
      <c r="Q1596">
        <f t="shared" si="121"/>
        <v>43.06</v>
      </c>
      <c r="R1596" s="16">
        <f t="shared" si="122"/>
        <v>42424.161898148144</v>
      </c>
      <c r="S1596" s="16">
        <f t="shared" si="123"/>
        <v>42401.154930555553</v>
      </c>
      <c r="T1596">
        <f t="shared" si="124"/>
        <v>2016</v>
      </c>
    </row>
    <row r="1597" spans="1:20" ht="45" hidden="1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 s="10">
        <v>1456976586</v>
      </c>
      <c r="J1597">
        <v>1454298186</v>
      </c>
      <c r="K1597" t="b">
        <v>0</v>
      </c>
      <c r="L1597">
        <v>104</v>
      </c>
      <c r="M1597" t="b">
        <v>1</v>
      </c>
      <c r="N1597" s="12" t="s">
        <v>8287</v>
      </c>
      <c r="O1597" t="s">
        <v>8291</v>
      </c>
      <c r="P1597" s="6">
        <f t="shared" si="120"/>
        <v>113.64</v>
      </c>
      <c r="Q1597">
        <f t="shared" si="121"/>
        <v>27.32</v>
      </c>
      <c r="R1597" s="16">
        <f t="shared" si="122"/>
        <v>42401.154930555553</v>
      </c>
      <c r="S1597" s="16">
        <f t="shared" si="123"/>
        <v>41962.749027777783</v>
      </c>
      <c r="T1597">
        <f t="shared" si="124"/>
        <v>2016</v>
      </c>
    </row>
    <row r="1598" spans="1:20" ht="45" hidden="1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 s="10">
        <v>1419017880</v>
      </c>
      <c r="J1598">
        <v>1416419916</v>
      </c>
      <c r="K1598" t="b">
        <v>1</v>
      </c>
      <c r="L1598">
        <v>84</v>
      </c>
      <c r="M1598" t="b">
        <v>0</v>
      </c>
      <c r="N1598" s="12" t="s">
        <v>8268</v>
      </c>
      <c r="O1598" t="s">
        <v>8300</v>
      </c>
      <c r="P1598" s="6">
        <f t="shared" si="120"/>
        <v>11.34</v>
      </c>
      <c r="Q1598">
        <f t="shared" si="121"/>
        <v>33.76</v>
      </c>
      <c r="R1598" s="16">
        <f t="shared" si="122"/>
        <v>41962.749027777783</v>
      </c>
      <c r="S1598" s="16">
        <f t="shared" si="123"/>
        <v>40665.949976851851</v>
      </c>
      <c r="T1598">
        <f t="shared" si="124"/>
        <v>2014</v>
      </c>
    </row>
    <row r="1599" spans="1:20" ht="60" hidden="1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 s="10">
        <v>1306630800</v>
      </c>
      <c r="J1599">
        <v>1304376478</v>
      </c>
      <c r="K1599" t="b">
        <v>0</v>
      </c>
      <c r="L1599">
        <v>38</v>
      </c>
      <c r="M1599" t="b">
        <v>1</v>
      </c>
      <c r="N1599" s="12" t="s">
        <v>8287</v>
      </c>
      <c r="O1599" t="s">
        <v>8291</v>
      </c>
      <c r="P1599" s="6">
        <f t="shared" si="120"/>
        <v>123.26</v>
      </c>
      <c r="Q1599">
        <f t="shared" si="121"/>
        <v>74.61</v>
      </c>
      <c r="R1599" s="16">
        <f t="shared" si="122"/>
        <v>40665.949976851851</v>
      </c>
      <c r="S1599" s="16">
        <f t="shared" si="123"/>
        <v>42292.539548611108</v>
      </c>
      <c r="T1599">
        <f t="shared" si="124"/>
        <v>2011</v>
      </c>
    </row>
    <row r="1600" spans="1:20" ht="60" hidden="1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 s="10">
        <v>1446731817</v>
      </c>
      <c r="J1600">
        <v>1444913817</v>
      </c>
      <c r="K1600" t="b">
        <v>0</v>
      </c>
      <c r="L1600">
        <v>43</v>
      </c>
      <c r="M1600" t="b">
        <v>1</v>
      </c>
      <c r="N1600" s="12" t="s">
        <v>8281</v>
      </c>
      <c r="O1600" t="s">
        <v>8282</v>
      </c>
      <c r="P1600" s="6">
        <f t="shared" si="120"/>
        <v>141.65</v>
      </c>
      <c r="Q1600">
        <f t="shared" si="121"/>
        <v>65.88</v>
      </c>
      <c r="R1600" s="16">
        <f t="shared" si="122"/>
        <v>42292.539548611108</v>
      </c>
      <c r="S1600" s="16">
        <f t="shared" si="123"/>
        <v>41526.435613425929</v>
      </c>
      <c r="T1600">
        <f t="shared" si="124"/>
        <v>2015</v>
      </c>
    </row>
    <row r="1601" spans="1:20" ht="45" hidden="1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 s="10">
        <v>1381314437</v>
      </c>
      <c r="J1601">
        <v>1378722437</v>
      </c>
      <c r="K1601" t="b">
        <v>0</v>
      </c>
      <c r="L1601">
        <v>32</v>
      </c>
      <c r="M1601" t="b">
        <v>1</v>
      </c>
      <c r="N1601" s="12" t="s">
        <v>8287</v>
      </c>
      <c r="O1601" t="s">
        <v>8298</v>
      </c>
      <c r="P1601" s="6">
        <f t="shared" si="120"/>
        <v>141.55000000000001</v>
      </c>
      <c r="Q1601">
        <f t="shared" si="121"/>
        <v>88.47</v>
      </c>
      <c r="R1601" s="16">
        <f t="shared" si="122"/>
        <v>41526.435613425929</v>
      </c>
      <c r="S1601" s="16">
        <f t="shared" si="123"/>
        <v>41442.741249999999</v>
      </c>
      <c r="T1601">
        <f t="shared" si="124"/>
        <v>2013</v>
      </c>
    </row>
    <row r="1602" spans="1:20" ht="60" hidden="1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 s="10">
        <v>1372827540</v>
      </c>
      <c r="J1602">
        <v>1371491244</v>
      </c>
      <c r="K1602" t="b">
        <v>0</v>
      </c>
      <c r="L1602">
        <v>32</v>
      </c>
      <c r="M1602" t="b">
        <v>1</v>
      </c>
      <c r="N1602" s="12" t="s">
        <v>8287</v>
      </c>
      <c r="O1602" t="s">
        <v>8291</v>
      </c>
      <c r="P1602" s="6">
        <f t="shared" ref="P1602:P1665" si="125">ROUND(E1602/D1602*100,2)</f>
        <v>102.78</v>
      </c>
      <c r="Q1602">
        <f t="shared" ref="Q1602:Q1665" si="126">ROUND(E1602/L1602,2)</f>
        <v>88.33</v>
      </c>
      <c r="R1602" s="16">
        <f t="shared" si="122"/>
        <v>41442.741249999999</v>
      </c>
      <c r="S1602" s="16">
        <f t="shared" si="123"/>
        <v>41804.937083333331</v>
      </c>
      <c r="T1602">
        <f t="shared" si="124"/>
        <v>2013</v>
      </c>
    </row>
    <row r="1603" spans="1:20" ht="45" hidden="1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 s="10">
        <v>1404253800</v>
      </c>
      <c r="J1603">
        <v>1402784964</v>
      </c>
      <c r="K1603" t="b">
        <v>0</v>
      </c>
      <c r="L1603">
        <v>17</v>
      </c>
      <c r="M1603" t="b">
        <v>0</v>
      </c>
      <c r="N1603" s="12" t="s">
        <v>8283</v>
      </c>
      <c r="O1603" t="s">
        <v>8286</v>
      </c>
      <c r="P1603" s="6">
        <f t="shared" si="125"/>
        <v>47.05</v>
      </c>
      <c r="Q1603">
        <f t="shared" si="126"/>
        <v>166.06</v>
      </c>
      <c r="R1603" s="16">
        <f t="shared" ref="R1603:R1666" si="127">(((J1603/60)/60)/24)+DATE(1970,1,1)</f>
        <v>41804.937083333331</v>
      </c>
      <c r="S1603" s="16">
        <f t="shared" ref="S1603:S1666" si="128">(((J1604/60)/60)/24)+DATE(1970,1,1)</f>
        <v>42284.516064814816</v>
      </c>
      <c r="T1603">
        <f t="shared" ref="T1603:T1666" si="129">YEAR(R1603)</f>
        <v>2014</v>
      </c>
    </row>
    <row r="1604" spans="1:20" ht="105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 s="10">
        <v>1446238800</v>
      </c>
      <c r="J1604">
        <v>1444220588</v>
      </c>
      <c r="K1604" t="b">
        <v>1</v>
      </c>
      <c r="L1604">
        <v>68</v>
      </c>
      <c r="M1604" t="b">
        <v>1</v>
      </c>
      <c r="N1604" s="12" t="s">
        <v>8283</v>
      </c>
      <c r="O1604" t="s">
        <v>8286</v>
      </c>
      <c r="P1604" s="6">
        <f t="shared" si="125"/>
        <v>112.17</v>
      </c>
      <c r="Q1604">
        <f t="shared" si="126"/>
        <v>41.24</v>
      </c>
      <c r="R1604" s="16">
        <f t="shared" si="127"/>
        <v>42284.516064814816</v>
      </c>
      <c r="S1604" s="16">
        <f t="shared" si="128"/>
        <v>42016.706678240742</v>
      </c>
      <c r="T1604">
        <f t="shared" si="129"/>
        <v>2015</v>
      </c>
    </row>
    <row r="1605" spans="1:20" ht="75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 s="10">
        <v>1423720740</v>
      </c>
      <c r="J1605">
        <v>1421081857</v>
      </c>
      <c r="K1605" t="b">
        <v>0</v>
      </c>
      <c r="L1605">
        <v>55</v>
      </c>
      <c r="M1605" t="b">
        <v>1</v>
      </c>
      <c r="N1605" s="12" t="s">
        <v>8283</v>
      </c>
      <c r="O1605" t="s">
        <v>8286</v>
      </c>
      <c r="P1605" s="6">
        <f t="shared" si="125"/>
        <v>140.19999999999999</v>
      </c>
      <c r="Q1605">
        <f t="shared" si="126"/>
        <v>50.98</v>
      </c>
      <c r="R1605" s="16">
        <f t="shared" si="127"/>
        <v>42016.706678240742</v>
      </c>
      <c r="S1605" s="16">
        <f t="shared" si="128"/>
        <v>42192.905694444446</v>
      </c>
      <c r="T1605">
        <f t="shared" si="129"/>
        <v>2015</v>
      </c>
    </row>
    <row r="1606" spans="1:20" ht="60" hidden="1" x14ac:dyDescent="0.25">
      <c r="A1606">
        <v>2880</v>
      </c>
      <c r="B1606" s="3" t="s">
        <v>2880</v>
      </c>
      <c r="C1606" s="3" t="s">
        <v>6990</v>
      </c>
      <c r="D1606" s="6">
        <v>12000</v>
      </c>
      <c r="E1606" s="8">
        <v>2800</v>
      </c>
      <c r="F1606" t="s">
        <v>8220</v>
      </c>
      <c r="G1606" t="s">
        <v>8223</v>
      </c>
      <c r="H1606" t="s">
        <v>8245</v>
      </c>
      <c r="I1606" s="10">
        <v>1440090300</v>
      </c>
      <c r="J1606">
        <v>1436305452</v>
      </c>
      <c r="K1606" t="b">
        <v>0</v>
      </c>
      <c r="L1606">
        <v>29</v>
      </c>
      <c r="M1606" t="b">
        <v>0</v>
      </c>
      <c r="N1606" s="12" t="s">
        <v>8283</v>
      </c>
      <c r="O1606" t="s">
        <v>8286</v>
      </c>
      <c r="P1606" s="6">
        <f t="shared" si="125"/>
        <v>23.33</v>
      </c>
      <c r="Q1606">
        <f t="shared" si="126"/>
        <v>96.55</v>
      </c>
      <c r="R1606" s="16">
        <f t="shared" si="127"/>
        <v>42192.905694444446</v>
      </c>
      <c r="S1606" s="16">
        <f t="shared" si="128"/>
        <v>42128.628113425926</v>
      </c>
      <c r="T1606">
        <f t="shared" si="129"/>
        <v>2015</v>
      </c>
    </row>
    <row r="1607" spans="1:20" ht="45" hidden="1" x14ac:dyDescent="0.25">
      <c r="A1607">
        <v>2626</v>
      </c>
      <c r="B1607" s="3" t="s">
        <v>2626</v>
      </c>
      <c r="C1607" s="3" t="s">
        <v>6736</v>
      </c>
      <c r="D1607" s="6">
        <v>2500</v>
      </c>
      <c r="E1607" s="8">
        <v>2800</v>
      </c>
      <c r="F1607" t="s">
        <v>8218</v>
      </c>
      <c r="G1607" t="s">
        <v>8223</v>
      </c>
      <c r="H1607" t="s">
        <v>8245</v>
      </c>
      <c r="I1607" s="10">
        <v>1433343869</v>
      </c>
      <c r="J1607">
        <v>1430751869</v>
      </c>
      <c r="K1607" t="b">
        <v>0</v>
      </c>
      <c r="L1607">
        <v>50</v>
      </c>
      <c r="M1607" t="b">
        <v>1</v>
      </c>
      <c r="N1607" s="12" t="s">
        <v>8268</v>
      </c>
      <c r="O1607" t="s">
        <v>8275</v>
      </c>
      <c r="P1607" s="6">
        <f t="shared" si="125"/>
        <v>112</v>
      </c>
      <c r="Q1607">
        <f t="shared" si="126"/>
        <v>56</v>
      </c>
      <c r="R1607" s="16">
        <f t="shared" si="127"/>
        <v>42128.628113425926</v>
      </c>
      <c r="S1607" s="16">
        <f t="shared" si="128"/>
        <v>42461.885138888887</v>
      </c>
      <c r="T1607">
        <f t="shared" si="129"/>
        <v>2015</v>
      </c>
    </row>
    <row r="1608" spans="1:20" ht="60" hidden="1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 s="10">
        <v>1464729276</v>
      </c>
      <c r="J1608">
        <v>1459545276</v>
      </c>
      <c r="K1608" t="b">
        <v>0</v>
      </c>
      <c r="L1608">
        <v>52</v>
      </c>
      <c r="M1608" t="b">
        <v>1</v>
      </c>
      <c r="N1608" s="12" t="s">
        <v>8287</v>
      </c>
      <c r="O1608" t="s">
        <v>8298</v>
      </c>
      <c r="P1608" s="6">
        <f t="shared" si="125"/>
        <v>139.75</v>
      </c>
      <c r="Q1608">
        <f t="shared" si="126"/>
        <v>53.75</v>
      </c>
      <c r="R1608" s="16">
        <f t="shared" si="127"/>
        <v>42461.885138888887</v>
      </c>
      <c r="S1608" s="16">
        <f t="shared" si="128"/>
        <v>41733.716435185182</v>
      </c>
      <c r="T1608">
        <f t="shared" si="129"/>
        <v>2016</v>
      </c>
    </row>
    <row r="1609" spans="1:20" ht="60" hidden="1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 s="10">
        <v>1399223500</v>
      </c>
      <c r="J1609">
        <v>1396631500</v>
      </c>
      <c r="K1609" t="b">
        <v>0</v>
      </c>
      <c r="L1609">
        <v>48</v>
      </c>
      <c r="M1609" t="b">
        <v>0</v>
      </c>
      <c r="N1609" s="12" t="s">
        <v>8276</v>
      </c>
      <c r="O1609" t="s">
        <v>8304</v>
      </c>
      <c r="P1609" s="6">
        <f t="shared" si="125"/>
        <v>42.89</v>
      </c>
      <c r="Q1609">
        <f t="shared" si="126"/>
        <v>58.08</v>
      </c>
      <c r="R1609" s="16">
        <f t="shared" si="127"/>
        <v>41733.716435185182</v>
      </c>
      <c r="S1609" s="16">
        <f t="shared" si="128"/>
        <v>41901.282025462962</v>
      </c>
      <c r="T1609">
        <f t="shared" si="129"/>
        <v>2014</v>
      </c>
    </row>
    <row r="1610" spans="1:20" ht="135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 s="10">
        <v>1412974800</v>
      </c>
      <c r="J1610">
        <v>1411109167</v>
      </c>
      <c r="K1610" t="b">
        <v>0</v>
      </c>
      <c r="L1610">
        <v>34</v>
      </c>
      <c r="M1610" t="b">
        <v>1</v>
      </c>
      <c r="N1610" s="12" t="s">
        <v>8283</v>
      </c>
      <c r="O1610" t="s">
        <v>8286</v>
      </c>
      <c r="P1610" s="6">
        <f t="shared" si="125"/>
        <v>110.2</v>
      </c>
      <c r="Q1610">
        <f t="shared" si="126"/>
        <v>81.03</v>
      </c>
      <c r="R1610" s="16">
        <f t="shared" si="127"/>
        <v>41901.282025462962</v>
      </c>
      <c r="S1610" s="16">
        <f t="shared" si="128"/>
        <v>41375.057222222218</v>
      </c>
      <c r="T1610">
        <f t="shared" si="129"/>
        <v>2014</v>
      </c>
    </row>
    <row r="1611" spans="1:20" ht="45" hidden="1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 s="10">
        <v>1368235344</v>
      </c>
      <c r="J1611">
        <v>1365643344</v>
      </c>
      <c r="K1611" t="b">
        <v>0</v>
      </c>
      <c r="L1611">
        <v>66</v>
      </c>
      <c r="M1611" t="b">
        <v>1</v>
      </c>
      <c r="N1611" s="12" t="s">
        <v>8281</v>
      </c>
      <c r="O1611" t="s">
        <v>8292</v>
      </c>
      <c r="P1611" s="6">
        <f t="shared" si="125"/>
        <v>110.04</v>
      </c>
      <c r="Q1611">
        <f t="shared" si="126"/>
        <v>41.68</v>
      </c>
      <c r="R1611" s="16">
        <f t="shared" si="127"/>
        <v>41375.057222222218</v>
      </c>
      <c r="S1611" s="16">
        <f t="shared" si="128"/>
        <v>42442.623344907406</v>
      </c>
      <c r="T1611">
        <f t="shared" si="129"/>
        <v>2013</v>
      </c>
    </row>
    <row r="1612" spans="1:20" ht="150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 s="10">
        <v>1460318400</v>
      </c>
      <c r="J1612">
        <v>1457881057</v>
      </c>
      <c r="K1612" t="b">
        <v>0</v>
      </c>
      <c r="L1612">
        <v>22</v>
      </c>
      <c r="M1612" t="b">
        <v>1</v>
      </c>
      <c r="N1612" s="12" t="s">
        <v>8283</v>
      </c>
      <c r="O1612" t="s">
        <v>8286</v>
      </c>
      <c r="P1612" s="6">
        <f t="shared" si="125"/>
        <v>100</v>
      </c>
      <c r="Q1612">
        <f t="shared" si="126"/>
        <v>125</v>
      </c>
      <c r="R1612" s="16">
        <f t="shared" si="127"/>
        <v>42442.623344907406</v>
      </c>
      <c r="S1612" s="16">
        <f t="shared" si="128"/>
        <v>41218.391446759262</v>
      </c>
      <c r="T1612">
        <f t="shared" si="129"/>
        <v>2016</v>
      </c>
    </row>
    <row r="1613" spans="1:20" ht="45" hidden="1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 s="10">
        <v>1354699421</v>
      </c>
      <c r="J1613">
        <v>1352107421</v>
      </c>
      <c r="K1613" t="b">
        <v>0</v>
      </c>
      <c r="L1613">
        <v>70</v>
      </c>
      <c r="M1613" t="b">
        <v>0</v>
      </c>
      <c r="N1613" s="12" t="s">
        <v>8281</v>
      </c>
      <c r="O1613" t="s">
        <v>8299</v>
      </c>
      <c r="P1613" s="6">
        <f t="shared" si="125"/>
        <v>22.88</v>
      </c>
      <c r="Q1613">
        <f t="shared" si="126"/>
        <v>39.229999999999997</v>
      </c>
      <c r="R1613" s="16">
        <f t="shared" si="127"/>
        <v>41218.391446759262</v>
      </c>
      <c r="S1613" s="16">
        <f t="shared" si="128"/>
        <v>42264.29178240741</v>
      </c>
      <c r="T1613">
        <f t="shared" si="129"/>
        <v>2012</v>
      </c>
    </row>
    <row r="1614" spans="1:20" ht="135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 s="10">
        <v>1445065210</v>
      </c>
      <c r="J1614">
        <v>1442473210</v>
      </c>
      <c r="K1614" t="b">
        <v>0</v>
      </c>
      <c r="L1614">
        <v>45</v>
      </c>
      <c r="M1614" t="b">
        <v>1</v>
      </c>
      <c r="N1614" s="12" t="s">
        <v>8283</v>
      </c>
      <c r="O1614" t="s">
        <v>8286</v>
      </c>
      <c r="P1614" s="6">
        <f t="shared" si="125"/>
        <v>109.84</v>
      </c>
      <c r="Q1614">
        <f t="shared" si="126"/>
        <v>61.02</v>
      </c>
      <c r="R1614" s="16">
        <f t="shared" si="127"/>
        <v>42264.29178240741</v>
      </c>
      <c r="S1614" s="16">
        <f t="shared" si="128"/>
        <v>40909.649201388893</v>
      </c>
      <c r="T1614">
        <f t="shared" si="129"/>
        <v>2015</v>
      </c>
    </row>
    <row r="1615" spans="1:20" ht="45" hidden="1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 s="10">
        <v>1327851291</v>
      </c>
      <c r="J1615">
        <v>1325432091</v>
      </c>
      <c r="K1615" t="b">
        <v>0</v>
      </c>
      <c r="L1615">
        <v>41</v>
      </c>
      <c r="M1615" t="b">
        <v>1</v>
      </c>
      <c r="N1615" s="12" t="s">
        <v>8271</v>
      </c>
      <c r="O1615" t="s">
        <v>8293</v>
      </c>
      <c r="P1615" s="6">
        <f t="shared" si="125"/>
        <v>143.94999999999999</v>
      </c>
      <c r="Q1615">
        <f t="shared" si="126"/>
        <v>66.709999999999994</v>
      </c>
      <c r="R1615" s="16">
        <f t="shared" si="127"/>
        <v>40909.649201388893</v>
      </c>
      <c r="S1615" s="16">
        <f t="shared" si="128"/>
        <v>41160.871886574074</v>
      </c>
      <c r="T1615">
        <f t="shared" si="129"/>
        <v>2012</v>
      </c>
    </row>
    <row r="1616" spans="1:20" ht="60" hidden="1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 s="10">
        <v>1349517540</v>
      </c>
      <c r="J1616">
        <v>1347137731</v>
      </c>
      <c r="K1616" t="b">
        <v>0</v>
      </c>
      <c r="L1616">
        <v>54</v>
      </c>
      <c r="M1616" t="b">
        <v>1</v>
      </c>
      <c r="N1616" s="12" t="s">
        <v>8287</v>
      </c>
      <c r="O1616" t="s">
        <v>8288</v>
      </c>
      <c r="P1616" s="6">
        <f t="shared" si="125"/>
        <v>109.36</v>
      </c>
      <c r="Q1616">
        <f t="shared" si="126"/>
        <v>50.63</v>
      </c>
      <c r="R1616" s="16">
        <f t="shared" si="127"/>
        <v>41160.871886574074</v>
      </c>
      <c r="S1616" s="16">
        <f t="shared" si="128"/>
        <v>42065.053368055553</v>
      </c>
      <c r="T1616">
        <f t="shared" si="129"/>
        <v>2012</v>
      </c>
    </row>
    <row r="1617" spans="1:20" ht="60" hidden="1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 s="10">
        <v>1430439411</v>
      </c>
      <c r="J1617">
        <v>1425259011</v>
      </c>
      <c r="K1617" t="b">
        <v>0</v>
      </c>
      <c r="L1617">
        <v>113</v>
      </c>
      <c r="M1617" t="b">
        <v>1</v>
      </c>
      <c r="N1617" s="12" t="s">
        <v>8287</v>
      </c>
      <c r="O1617" t="s">
        <v>8291</v>
      </c>
      <c r="P1617" s="6">
        <f t="shared" si="125"/>
        <v>109.16</v>
      </c>
      <c r="Q1617">
        <f t="shared" si="126"/>
        <v>24.15</v>
      </c>
      <c r="R1617" s="16">
        <f t="shared" si="127"/>
        <v>42065.053368055553</v>
      </c>
      <c r="S1617" s="16">
        <f t="shared" si="128"/>
        <v>42293.853541666671</v>
      </c>
      <c r="T1617">
        <f t="shared" si="129"/>
        <v>2015</v>
      </c>
    </row>
    <row r="1618" spans="1:20" ht="45" hidden="1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 s="10">
        <v>1450072740</v>
      </c>
      <c r="J1618">
        <v>1445027346</v>
      </c>
      <c r="K1618" t="b">
        <v>0</v>
      </c>
      <c r="L1618">
        <v>25</v>
      </c>
      <c r="M1618" t="b">
        <v>0</v>
      </c>
      <c r="N1618" s="12" t="s">
        <v>8283</v>
      </c>
      <c r="O1618" t="s">
        <v>8295</v>
      </c>
      <c r="P1618" s="6">
        <f t="shared" si="125"/>
        <v>54.52</v>
      </c>
      <c r="Q1618">
        <f t="shared" si="126"/>
        <v>109.04</v>
      </c>
      <c r="R1618" s="16">
        <f t="shared" si="127"/>
        <v>42293.853541666671</v>
      </c>
      <c r="S1618" s="16">
        <f t="shared" si="128"/>
        <v>42080.757326388892</v>
      </c>
      <c r="T1618">
        <f t="shared" si="129"/>
        <v>2015</v>
      </c>
    </row>
    <row r="1619" spans="1:20" ht="75" hidden="1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 s="10">
        <v>1429207833</v>
      </c>
      <c r="J1619">
        <v>1426615833</v>
      </c>
      <c r="K1619" t="b">
        <v>0</v>
      </c>
      <c r="L1619">
        <v>7</v>
      </c>
      <c r="M1619" t="b">
        <v>0</v>
      </c>
      <c r="N1619" s="12" t="s">
        <v>8268</v>
      </c>
      <c r="O1619" t="s">
        <v>8302</v>
      </c>
      <c r="P1619" s="6">
        <f t="shared" si="125"/>
        <v>9.08</v>
      </c>
      <c r="Q1619">
        <f t="shared" si="126"/>
        <v>389.29</v>
      </c>
      <c r="R1619" s="16">
        <f t="shared" si="127"/>
        <v>42080.757326388892</v>
      </c>
      <c r="S1619" s="16">
        <f t="shared" si="128"/>
        <v>41491.79478009259</v>
      </c>
      <c r="T1619">
        <f t="shared" si="129"/>
        <v>2015</v>
      </c>
    </row>
    <row r="1620" spans="1:20" ht="105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 s="10">
        <v>1377284669</v>
      </c>
      <c r="J1620">
        <v>1375729469</v>
      </c>
      <c r="K1620" t="b">
        <v>1</v>
      </c>
      <c r="L1620">
        <v>68</v>
      </c>
      <c r="M1620" t="b">
        <v>1</v>
      </c>
      <c r="N1620" s="12" t="s">
        <v>8283</v>
      </c>
      <c r="O1620" t="s">
        <v>8286</v>
      </c>
      <c r="P1620" s="6">
        <f t="shared" si="125"/>
        <v>109</v>
      </c>
      <c r="Q1620">
        <f t="shared" si="126"/>
        <v>40.07</v>
      </c>
      <c r="R1620" s="16">
        <f t="shared" si="127"/>
        <v>41491.79478009259</v>
      </c>
      <c r="S1620" s="16">
        <f t="shared" si="128"/>
        <v>41927.295694444445</v>
      </c>
      <c r="T1620">
        <f t="shared" si="129"/>
        <v>2013</v>
      </c>
    </row>
    <row r="1621" spans="1:20" hidden="1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 s="10">
        <v>1416125148</v>
      </c>
      <c r="J1621">
        <v>1413356748</v>
      </c>
      <c r="K1621" t="b">
        <v>0</v>
      </c>
      <c r="L1621">
        <v>55</v>
      </c>
      <c r="M1621" t="b">
        <v>0</v>
      </c>
      <c r="N1621" s="12" t="s">
        <v>8276</v>
      </c>
      <c r="O1621" t="s">
        <v>8294</v>
      </c>
      <c r="P1621" s="6">
        <f t="shared" si="125"/>
        <v>0.7</v>
      </c>
      <c r="Q1621">
        <f t="shared" si="126"/>
        <v>49.38</v>
      </c>
      <c r="R1621" s="16">
        <f t="shared" si="127"/>
        <v>41927.295694444445</v>
      </c>
      <c r="S1621" s="16">
        <f t="shared" si="128"/>
        <v>42761.961099537039</v>
      </c>
      <c r="T1621">
        <f t="shared" si="129"/>
        <v>2014</v>
      </c>
    </row>
    <row r="1622" spans="1:20" ht="45" hidden="1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 s="10">
        <v>1488063839</v>
      </c>
      <c r="J1622">
        <v>1485471839</v>
      </c>
      <c r="K1622" t="b">
        <v>0</v>
      </c>
      <c r="L1622">
        <v>67</v>
      </c>
      <c r="M1622" t="b">
        <v>1</v>
      </c>
      <c r="N1622" s="12" t="s">
        <v>8279</v>
      </c>
      <c r="O1622" t="s">
        <v>8280</v>
      </c>
      <c r="P1622" s="6">
        <f t="shared" si="125"/>
        <v>180.87</v>
      </c>
      <c r="Q1622">
        <f t="shared" si="126"/>
        <v>40.49</v>
      </c>
      <c r="R1622" s="16">
        <f t="shared" si="127"/>
        <v>42761.961099537039</v>
      </c>
      <c r="S1622" s="16">
        <f t="shared" si="128"/>
        <v>41773.932534722226</v>
      </c>
      <c r="T1622">
        <f t="shared" si="129"/>
        <v>2017</v>
      </c>
    </row>
    <row r="1623" spans="1:20" ht="60" hidden="1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 s="10">
        <v>1403326740</v>
      </c>
      <c r="J1623">
        <v>1400106171</v>
      </c>
      <c r="K1623" t="b">
        <v>0</v>
      </c>
      <c r="L1623">
        <v>50</v>
      </c>
      <c r="M1623" t="b">
        <v>1</v>
      </c>
      <c r="N1623" s="12" t="s">
        <v>8287</v>
      </c>
      <c r="O1623" t="s">
        <v>8288</v>
      </c>
      <c r="P1623" s="6">
        <f t="shared" si="125"/>
        <v>108.4</v>
      </c>
      <c r="Q1623">
        <f t="shared" si="126"/>
        <v>54.2</v>
      </c>
      <c r="R1623" s="16">
        <f t="shared" si="127"/>
        <v>41773.932534722226</v>
      </c>
      <c r="S1623" s="16">
        <f t="shared" si="128"/>
        <v>40638.092974537038</v>
      </c>
      <c r="T1623">
        <f t="shared" si="129"/>
        <v>2014</v>
      </c>
    </row>
    <row r="1624" spans="1:20" ht="45" hidden="1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 s="10">
        <v>1304561633</v>
      </c>
      <c r="J1624">
        <v>1301969633</v>
      </c>
      <c r="K1624" t="b">
        <v>0</v>
      </c>
      <c r="L1624">
        <v>56</v>
      </c>
      <c r="M1624" t="b">
        <v>1</v>
      </c>
      <c r="N1624" s="12" t="s">
        <v>8287</v>
      </c>
      <c r="O1624" t="s">
        <v>8291</v>
      </c>
      <c r="P1624" s="6">
        <f t="shared" si="125"/>
        <v>108.25</v>
      </c>
      <c r="Q1624">
        <f t="shared" si="126"/>
        <v>48.33</v>
      </c>
      <c r="R1624" s="16">
        <f t="shared" si="127"/>
        <v>40638.092974537038</v>
      </c>
      <c r="S1624" s="16">
        <f t="shared" si="128"/>
        <v>41759.13962962963</v>
      </c>
      <c r="T1624">
        <f t="shared" si="129"/>
        <v>2011</v>
      </c>
    </row>
    <row r="1625" spans="1:20" ht="135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 s="10">
        <v>1401595140</v>
      </c>
      <c r="J1625">
        <v>1398828064</v>
      </c>
      <c r="K1625" t="b">
        <v>0</v>
      </c>
      <c r="L1625">
        <v>57</v>
      </c>
      <c r="M1625" t="b">
        <v>1</v>
      </c>
      <c r="N1625" s="12" t="s">
        <v>8283</v>
      </c>
      <c r="O1625" t="s">
        <v>8286</v>
      </c>
      <c r="P1625" s="6">
        <f t="shared" si="125"/>
        <v>108.2</v>
      </c>
      <c r="Q1625">
        <f t="shared" si="126"/>
        <v>47.46</v>
      </c>
      <c r="R1625" s="16">
        <f t="shared" si="127"/>
        <v>41759.13962962963</v>
      </c>
      <c r="S1625" s="16">
        <f t="shared" si="128"/>
        <v>42785.270370370374</v>
      </c>
      <c r="T1625">
        <f t="shared" si="129"/>
        <v>2014</v>
      </c>
    </row>
    <row r="1626" spans="1:20" ht="60" hidden="1" x14ac:dyDescent="0.25">
      <c r="A1626">
        <v>3139</v>
      </c>
      <c r="B1626" s="3" t="s">
        <v>3139</v>
      </c>
      <c r="C1626" s="3" t="s">
        <v>7249</v>
      </c>
      <c r="D1626" s="6">
        <v>50000</v>
      </c>
      <c r="E1626" s="8">
        <v>2700</v>
      </c>
      <c r="F1626" t="s">
        <v>8221</v>
      </c>
      <c r="G1626" t="s">
        <v>8237</v>
      </c>
      <c r="H1626" t="s">
        <v>8255</v>
      </c>
      <c r="I1626" s="10">
        <v>1490416380</v>
      </c>
      <c r="J1626">
        <v>1487485760</v>
      </c>
      <c r="K1626" t="b">
        <v>0</v>
      </c>
      <c r="L1626">
        <v>6</v>
      </c>
      <c r="M1626" t="b">
        <v>0</v>
      </c>
      <c r="N1626" s="12" t="s">
        <v>8283</v>
      </c>
      <c r="O1626" t="s">
        <v>8286</v>
      </c>
      <c r="P1626" s="6">
        <f t="shared" si="125"/>
        <v>5.4</v>
      </c>
      <c r="Q1626">
        <f t="shared" si="126"/>
        <v>450</v>
      </c>
      <c r="R1626" s="16">
        <f t="shared" si="127"/>
        <v>42785.270370370374</v>
      </c>
      <c r="S1626" s="16">
        <f t="shared" si="128"/>
        <v>41541.106921296298</v>
      </c>
      <c r="T1626">
        <f t="shared" si="129"/>
        <v>2017</v>
      </c>
    </row>
    <row r="1627" spans="1:20" ht="45" hidden="1" x14ac:dyDescent="0.25">
      <c r="A1627">
        <v>864</v>
      </c>
      <c r="B1627" s="3" t="s">
        <v>865</v>
      </c>
      <c r="C1627" s="3" t="s">
        <v>4974</v>
      </c>
      <c r="D1627" s="6">
        <v>6500</v>
      </c>
      <c r="E1627" s="8">
        <v>2700</v>
      </c>
      <c r="F1627" t="s">
        <v>8220</v>
      </c>
      <c r="G1627" t="s">
        <v>8223</v>
      </c>
      <c r="H1627" t="s">
        <v>8245</v>
      </c>
      <c r="I1627" s="10">
        <v>1381917540</v>
      </c>
      <c r="J1627">
        <v>1379990038</v>
      </c>
      <c r="K1627" t="b">
        <v>0</v>
      </c>
      <c r="L1627">
        <v>79</v>
      </c>
      <c r="M1627" t="b">
        <v>0</v>
      </c>
      <c r="N1627" s="12" t="s">
        <v>8287</v>
      </c>
      <c r="O1627" t="s">
        <v>8310</v>
      </c>
      <c r="P1627" s="6">
        <f t="shared" si="125"/>
        <v>41.54</v>
      </c>
      <c r="Q1627">
        <f t="shared" si="126"/>
        <v>34.18</v>
      </c>
      <c r="R1627" s="16">
        <f t="shared" si="127"/>
        <v>41541.106921296298</v>
      </c>
      <c r="S1627" s="16">
        <f t="shared" si="128"/>
        <v>41775.636157407411</v>
      </c>
      <c r="T1627">
        <f t="shared" si="129"/>
        <v>2013</v>
      </c>
    </row>
    <row r="1628" spans="1:20" ht="45" hidden="1" x14ac:dyDescent="0.25">
      <c r="A1628">
        <v>2934</v>
      </c>
      <c r="B1628" s="3" t="s">
        <v>2934</v>
      </c>
      <c r="C1628" s="3" t="s">
        <v>7044</v>
      </c>
      <c r="D1628" s="6">
        <v>2500</v>
      </c>
      <c r="E1628" s="8">
        <v>2700</v>
      </c>
      <c r="F1628" t="s">
        <v>8218</v>
      </c>
      <c r="G1628" t="s">
        <v>8228</v>
      </c>
      <c r="H1628" t="s">
        <v>8250</v>
      </c>
      <c r="I1628" s="10">
        <v>1402845364</v>
      </c>
      <c r="J1628">
        <v>1400253364</v>
      </c>
      <c r="K1628" t="b">
        <v>0</v>
      </c>
      <c r="L1628">
        <v>37</v>
      </c>
      <c r="M1628" t="b">
        <v>1</v>
      </c>
      <c r="N1628" s="12" t="s">
        <v>8283</v>
      </c>
      <c r="O1628" t="s">
        <v>8295</v>
      </c>
      <c r="P1628" s="6">
        <f t="shared" si="125"/>
        <v>108</v>
      </c>
      <c r="Q1628">
        <f t="shared" si="126"/>
        <v>72.97</v>
      </c>
      <c r="R1628" s="16">
        <f t="shared" si="127"/>
        <v>41775.636157407411</v>
      </c>
      <c r="S1628" s="16">
        <f t="shared" si="128"/>
        <v>42161.770833333328</v>
      </c>
      <c r="T1628">
        <f t="shared" si="129"/>
        <v>2014</v>
      </c>
    </row>
    <row r="1629" spans="1:20" ht="60" hidden="1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 s="10">
        <v>1436380200</v>
      </c>
      <c r="J1629">
        <v>1433615400</v>
      </c>
      <c r="K1629" t="b">
        <v>0</v>
      </c>
      <c r="L1629">
        <v>9</v>
      </c>
      <c r="M1629" t="b">
        <v>1</v>
      </c>
      <c r="N1629" s="12" t="s">
        <v>8273</v>
      </c>
      <c r="O1629" t="s">
        <v>8274</v>
      </c>
      <c r="P1629" s="6">
        <f t="shared" si="125"/>
        <v>101.32</v>
      </c>
      <c r="Q1629">
        <f t="shared" si="126"/>
        <v>299.22000000000003</v>
      </c>
      <c r="R1629" s="16">
        <f t="shared" si="127"/>
        <v>42161.770833333328</v>
      </c>
      <c r="S1629" s="16">
        <f t="shared" si="128"/>
        <v>42039.878379629634</v>
      </c>
      <c r="T1629">
        <f t="shared" si="129"/>
        <v>2015</v>
      </c>
    </row>
    <row r="1630" spans="1:20" ht="45" hidden="1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 s="10">
        <v>1425675892</v>
      </c>
      <c r="J1630">
        <v>1423083892</v>
      </c>
      <c r="K1630" t="b">
        <v>0</v>
      </c>
      <c r="L1630">
        <v>59</v>
      </c>
      <c r="M1630" t="b">
        <v>1</v>
      </c>
      <c r="N1630" s="12" t="s">
        <v>8287</v>
      </c>
      <c r="O1630" t="s">
        <v>8298</v>
      </c>
      <c r="P1630" s="6">
        <f t="shared" si="125"/>
        <v>128.1</v>
      </c>
      <c r="Q1630">
        <f t="shared" si="126"/>
        <v>45.59</v>
      </c>
      <c r="R1630" s="16">
        <f t="shared" si="127"/>
        <v>42039.878379629634</v>
      </c>
      <c r="S1630" s="16">
        <f t="shared" si="128"/>
        <v>42545.478333333333</v>
      </c>
      <c r="T1630">
        <f t="shared" si="129"/>
        <v>2015</v>
      </c>
    </row>
    <row r="1631" spans="1:20" ht="135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 s="10">
        <v>1469359728</v>
      </c>
      <c r="J1631">
        <v>1466767728</v>
      </c>
      <c r="K1631" t="b">
        <v>0</v>
      </c>
      <c r="L1631">
        <v>38</v>
      </c>
      <c r="M1631" t="b">
        <v>1</v>
      </c>
      <c r="N1631" s="12" t="s">
        <v>8283</v>
      </c>
      <c r="O1631" t="s">
        <v>8286</v>
      </c>
      <c r="P1631" s="6">
        <f t="shared" si="125"/>
        <v>107.56</v>
      </c>
      <c r="Q1631">
        <f t="shared" si="126"/>
        <v>70.760000000000005</v>
      </c>
      <c r="R1631" s="16">
        <f t="shared" si="127"/>
        <v>42545.478333333333</v>
      </c>
      <c r="S1631" s="16">
        <f t="shared" si="128"/>
        <v>41982.773356481484</v>
      </c>
      <c r="T1631">
        <f t="shared" si="129"/>
        <v>2016</v>
      </c>
    </row>
    <row r="1632" spans="1:20" ht="45" hidden="1" x14ac:dyDescent="0.25">
      <c r="A1632">
        <v>2940</v>
      </c>
      <c r="B1632" s="3" t="s">
        <v>2940</v>
      </c>
      <c r="C1632" s="3" t="s">
        <v>7050</v>
      </c>
      <c r="D1632" s="6">
        <v>2500</v>
      </c>
      <c r="E1632" s="8">
        <v>2681</v>
      </c>
      <c r="F1632" t="s">
        <v>8218</v>
      </c>
      <c r="G1632" t="s">
        <v>8223</v>
      </c>
      <c r="H1632" t="s">
        <v>8245</v>
      </c>
      <c r="I1632" s="10">
        <v>1421606018</v>
      </c>
      <c r="J1632">
        <v>1418150018</v>
      </c>
      <c r="K1632" t="b">
        <v>0</v>
      </c>
      <c r="L1632">
        <v>33</v>
      </c>
      <c r="M1632" t="b">
        <v>1</v>
      </c>
      <c r="N1632" s="12" t="s">
        <v>8283</v>
      </c>
      <c r="O1632" t="s">
        <v>8295</v>
      </c>
      <c r="P1632" s="6">
        <f t="shared" si="125"/>
        <v>107.24</v>
      </c>
      <c r="Q1632">
        <f t="shared" si="126"/>
        <v>81.239999999999995</v>
      </c>
      <c r="R1632" s="16">
        <f t="shared" si="127"/>
        <v>41982.773356481484</v>
      </c>
      <c r="S1632" s="16">
        <f t="shared" si="128"/>
        <v>41768.841921296298</v>
      </c>
      <c r="T1632">
        <f t="shared" si="129"/>
        <v>2014</v>
      </c>
    </row>
    <row r="1633" spans="1:20" ht="45" hidden="1" x14ac:dyDescent="0.25">
      <c r="A1633">
        <v>820</v>
      </c>
      <c r="B1633" s="3" t="s">
        <v>821</v>
      </c>
      <c r="C1633" s="3" t="s">
        <v>4930</v>
      </c>
      <c r="D1633" s="6">
        <v>2000</v>
      </c>
      <c r="E1633" s="8">
        <v>2681</v>
      </c>
      <c r="F1633" t="s">
        <v>8218</v>
      </c>
      <c r="G1633" t="s">
        <v>8223</v>
      </c>
      <c r="H1633" t="s">
        <v>8245</v>
      </c>
      <c r="I1633" s="10">
        <v>1402290000</v>
      </c>
      <c r="J1633">
        <v>1399666342</v>
      </c>
      <c r="K1633" t="b">
        <v>0</v>
      </c>
      <c r="L1633">
        <v>38</v>
      </c>
      <c r="M1633" t="b">
        <v>1</v>
      </c>
      <c r="N1633" s="12" t="s">
        <v>8287</v>
      </c>
      <c r="O1633" t="s">
        <v>8291</v>
      </c>
      <c r="P1633" s="6">
        <f t="shared" si="125"/>
        <v>134.05000000000001</v>
      </c>
      <c r="Q1633">
        <f t="shared" si="126"/>
        <v>70.55</v>
      </c>
      <c r="R1633" s="16">
        <f t="shared" si="127"/>
        <v>41768.841921296298</v>
      </c>
      <c r="S1633" s="16">
        <f t="shared" si="128"/>
        <v>42116.54315972222</v>
      </c>
      <c r="T1633">
        <f t="shared" si="129"/>
        <v>2014</v>
      </c>
    </row>
    <row r="1634" spans="1:20" ht="60" hidden="1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 s="10">
        <v>1432299600</v>
      </c>
      <c r="J1634">
        <v>1429707729</v>
      </c>
      <c r="K1634" t="b">
        <v>0</v>
      </c>
      <c r="L1634">
        <v>25</v>
      </c>
      <c r="M1634" t="b">
        <v>0</v>
      </c>
      <c r="N1634" s="12" t="s">
        <v>8268</v>
      </c>
      <c r="O1634" t="s">
        <v>8278</v>
      </c>
      <c r="P1634" s="6">
        <f t="shared" si="125"/>
        <v>2.7</v>
      </c>
      <c r="Q1634">
        <f t="shared" si="126"/>
        <v>106.8</v>
      </c>
      <c r="R1634" s="16">
        <f t="shared" si="127"/>
        <v>42116.54315972222</v>
      </c>
      <c r="S1634" s="16">
        <f t="shared" si="128"/>
        <v>42318.593703703707</v>
      </c>
      <c r="T1634">
        <f t="shared" si="129"/>
        <v>2015</v>
      </c>
    </row>
    <row r="1635" spans="1:20" ht="135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 s="10">
        <v>1449756896</v>
      </c>
      <c r="J1635">
        <v>1447164896</v>
      </c>
      <c r="K1635" t="b">
        <v>0</v>
      </c>
      <c r="L1635">
        <v>72</v>
      </c>
      <c r="M1635" t="b">
        <v>1</v>
      </c>
      <c r="N1635" s="12" t="s">
        <v>8283</v>
      </c>
      <c r="O1635" t="s">
        <v>8286</v>
      </c>
      <c r="P1635" s="6">
        <f t="shared" si="125"/>
        <v>106.8</v>
      </c>
      <c r="Q1635">
        <f t="shared" si="126"/>
        <v>37.08</v>
      </c>
      <c r="R1635" s="16">
        <f t="shared" si="127"/>
        <v>42318.593703703707</v>
      </c>
      <c r="S1635" s="16">
        <f t="shared" si="128"/>
        <v>41766.80572916667</v>
      </c>
      <c r="T1635">
        <f t="shared" si="129"/>
        <v>2015</v>
      </c>
    </row>
    <row r="1636" spans="1:20" ht="165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 s="10">
        <v>1402341615</v>
      </c>
      <c r="J1636">
        <v>1399490415</v>
      </c>
      <c r="K1636" t="b">
        <v>1</v>
      </c>
      <c r="L1636">
        <v>71</v>
      </c>
      <c r="M1636" t="b">
        <v>1</v>
      </c>
      <c r="N1636" s="12" t="s">
        <v>8283</v>
      </c>
      <c r="O1636" t="s">
        <v>8286</v>
      </c>
      <c r="P1636" s="6">
        <f t="shared" si="125"/>
        <v>106.76</v>
      </c>
      <c r="Q1636">
        <f t="shared" si="126"/>
        <v>37.590000000000003</v>
      </c>
      <c r="R1636" s="16">
        <f t="shared" si="127"/>
        <v>41766.80572916667</v>
      </c>
      <c r="S1636" s="16">
        <f t="shared" si="128"/>
        <v>42495.434236111112</v>
      </c>
      <c r="T1636">
        <f t="shared" si="129"/>
        <v>2014</v>
      </c>
    </row>
    <row r="1637" spans="1:20" ht="135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 s="10">
        <v>1464863118</v>
      </c>
      <c r="J1637">
        <v>1462443918</v>
      </c>
      <c r="K1637" t="b">
        <v>0</v>
      </c>
      <c r="L1637">
        <v>76</v>
      </c>
      <c r="M1637" t="b">
        <v>1</v>
      </c>
      <c r="N1637" s="12" t="s">
        <v>8283</v>
      </c>
      <c r="O1637" t="s">
        <v>8286</v>
      </c>
      <c r="P1637" s="6">
        <f t="shared" si="125"/>
        <v>106.52</v>
      </c>
      <c r="Q1637">
        <f t="shared" si="126"/>
        <v>35.04</v>
      </c>
      <c r="R1637" s="16">
        <f t="shared" si="127"/>
        <v>42495.434236111112</v>
      </c>
      <c r="S1637" s="16">
        <f t="shared" si="128"/>
        <v>41965.616655092599</v>
      </c>
      <c r="T1637">
        <f t="shared" si="129"/>
        <v>2016</v>
      </c>
    </row>
    <row r="1638" spans="1:20" ht="45" hidden="1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 s="10">
        <v>1419259679</v>
      </c>
      <c r="J1638">
        <v>1416667679</v>
      </c>
      <c r="K1638" t="b">
        <v>0</v>
      </c>
      <c r="L1638">
        <v>79</v>
      </c>
      <c r="M1638" t="b">
        <v>1</v>
      </c>
      <c r="N1638" s="12" t="s">
        <v>8276</v>
      </c>
      <c r="O1638" t="s">
        <v>8277</v>
      </c>
      <c r="P1638" s="6">
        <f t="shared" si="125"/>
        <v>407.77</v>
      </c>
      <c r="Q1638">
        <f t="shared" si="126"/>
        <v>33.549999999999997</v>
      </c>
      <c r="R1638" s="16">
        <f t="shared" si="127"/>
        <v>41965.616655092599</v>
      </c>
      <c r="S1638" s="16">
        <f t="shared" si="128"/>
        <v>42170.910231481481</v>
      </c>
      <c r="T1638">
        <f t="shared" si="129"/>
        <v>2014</v>
      </c>
    </row>
    <row r="1639" spans="1:20" ht="120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 s="10">
        <v>1437364740</v>
      </c>
      <c r="J1639">
        <v>1434405044</v>
      </c>
      <c r="K1639" t="b">
        <v>0</v>
      </c>
      <c r="L1639">
        <v>41</v>
      </c>
      <c r="M1639" t="b">
        <v>1</v>
      </c>
      <c r="N1639" s="12" t="s">
        <v>8283</v>
      </c>
      <c r="O1639" t="s">
        <v>8286</v>
      </c>
      <c r="P1639" s="6">
        <f t="shared" si="125"/>
        <v>106</v>
      </c>
      <c r="Q1639">
        <f t="shared" si="126"/>
        <v>64.63</v>
      </c>
      <c r="R1639" s="16">
        <f t="shared" si="127"/>
        <v>42170.910231481481</v>
      </c>
      <c r="S1639" s="16">
        <f t="shared" si="128"/>
        <v>42167.434166666666</v>
      </c>
      <c r="T1639">
        <f t="shared" si="129"/>
        <v>2015</v>
      </c>
    </row>
    <row r="1640" spans="1:20" ht="135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 s="10">
        <v>1436696712</v>
      </c>
      <c r="J1640">
        <v>1434104712</v>
      </c>
      <c r="K1640" t="b">
        <v>1</v>
      </c>
      <c r="L1640">
        <v>57</v>
      </c>
      <c r="M1640" t="b">
        <v>1</v>
      </c>
      <c r="N1640" s="12" t="s">
        <v>8283</v>
      </c>
      <c r="O1640" t="s">
        <v>8286</v>
      </c>
      <c r="P1640" s="6">
        <f t="shared" si="125"/>
        <v>105.86</v>
      </c>
      <c r="Q1640">
        <f t="shared" si="126"/>
        <v>46.43</v>
      </c>
      <c r="R1640" s="16">
        <f t="shared" si="127"/>
        <v>42167.434166666666</v>
      </c>
      <c r="S1640" s="16">
        <f t="shared" si="128"/>
        <v>42104.840335648143</v>
      </c>
      <c r="T1640">
        <f t="shared" si="129"/>
        <v>2015</v>
      </c>
    </row>
    <row r="1641" spans="1:20" ht="60" hidden="1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 s="10">
        <v>1433880605</v>
      </c>
      <c r="J1641">
        <v>1428696605</v>
      </c>
      <c r="K1641" t="b">
        <v>0</v>
      </c>
      <c r="L1641">
        <v>25</v>
      </c>
      <c r="M1641" t="b">
        <v>1</v>
      </c>
      <c r="N1641" s="12" t="s">
        <v>8273</v>
      </c>
      <c r="O1641" t="s">
        <v>8274</v>
      </c>
      <c r="P1641" s="6">
        <f t="shared" si="125"/>
        <v>131.80000000000001</v>
      </c>
      <c r="Q1641">
        <f t="shared" si="126"/>
        <v>105.44</v>
      </c>
      <c r="R1641" s="16">
        <f t="shared" si="127"/>
        <v>42104.840335648143</v>
      </c>
      <c r="S1641" s="16">
        <f t="shared" si="128"/>
        <v>41822.57503472222</v>
      </c>
      <c r="T1641">
        <f t="shared" si="129"/>
        <v>2015</v>
      </c>
    </row>
    <row r="1642" spans="1:20" ht="150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 s="10">
        <v>1404522000</v>
      </c>
      <c r="J1642">
        <v>1404308883</v>
      </c>
      <c r="K1642" t="b">
        <v>0</v>
      </c>
      <c r="L1642">
        <v>9</v>
      </c>
      <c r="M1642" t="b">
        <v>1</v>
      </c>
      <c r="N1642" s="12" t="s">
        <v>8283</v>
      </c>
      <c r="O1642" t="s">
        <v>8286</v>
      </c>
      <c r="P1642" s="6">
        <f t="shared" si="125"/>
        <v>146.38999999999999</v>
      </c>
      <c r="Q1642">
        <f t="shared" si="126"/>
        <v>292.77999999999997</v>
      </c>
      <c r="R1642" s="16">
        <f t="shared" si="127"/>
        <v>41822.57503472222</v>
      </c>
      <c r="S1642" s="16">
        <f t="shared" si="128"/>
        <v>42268.531631944439</v>
      </c>
      <c r="T1642">
        <f t="shared" si="129"/>
        <v>2014</v>
      </c>
    </row>
    <row r="1643" spans="1:20" ht="45" hidden="1" x14ac:dyDescent="0.25">
      <c r="A1643">
        <v>2366</v>
      </c>
      <c r="B1643" s="3" t="s">
        <v>2367</v>
      </c>
      <c r="C1643" s="3" t="s">
        <v>6476</v>
      </c>
      <c r="D1643" s="6">
        <v>25000</v>
      </c>
      <c r="E1643" s="8">
        <v>2630</v>
      </c>
      <c r="F1643" t="s">
        <v>8219</v>
      </c>
      <c r="G1643" t="s">
        <v>8224</v>
      </c>
      <c r="H1643" t="s">
        <v>8246</v>
      </c>
      <c r="I1643" s="10">
        <v>1445431533</v>
      </c>
      <c r="J1643">
        <v>1442839533</v>
      </c>
      <c r="K1643" t="b">
        <v>0</v>
      </c>
      <c r="L1643">
        <v>27</v>
      </c>
      <c r="M1643" t="b">
        <v>0</v>
      </c>
      <c r="N1643" s="12" t="s">
        <v>8268</v>
      </c>
      <c r="O1643" t="s">
        <v>8302</v>
      </c>
      <c r="P1643" s="6">
        <f t="shared" si="125"/>
        <v>10.52</v>
      </c>
      <c r="Q1643">
        <f t="shared" si="126"/>
        <v>97.41</v>
      </c>
      <c r="R1643" s="16">
        <f t="shared" si="127"/>
        <v>42268.531631944439</v>
      </c>
      <c r="S1643" s="16">
        <f t="shared" si="128"/>
        <v>41371.648078703707</v>
      </c>
      <c r="T1643">
        <f t="shared" si="129"/>
        <v>2015</v>
      </c>
    </row>
    <row r="1644" spans="1:20" ht="30" hidden="1" x14ac:dyDescent="0.25">
      <c r="A1644">
        <v>1928</v>
      </c>
      <c r="B1644" s="3" t="s">
        <v>1929</v>
      </c>
      <c r="C1644" s="3" t="s">
        <v>6038</v>
      </c>
      <c r="D1644" s="6">
        <v>2550</v>
      </c>
      <c r="E1644" s="8">
        <v>2630</v>
      </c>
      <c r="F1644" t="s">
        <v>8218</v>
      </c>
      <c r="G1644" t="s">
        <v>8223</v>
      </c>
      <c r="H1644" t="s">
        <v>8245</v>
      </c>
      <c r="I1644" s="10">
        <v>1367940794</v>
      </c>
      <c r="J1644">
        <v>1365348794</v>
      </c>
      <c r="K1644" t="b">
        <v>0</v>
      </c>
      <c r="L1644">
        <v>34</v>
      </c>
      <c r="M1644" t="b">
        <v>1</v>
      </c>
      <c r="N1644" s="12" t="s">
        <v>8287</v>
      </c>
      <c r="O1644" t="s">
        <v>8288</v>
      </c>
      <c r="P1644" s="6">
        <f t="shared" si="125"/>
        <v>103.14</v>
      </c>
      <c r="Q1644">
        <f t="shared" si="126"/>
        <v>77.349999999999994</v>
      </c>
      <c r="R1644" s="16">
        <f t="shared" si="127"/>
        <v>41371.648078703707</v>
      </c>
      <c r="S1644" s="16">
        <f t="shared" si="128"/>
        <v>42493.219236111108</v>
      </c>
      <c r="T1644">
        <f t="shared" si="129"/>
        <v>2013</v>
      </c>
    </row>
    <row r="1645" spans="1:20" ht="135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 s="10">
        <v>1465527600</v>
      </c>
      <c r="J1645">
        <v>1462252542</v>
      </c>
      <c r="K1645" t="b">
        <v>0</v>
      </c>
      <c r="L1645">
        <v>54</v>
      </c>
      <c r="M1645" t="b">
        <v>1</v>
      </c>
      <c r="N1645" s="12" t="s">
        <v>8283</v>
      </c>
      <c r="O1645" t="s">
        <v>8286</v>
      </c>
      <c r="P1645" s="6">
        <f t="shared" si="125"/>
        <v>175.33</v>
      </c>
      <c r="Q1645">
        <f t="shared" si="126"/>
        <v>48.7</v>
      </c>
      <c r="R1645" s="16">
        <f t="shared" si="127"/>
        <v>42493.219236111108</v>
      </c>
      <c r="S1645" s="16">
        <f t="shared" si="128"/>
        <v>42462.893495370372</v>
      </c>
      <c r="T1645">
        <f t="shared" si="129"/>
        <v>2016</v>
      </c>
    </row>
    <row r="1646" spans="1:20" ht="165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 s="10">
        <v>1462224398</v>
      </c>
      <c r="J1646">
        <v>1459632398</v>
      </c>
      <c r="K1646" t="b">
        <v>0</v>
      </c>
      <c r="L1646">
        <v>64</v>
      </c>
      <c r="M1646" t="b">
        <v>1</v>
      </c>
      <c r="N1646" s="12" t="s">
        <v>8283</v>
      </c>
      <c r="O1646" t="s">
        <v>8286</v>
      </c>
      <c r="P1646" s="6">
        <f t="shared" si="125"/>
        <v>104.8</v>
      </c>
      <c r="Q1646">
        <f t="shared" si="126"/>
        <v>40.94</v>
      </c>
      <c r="R1646" s="16">
        <f t="shared" si="127"/>
        <v>42462.893495370372</v>
      </c>
      <c r="S1646" s="16">
        <f t="shared" si="128"/>
        <v>40310.287673611114</v>
      </c>
      <c r="T1646">
        <f t="shared" si="129"/>
        <v>2016</v>
      </c>
    </row>
    <row r="1647" spans="1:20" ht="30" hidden="1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 s="10">
        <v>1278799200</v>
      </c>
      <c r="J1647">
        <v>1273647255</v>
      </c>
      <c r="K1647" t="b">
        <v>0</v>
      </c>
      <c r="L1647">
        <v>81</v>
      </c>
      <c r="M1647" t="b">
        <v>1</v>
      </c>
      <c r="N1647" s="12" t="s">
        <v>8287</v>
      </c>
      <c r="O1647" t="s">
        <v>8288</v>
      </c>
      <c r="P1647" s="6">
        <f t="shared" si="125"/>
        <v>104.72</v>
      </c>
      <c r="Q1647">
        <f t="shared" si="126"/>
        <v>32.32</v>
      </c>
      <c r="R1647" s="16">
        <f t="shared" si="127"/>
        <v>40310.287673611114</v>
      </c>
      <c r="S1647" s="16">
        <f t="shared" si="128"/>
        <v>42440.416504629626</v>
      </c>
      <c r="T1647">
        <f t="shared" si="129"/>
        <v>2010</v>
      </c>
    </row>
    <row r="1648" spans="1:20" ht="150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 s="10">
        <v>1459702800</v>
      </c>
      <c r="J1648">
        <v>1457690386</v>
      </c>
      <c r="K1648" t="b">
        <v>0</v>
      </c>
      <c r="L1648">
        <v>38</v>
      </c>
      <c r="M1648" t="b">
        <v>1</v>
      </c>
      <c r="N1648" s="12" t="s">
        <v>8283</v>
      </c>
      <c r="O1648" t="s">
        <v>8286</v>
      </c>
      <c r="P1648" s="6">
        <f t="shared" si="125"/>
        <v>174.4</v>
      </c>
      <c r="Q1648">
        <f t="shared" si="126"/>
        <v>68.84</v>
      </c>
      <c r="R1648" s="16">
        <f t="shared" si="127"/>
        <v>42440.416504629626</v>
      </c>
      <c r="S1648" s="16">
        <f t="shared" si="128"/>
        <v>40322.53938657407</v>
      </c>
      <c r="T1648">
        <f t="shared" si="129"/>
        <v>2016</v>
      </c>
    </row>
    <row r="1649" spans="1:20" ht="45" hidden="1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 s="10">
        <v>1275529260</v>
      </c>
      <c r="J1649">
        <v>1274705803</v>
      </c>
      <c r="K1649" t="b">
        <v>0</v>
      </c>
      <c r="L1649">
        <v>25</v>
      </c>
      <c r="M1649" t="b">
        <v>1</v>
      </c>
      <c r="N1649" s="12" t="s">
        <v>8281</v>
      </c>
      <c r="O1649" t="s">
        <v>8303</v>
      </c>
      <c r="P1649" s="6">
        <f t="shared" si="125"/>
        <v>104.6</v>
      </c>
      <c r="Q1649">
        <f t="shared" si="126"/>
        <v>104.6</v>
      </c>
      <c r="R1649" s="16">
        <f t="shared" si="127"/>
        <v>40322.53938657407</v>
      </c>
      <c r="S1649" s="16">
        <f t="shared" si="128"/>
        <v>42522.880243055552</v>
      </c>
      <c r="T1649">
        <f t="shared" si="129"/>
        <v>2010</v>
      </c>
    </row>
    <row r="1650" spans="1:20" ht="45" hidden="1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 s="10">
        <v>1469994300</v>
      </c>
      <c r="J1650">
        <v>1464815253</v>
      </c>
      <c r="K1650" t="b">
        <v>0</v>
      </c>
      <c r="L1650">
        <v>70</v>
      </c>
      <c r="M1650" t="b">
        <v>1</v>
      </c>
      <c r="N1650" s="12" t="s">
        <v>8287</v>
      </c>
      <c r="O1650" t="s">
        <v>8296</v>
      </c>
      <c r="P1650" s="6">
        <f t="shared" si="125"/>
        <v>130.44999999999999</v>
      </c>
      <c r="Q1650">
        <f t="shared" si="126"/>
        <v>37.270000000000003</v>
      </c>
      <c r="R1650" s="16">
        <f t="shared" si="127"/>
        <v>42522.880243055552</v>
      </c>
      <c r="S1650" s="16">
        <f t="shared" si="128"/>
        <v>41858.761782407404</v>
      </c>
      <c r="T1650">
        <f t="shared" si="129"/>
        <v>2016</v>
      </c>
    </row>
    <row r="1651" spans="1:20" ht="45" hidden="1" x14ac:dyDescent="0.25">
      <c r="A1651">
        <v>3199</v>
      </c>
      <c r="B1651" s="3" t="s">
        <v>3199</v>
      </c>
      <c r="C1651" s="3" t="s">
        <v>7309</v>
      </c>
      <c r="D1651" s="6">
        <v>5000</v>
      </c>
      <c r="E1651" s="8">
        <v>2608</v>
      </c>
      <c r="F1651" t="s">
        <v>8220</v>
      </c>
      <c r="G1651" t="s">
        <v>8223</v>
      </c>
      <c r="H1651" t="s">
        <v>8245</v>
      </c>
      <c r="I1651" s="10">
        <v>1410037200</v>
      </c>
      <c r="J1651">
        <v>1407435418</v>
      </c>
      <c r="K1651" t="b">
        <v>0</v>
      </c>
      <c r="L1651">
        <v>53</v>
      </c>
      <c r="M1651" t="b">
        <v>0</v>
      </c>
      <c r="N1651" s="12" t="s">
        <v>8283</v>
      </c>
      <c r="O1651" t="s">
        <v>8295</v>
      </c>
      <c r="P1651" s="6">
        <f t="shared" si="125"/>
        <v>52.16</v>
      </c>
      <c r="Q1651">
        <f t="shared" si="126"/>
        <v>49.21</v>
      </c>
      <c r="R1651" s="16">
        <f t="shared" si="127"/>
        <v>41858.761782407404</v>
      </c>
      <c r="S1651" s="16">
        <f t="shared" si="128"/>
        <v>41526.592395833337</v>
      </c>
      <c r="T1651">
        <f t="shared" si="129"/>
        <v>2014</v>
      </c>
    </row>
    <row r="1652" spans="1:20" ht="45" hidden="1" x14ac:dyDescent="0.25">
      <c r="A1652">
        <v>842</v>
      </c>
      <c r="B1652" s="3" t="s">
        <v>843</v>
      </c>
      <c r="C1652" s="3" t="s">
        <v>4952</v>
      </c>
      <c r="D1652" s="6">
        <v>2500</v>
      </c>
      <c r="E1652" s="8">
        <v>2608</v>
      </c>
      <c r="F1652" t="s">
        <v>8218</v>
      </c>
      <c r="G1652" t="s">
        <v>8228</v>
      </c>
      <c r="H1652" t="s">
        <v>8250</v>
      </c>
      <c r="I1652" s="10">
        <v>1381723140</v>
      </c>
      <c r="J1652">
        <v>1378735983</v>
      </c>
      <c r="K1652" t="b">
        <v>1</v>
      </c>
      <c r="L1652">
        <v>39</v>
      </c>
      <c r="M1652" t="b">
        <v>1</v>
      </c>
      <c r="N1652" s="12" t="s">
        <v>8287</v>
      </c>
      <c r="O1652" t="s">
        <v>8296</v>
      </c>
      <c r="P1652" s="6">
        <f t="shared" si="125"/>
        <v>104.32</v>
      </c>
      <c r="Q1652">
        <f t="shared" si="126"/>
        <v>66.87</v>
      </c>
      <c r="R1652" s="16">
        <f t="shared" si="127"/>
        <v>41526.592395833337</v>
      </c>
      <c r="S1652" s="16">
        <f t="shared" si="128"/>
        <v>42489.696585648147</v>
      </c>
      <c r="T1652">
        <f t="shared" si="129"/>
        <v>2013</v>
      </c>
    </row>
    <row r="1653" spans="1:20" ht="60" hidden="1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 s="10">
        <v>1467132185</v>
      </c>
      <c r="J1653">
        <v>1461948185</v>
      </c>
      <c r="K1653" t="b">
        <v>0</v>
      </c>
      <c r="L1653">
        <v>24</v>
      </c>
      <c r="M1653" t="b">
        <v>0</v>
      </c>
      <c r="N1653" s="12" t="s">
        <v>8268</v>
      </c>
      <c r="O1653" t="s">
        <v>8270</v>
      </c>
      <c r="P1653" s="6">
        <f t="shared" si="125"/>
        <v>2.61</v>
      </c>
      <c r="Q1653">
        <f t="shared" si="126"/>
        <v>108.63</v>
      </c>
      <c r="R1653" s="16">
        <f t="shared" si="127"/>
        <v>42489.696585648147</v>
      </c>
      <c r="S1653" s="16">
        <f t="shared" si="128"/>
        <v>41766.970648148148</v>
      </c>
      <c r="T1653">
        <f t="shared" si="129"/>
        <v>2016</v>
      </c>
    </row>
    <row r="1654" spans="1:20" ht="45" hidden="1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 s="10">
        <v>1402286340</v>
      </c>
      <c r="J1654">
        <v>1399504664</v>
      </c>
      <c r="K1654" t="b">
        <v>1</v>
      </c>
      <c r="L1654">
        <v>96</v>
      </c>
      <c r="M1654" t="b">
        <v>1</v>
      </c>
      <c r="N1654" s="12" t="s">
        <v>8287</v>
      </c>
      <c r="O1654" t="s">
        <v>8291</v>
      </c>
      <c r="P1654" s="6">
        <f t="shared" si="125"/>
        <v>104.24</v>
      </c>
      <c r="Q1654">
        <f t="shared" si="126"/>
        <v>27.15</v>
      </c>
      <c r="R1654" s="16">
        <f t="shared" si="127"/>
        <v>41766.970648148148</v>
      </c>
      <c r="S1654" s="16">
        <f t="shared" si="128"/>
        <v>42100.927858796291</v>
      </c>
      <c r="T1654">
        <f t="shared" si="129"/>
        <v>2014</v>
      </c>
    </row>
    <row r="1655" spans="1:20" ht="150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 s="10">
        <v>1430600400</v>
      </c>
      <c r="J1655">
        <v>1428358567</v>
      </c>
      <c r="K1655" t="b">
        <v>0</v>
      </c>
      <c r="L1655">
        <v>14</v>
      </c>
      <c r="M1655" t="b">
        <v>1</v>
      </c>
      <c r="N1655" s="12" t="s">
        <v>8283</v>
      </c>
      <c r="O1655" t="s">
        <v>8286</v>
      </c>
      <c r="P1655" s="6">
        <f t="shared" si="125"/>
        <v>104.2</v>
      </c>
      <c r="Q1655">
        <f t="shared" si="126"/>
        <v>186.07</v>
      </c>
      <c r="R1655" s="16">
        <f t="shared" si="127"/>
        <v>42100.927858796291</v>
      </c>
      <c r="S1655" s="16">
        <f t="shared" si="128"/>
        <v>40632.94195601852</v>
      </c>
      <c r="T1655">
        <f t="shared" si="129"/>
        <v>2015</v>
      </c>
    </row>
    <row r="1656" spans="1:20" ht="45" hidden="1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 s="10">
        <v>1302926340</v>
      </c>
      <c r="J1656">
        <v>1301524585</v>
      </c>
      <c r="K1656" t="b">
        <v>0</v>
      </c>
      <c r="L1656">
        <v>45</v>
      </c>
      <c r="M1656" t="b">
        <v>1</v>
      </c>
      <c r="N1656" s="12" t="s">
        <v>8287</v>
      </c>
      <c r="O1656" t="s">
        <v>8288</v>
      </c>
      <c r="P1656" s="6">
        <f t="shared" si="125"/>
        <v>104</v>
      </c>
      <c r="Q1656">
        <f t="shared" si="126"/>
        <v>57.78</v>
      </c>
      <c r="R1656" s="16">
        <f t="shared" si="127"/>
        <v>40632.94195601852</v>
      </c>
      <c r="S1656" s="16">
        <f t="shared" si="128"/>
        <v>42060.035636574074</v>
      </c>
      <c r="T1656">
        <f t="shared" si="129"/>
        <v>2011</v>
      </c>
    </row>
    <row r="1657" spans="1:20" ht="165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 s="10">
        <v>1426698000</v>
      </c>
      <c r="J1657">
        <v>1424825479</v>
      </c>
      <c r="K1657" t="b">
        <v>0</v>
      </c>
      <c r="L1657">
        <v>132</v>
      </c>
      <c r="M1657" t="b">
        <v>1</v>
      </c>
      <c r="N1657" s="12" t="s">
        <v>8283</v>
      </c>
      <c r="O1657" t="s">
        <v>8286</v>
      </c>
      <c r="P1657" s="6">
        <f t="shared" si="125"/>
        <v>104</v>
      </c>
      <c r="Q1657">
        <f t="shared" si="126"/>
        <v>19.7</v>
      </c>
      <c r="R1657" s="16">
        <f t="shared" si="127"/>
        <v>42060.035636574074</v>
      </c>
      <c r="S1657" s="16">
        <f t="shared" si="128"/>
        <v>42321.101759259262</v>
      </c>
      <c r="T1657">
        <f t="shared" si="129"/>
        <v>2015</v>
      </c>
    </row>
    <row r="1658" spans="1:20" ht="135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 s="10">
        <v>1449973592</v>
      </c>
      <c r="J1658">
        <v>1447381592</v>
      </c>
      <c r="K1658" t="b">
        <v>0</v>
      </c>
      <c r="L1658">
        <v>3</v>
      </c>
      <c r="M1658" t="b">
        <v>1</v>
      </c>
      <c r="N1658" s="12" t="s">
        <v>8283</v>
      </c>
      <c r="O1658" t="s">
        <v>8286</v>
      </c>
      <c r="P1658" s="6">
        <f t="shared" si="125"/>
        <v>104</v>
      </c>
      <c r="Q1658">
        <f t="shared" si="126"/>
        <v>866.67</v>
      </c>
      <c r="R1658" s="16">
        <f t="shared" si="127"/>
        <v>42321.101759259262</v>
      </c>
      <c r="S1658" s="16">
        <f t="shared" si="128"/>
        <v>41095.900694444441</v>
      </c>
      <c r="T1658">
        <f t="shared" si="129"/>
        <v>2015</v>
      </c>
    </row>
    <row r="1659" spans="1:20" ht="30" hidden="1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 s="10">
        <v>1343943420</v>
      </c>
      <c r="J1659">
        <v>1341524220</v>
      </c>
      <c r="K1659" t="b">
        <v>0</v>
      </c>
      <c r="L1659">
        <v>81</v>
      </c>
      <c r="M1659" t="b">
        <v>1</v>
      </c>
      <c r="N1659" s="12" t="s">
        <v>8271</v>
      </c>
      <c r="O1659" t="s">
        <v>8293</v>
      </c>
      <c r="P1659" s="6">
        <f t="shared" si="125"/>
        <v>173.2</v>
      </c>
      <c r="Q1659">
        <f t="shared" si="126"/>
        <v>32.07</v>
      </c>
      <c r="R1659" s="16">
        <f t="shared" si="127"/>
        <v>41095.900694444441</v>
      </c>
      <c r="S1659" s="16">
        <f t="shared" si="128"/>
        <v>42576.452731481477</v>
      </c>
      <c r="T1659">
        <f t="shared" si="129"/>
        <v>2012</v>
      </c>
    </row>
    <row r="1660" spans="1:20" ht="60" hidden="1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 s="10">
        <v>1472122316</v>
      </c>
      <c r="J1660">
        <v>1469443916</v>
      </c>
      <c r="K1660" t="b">
        <v>0</v>
      </c>
      <c r="L1660">
        <v>48</v>
      </c>
      <c r="M1660" t="b">
        <v>1</v>
      </c>
      <c r="N1660" s="12" t="s">
        <v>8281</v>
      </c>
      <c r="O1660" t="s">
        <v>8282</v>
      </c>
      <c r="P1660" s="6">
        <f t="shared" si="125"/>
        <v>105.96</v>
      </c>
      <c r="Q1660">
        <f t="shared" si="126"/>
        <v>54.08</v>
      </c>
      <c r="R1660" s="16">
        <f t="shared" si="127"/>
        <v>42576.452731481477</v>
      </c>
      <c r="S1660" s="16">
        <f t="shared" si="128"/>
        <v>41760.935706018521</v>
      </c>
      <c r="T1660">
        <f t="shared" si="129"/>
        <v>2016</v>
      </c>
    </row>
    <row r="1661" spans="1:20" ht="150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 s="10">
        <v>1399953600</v>
      </c>
      <c r="J1661">
        <v>1398983245</v>
      </c>
      <c r="K1661" t="b">
        <v>0</v>
      </c>
      <c r="L1661">
        <v>39</v>
      </c>
      <c r="M1661" t="b">
        <v>1</v>
      </c>
      <c r="N1661" s="12" t="s">
        <v>8283</v>
      </c>
      <c r="O1661" t="s">
        <v>8286</v>
      </c>
      <c r="P1661" s="6">
        <f t="shared" si="125"/>
        <v>103.76</v>
      </c>
      <c r="Q1661">
        <f t="shared" si="126"/>
        <v>66.510000000000005</v>
      </c>
      <c r="R1661" s="16">
        <f t="shared" si="127"/>
        <v>41760.935706018521</v>
      </c>
      <c r="S1661" s="16">
        <f t="shared" si="128"/>
        <v>40785.675011574072</v>
      </c>
      <c r="T1661">
        <f t="shared" si="129"/>
        <v>2014</v>
      </c>
    </row>
    <row r="1662" spans="1:20" ht="60" hidden="1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 s="10">
        <v>1319904721</v>
      </c>
      <c r="J1662">
        <v>1314720721</v>
      </c>
      <c r="K1662" t="b">
        <v>0</v>
      </c>
      <c r="L1662">
        <v>27</v>
      </c>
      <c r="M1662" t="b">
        <v>1</v>
      </c>
      <c r="N1662" s="12" t="s">
        <v>8287</v>
      </c>
      <c r="O1662" t="s">
        <v>8301</v>
      </c>
      <c r="P1662" s="6">
        <f t="shared" si="125"/>
        <v>103.4</v>
      </c>
      <c r="Q1662">
        <f t="shared" si="126"/>
        <v>95.74</v>
      </c>
      <c r="R1662" s="16">
        <f t="shared" si="127"/>
        <v>40785.675011574072</v>
      </c>
      <c r="S1662" s="16">
        <f t="shared" si="128"/>
        <v>42124.848414351851</v>
      </c>
      <c r="T1662">
        <f t="shared" si="129"/>
        <v>2011</v>
      </c>
    </row>
    <row r="1663" spans="1:20" ht="150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 s="10">
        <v>1433017303</v>
      </c>
      <c r="J1663">
        <v>1430425303</v>
      </c>
      <c r="K1663" t="b">
        <v>1</v>
      </c>
      <c r="L1663">
        <v>34</v>
      </c>
      <c r="M1663" t="b">
        <v>1</v>
      </c>
      <c r="N1663" s="12" t="s">
        <v>8283</v>
      </c>
      <c r="O1663" t="s">
        <v>8286</v>
      </c>
      <c r="P1663" s="6">
        <f t="shared" si="125"/>
        <v>103.4</v>
      </c>
      <c r="Q1663">
        <f t="shared" si="126"/>
        <v>76.03</v>
      </c>
      <c r="R1663" s="16">
        <f t="shared" si="127"/>
        <v>42124.848414351851</v>
      </c>
      <c r="S1663" s="16">
        <f t="shared" si="128"/>
        <v>40254.450335648151</v>
      </c>
      <c r="T1663">
        <f t="shared" si="129"/>
        <v>2015</v>
      </c>
    </row>
    <row r="1664" spans="1:20" ht="60" hidden="1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 s="10">
        <v>1273911000</v>
      </c>
      <c r="J1664">
        <v>1268822909</v>
      </c>
      <c r="K1664" t="b">
        <v>1</v>
      </c>
      <c r="L1664">
        <v>33</v>
      </c>
      <c r="M1664" t="b">
        <v>1</v>
      </c>
      <c r="N1664" s="12" t="s">
        <v>8273</v>
      </c>
      <c r="O1664" t="s">
        <v>8274</v>
      </c>
      <c r="P1664" s="6">
        <f t="shared" si="125"/>
        <v>215</v>
      </c>
      <c r="Q1664">
        <f t="shared" si="126"/>
        <v>78.180000000000007</v>
      </c>
      <c r="R1664" s="16">
        <f t="shared" si="127"/>
        <v>40254.450335648151</v>
      </c>
      <c r="S1664" s="16">
        <f t="shared" si="128"/>
        <v>41806.605034722219</v>
      </c>
      <c r="T1664">
        <f t="shared" si="129"/>
        <v>2010</v>
      </c>
    </row>
    <row r="1665" spans="1:20" ht="150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 s="10">
        <v>1405521075</v>
      </c>
      <c r="J1665">
        <v>1402929075</v>
      </c>
      <c r="K1665" t="b">
        <v>1</v>
      </c>
      <c r="L1665">
        <v>78</v>
      </c>
      <c r="M1665" t="b">
        <v>1</v>
      </c>
      <c r="N1665" s="12" t="s">
        <v>8283</v>
      </c>
      <c r="O1665" t="s">
        <v>8286</v>
      </c>
      <c r="P1665" s="6">
        <f t="shared" si="125"/>
        <v>171.73</v>
      </c>
      <c r="Q1665">
        <f t="shared" si="126"/>
        <v>33.03</v>
      </c>
      <c r="R1665" s="16">
        <f t="shared" si="127"/>
        <v>41806.605034722219</v>
      </c>
      <c r="S1665" s="16">
        <f t="shared" si="128"/>
        <v>42016.800208333334</v>
      </c>
      <c r="T1665">
        <f t="shared" si="129"/>
        <v>2014</v>
      </c>
    </row>
    <row r="1666" spans="1:20" ht="90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 s="10">
        <v>1422482400</v>
      </c>
      <c r="J1666">
        <v>1421089938</v>
      </c>
      <c r="K1666" t="b">
        <v>1</v>
      </c>
      <c r="L1666">
        <v>49</v>
      </c>
      <c r="M1666" t="b">
        <v>1</v>
      </c>
      <c r="N1666" s="12" t="s">
        <v>8283</v>
      </c>
      <c r="O1666" t="s">
        <v>8286</v>
      </c>
      <c r="P1666" s="6">
        <f t="shared" ref="P1666:P1729" si="130">ROUND(E1666/D1666*100,2)</f>
        <v>103</v>
      </c>
      <c r="Q1666">
        <f t="shared" ref="Q1666:Q1729" si="131">ROUND(E1666/L1666,2)</f>
        <v>52.55</v>
      </c>
      <c r="R1666" s="16">
        <f t="shared" si="127"/>
        <v>42016.800208333334</v>
      </c>
      <c r="S1666" s="16">
        <f t="shared" si="128"/>
        <v>42495.956631944442</v>
      </c>
      <c r="T1666">
        <f t="shared" si="129"/>
        <v>2015</v>
      </c>
    </row>
    <row r="1667" spans="1:20" ht="60" hidden="1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 s="10">
        <v>1465081053</v>
      </c>
      <c r="J1667">
        <v>1462489053</v>
      </c>
      <c r="K1667" t="b">
        <v>0</v>
      </c>
      <c r="L1667">
        <v>54</v>
      </c>
      <c r="M1667" t="b">
        <v>1</v>
      </c>
      <c r="N1667" s="12" t="s">
        <v>8283</v>
      </c>
      <c r="O1667" t="s">
        <v>8295</v>
      </c>
      <c r="P1667" s="6">
        <f t="shared" si="130"/>
        <v>102.76</v>
      </c>
      <c r="Q1667">
        <f t="shared" si="131"/>
        <v>47.57</v>
      </c>
      <c r="R1667" s="16">
        <f t="shared" ref="R1667:R1730" si="132">(((J1667/60)/60)/24)+DATE(1970,1,1)</f>
        <v>42495.956631944442</v>
      </c>
      <c r="S1667" s="16">
        <f t="shared" ref="S1667:S1730" si="133">(((J1668/60)/60)/24)+DATE(1970,1,1)</f>
        <v>42571.420601851853</v>
      </c>
      <c r="T1667">
        <f t="shared" ref="T1667:T1730" si="134">YEAR(R1667)</f>
        <v>2016</v>
      </c>
    </row>
    <row r="1668" spans="1:20" ht="150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 s="10">
        <v>1471428340</v>
      </c>
      <c r="J1668">
        <v>1469009140</v>
      </c>
      <c r="K1668" t="b">
        <v>0</v>
      </c>
      <c r="L1668">
        <v>83</v>
      </c>
      <c r="M1668" t="b">
        <v>1</v>
      </c>
      <c r="N1668" s="12" t="s">
        <v>8283</v>
      </c>
      <c r="O1668" t="s">
        <v>8286</v>
      </c>
      <c r="P1668" s="6">
        <f t="shared" si="130"/>
        <v>128.44999999999999</v>
      </c>
      <c r="Q1668">
        <f t="shared" si="131"/>
        <v>30.95</v>
      </c>
      <c r="R1668" s="16">
        <f t="shared" si="132"/>
        <v>42571.420601851853</v>
      </c>
      <c r="S1668" s="16">
        <f t="shared" si="133"/>
        <v>41004.72619212963</v>
      </c>
      <c r="T1668">
        <f t="shared" si="134"/>
        <v>2016</v>
      </c>
    </row>
    <row r="1669" spans="1:20" ht="45" hidden="1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 s="10">
        <v>1336238743</v>
      </c>
      <c r="J1669">
        <v>1333646743</v>
      </c>
      <c r="K1669" t="b">
        <v>1</v>
      </c>
      <c r="L1669">
        <v>64</v>
      </c>
      <c r="M1669" t="b">
        <v>1</v>
      </c>
      <c r="N1669" s="12" t="s">
        <v>8287</v>
      </c>
      <c r="O1669" t="s">
        <v>8288</v>
      </c>
      <c r="P1669" s="6">
        <f t="shared" si="130"/>
        <v>102.6</v>
      </c>
      <c r="Q1669">
        <f t="shared" si="131"/>
        <v>40.08</v>
      </c>
      <c r="R1669" s="16">
        <f t="shared" si="132"/>
        <v>41004.72619212963</v>
      </c>
      <c r="S1669" s="16">
        <f t="shared" si="133"/>
        <v>42294.429641203707</v>
      </c>
      <c r="T1669">
        <f t="shared" si="134"/>
        <v>2012</v>
      </c>
    </row>
    <row r="1670" spans="1:20" ht="135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 s="10">
        <v>1447445820</v>
      </c>
      <c r="J1670">
        <v>1445077121</v>
      </c>
      <c r="K1670" t="b">
        <v>0</v>
      </c>
      <c r="L1670">
        <v>43</v>
      </c>
      <c r="M1670" t="b">
        <v>1</v>
      </c>
      <c r="N1670" s="12" t="s">
        <v>8283</v>
      </c>
      <c r="O1670" t="s">
        <v>8286</v>
      </c>
      <c r="P1670" s="6">
        <f t="shared" si="130"/>
        <v>102.6</v>
      </c>
      <c r="Q1670">
        <f t="shared" si="131"/>
        <v>59.65</v>
      </c>
      <c r="R1670" s="16">
        <f t="shared" si="132"/>
        <v>42294.429641203707</v>
      </c>
      <c r="S1670" s="16">
        <f t="shared" si="133"/>
        <v>42417.585532407407</v>
      </c>
      <c r="T1670">
        <f t="shared" si="134"/>
        <v>2015</v>
      </c>
    </row>
    <row r="1671" spans="1:20" ht="75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 s="10">
        <v>1456984740</v>
      </c>
      <c r="J1671">
        <v>1455717790</v>
      </c>
      <c r="K1671" t="b">
        <v>0</v>
      </c>
      <c r="L1671">
        <v>33</v>
      </c>
      <c r="M1671" t="b">
        <v>1</v>
      </c>
      <c r="N1671" s="12" t="s">
        <v>8283</v>
      </c>
      <c r="O1671" t="s">
        <v>8286</v>
      </c>
      <c r="P1671" s="6">
        <f t="shared" si="130"/>
        <v>102.6</v>
      </c>
      <c r="Q1671">
        <f t="shared" si="131"/>
        <v>77.73</v>
      </c>
      <c r="R1671" s="16">
        <f t="shared" si="132"/>
        <v>42417.585532407407</v>
      </c>
      <c r="S1671" s="16">
        <f t="shared" si="133"/>
        <v>42451.496817129635</v>
      </c>
      <c r="T1671">
        <f t="shared" si="134"/>
        <v>2016</v>
      </c>
    </row>
    <row r="1672" spans="1:20" ht="135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 s="10">
        <v>1459348740</v>
      </c>
      <c r="J1672">
        <v>1458647725</v>
      </c>
      <c r="K1672" t="b">
        <v>0</v>
      </c>
      <c r="L1672">
        <v>21</v>
      </c>
      <c r="M1672" t="b">
        <v>1</v>
      </c>
      <c r="N1672" s="12" t="s">
        <v>8283</v>
      </c>
      <c r="O1672" t="s">
        <v>8286</v>
      </c>
      <c r="P1672" s="6">
        <f t="shared" si="130"/>
        <v>102.4</v>
      </c>
      <c r="Q1672">
        <f t="shared" si="131"/>
        <v>121.9</v>
      </c>
      <c r="R1672" s="16">
        <f t="shared" si="132"/>
        <v>42451.496817129635</v>
      </c>
      <c r="S1672" s="16">
        <f t="shared" si="133"/>
        <v>42203.680300925931</v>
      </c>
      <c r="T1672">
        <f t="shared" si="134"/>
        <v>2016</v>
      </c>
    </row>
    <row r="1673" spans="1:20" ht="180" x14ac:dyDescent="0.25">
      <c r="A1673">
        <v>3561</v>
      </c>
      <c r="B1673" s="3" t="s">
        <v>3560</v>
      </c>
      <c r="C1673" s="3" t="s">
        <v>7671</v>
      </c>
      <c r="D1673" s="6">
        <v>2500</v>
      </c>
      <c r="E1673" s="8">
        <v>2560</v>
      </c>
      <c r="F1673" t="s">
        <v>8218</v>
      </c>
      <c r="G1673" t="s">
        <v>8223</v>
      </c>
      <c r="H1673" t="s">
        <v>8245</v>
      </c>
      <c r="I1673" s="10">
        <v>1438799760</v>
      </c>
      <c r="J1673">
        <v>1437236378</v>
      </c>
      <c r="K1673" t="b">
        <v>0</v>
      </c>
      <c r="L1673">
        <v>54</v>
      </c>
      <c r="M1673" t="b">
        <v>1</v>
      </c>
      <c r="N1673" s="12" t="s">
        <v>8283</v>
      </c>
      <c r="O1673" t="s">
        <v>8286</v>
      </c>
      <c r="P1673" s="6">
        <f t="shared" si="130"/>
        <v>102.4</v>
      </c>
      <c r="Q1673">
        <f t="shared" si="131"/>
        <v>47.41</v>
      </c>
      <c r="R1673" s="16">
        <f t="shared" si="132"/>
        <v>42203.680300925931</v>
      </c>
      <c r="S1673" s="16">
        <f t="shared" si="133"/>
        <v>42590.90425925926</v>
      </c>
      <c r="T1673">
        <f t="shared" si="134"/>
        <v>2015</v>
      </c>
    </row>
    <row r="1674" spans="1:20" ht="120" x14ac:dyDescent="0.25">
      <c r="A1674">
        <v>3268</v>
      </c>
      <c r="B1674" s="3" t="s">
        <v>3268</v>
      </c>
      <c r="C1674" s="3" t="s">
        <v>7378</v>
      </c>
      <c r="D1674" s="6">
        <v>2000</v>
      </c>
      <c r="E1674" s="8">
        <v>2560</v>
      </c>
      <c r="F1674" t="s">
        <v>8218</v>
      </c>
      <c r="G1674" t="s">
        <v>8223</v>
      </c>
      <c r="H1674" t="s">
        <v>8245</v>
      </c>
      <c r="I1674" s="10">
        <v>1472074928</v>
      </c>
      <c r="J1674">
        <v>1470692528</v>
      </c>
      <c r="K1674" t="b">
        <v>1</v>
      </c>
      <c r="L1674">
        <v>42</v>
      </c>
      <c r="M1674" t="b">
        <v>1</v>
      </c>
      <c r="N1674" s="12" t="s">
        <v>8283</v>
      </c>
      <c r="O1674" t="s">
        <v>8286</v>
      </c>
      <c r="P1674" s="6">
        <f t="shared" si="130"/>
        <v>128</v>
      </c>
      <c r="Q1674">
        <f t="shared" si="131"/>
        <v>60.95</v>
      </c>
      <c r="R1674" s="16">
        <f t="shared" si="132"/>
        <v>42590.90425925926</v>
      </c>
      <c r="S1674" s="16">
        <f t="shared" si="133"/>
        <v>42283.864351851851</v>
      </c>
      <c r="T1674">
        <f t="shared" si="134"/>
        <v>2016</v>
      </c>
    </row>
    <row r="1675" spans="1:20" ht="150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 s="10">
        <v>1446759880</v>
      </c>
      <c r="J1675">
        <v>1444164280</v>
      </c>
      <c r="K1675" t="b">
        <v>0</v>
      </c>
      <c r="L1675">
        <v>57</v>
      </c>
      <c r="M1675" t="b">
        <v>1</v>
      </c>
      <c r="N1675" s="12" t="s">
        <v>8283</v>
      </c>
      <c r="O1675" t="s">
        <v>8286</v>
      </c>
      <c r="P1675" s="6">
        <f t="shared" si="130"/>
        <v>170.67</v>
      </c>
      <c r="Q1675">
        <f t="shared" si="131"/>
        <v>44.91</v>
      </c>
      <c r="R1675" s="16">
        <f t="shared" si="132"/>
        <v>42283.864351851851</v>
      </c>
      <c r="S1675" s="16">
        <f t="shared" si="133"/>
        <v>42040.638020833328</v>
      </c>
      <c r="T1675">
        <f t="shared" si="134"/>
        <v>2015</v>
      </c>
    </row>
    <row r="1676" spans="1:20" ht="60" hidden="1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 s="10">
        <v>1425741525</v>
      </c>
      <c r="J1676">
        <v>1423149525</v>
      </c>
      <c r="K1676" t="b">
        <v>0</v>
      </c>
      <c r="L1676">
        <v>31</v>
      </c>
      <c r="M1676" t="b">
        <v>1</v>
      </c>
      <c r="N1676" s="12" t="s">
        <v>8271</v>
      </c>
      <c r="O1676" t="s">
        <v>8293</v>
      </c>
      <c r="P1676" s="6">
        <f t="shared" si="130"/>
        <v>102.2</v>
      </c>
      <c r="Q1676">
        <f t="shared" si="131"/>
        <v>82.42</v>
      </c>
      <c r="R1676" s="16">
        <f t="shared" si="132"/>
        <v>42040.638020833328</v>
      </c>
      <c r="S1676" s="16">
        <f t="shared" si="133"/>
        <v>42149.940416666665</v>
      </c>
      <c r="T1676">
        <f t="shared" si="134"/>
        <v>2015</v>
      </c>
    </row>
    <row r="1677" spans="1:20" ht="135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 s="10">
        <v>1435185252</v>
      </c>
      <c r="J1677">
        <v>1432593252</v>
      </c>
      <c r="K1677" t="b">
        <v>0</v>
      </c>
      <c r="L1677">
        <v>66</v>
      </c>
      <c r="M1677" t="b">
        <v>1</v>
      </c>
      <c r="N1677" s="12" t="s">
        <v>8283</v>
      </c>
      <c r="O1677" t="s">
        <v>8286</v>
      </c>
      <c r="P1677" s="6">
        <f t="shared" si="130"/>
        <v>127.75</v>
      </c>
      <c r="Q1677">
        <f t="shared" si="131"/>
        <v>38.71</v>
      </c>
      <c r="R1677" s="16">
        <f t="shared" si="132"/>
        <v>42149.940416666665</v>
      </c>
      <c r="S1677" s="16">
        <f t="shared" si="133"/>
        <v>42324.767361111109</v>
      </c>
      <c r="T1677">
        <f t="shared" si="134"/>
        <v>2015</v>
      </c>
    </row>
    <row r="1678" spans="1:20" ht="60" hidden="1" x14ac:dyDescent="0.25">
      <c r="A1678">
        <v>986</v>
      </c>
      <c r="B1678" s="3" t="s">
        <v>987</v>
      </c>
      <c r="C1678" s="3" t="s">
        <v>5096</v>
      </c>
      <c r="D1678" s="6">
        <v>20000</v>
      </c>
      <c r="E1678" s="8">
        <v>2550</v>
      </c>
      <c r="F1678" t="s">
        <v>8220</v>
      </c>
      <c r="G1678" t="s">
        <v>8224</v>
      </c>
      <c r="H1678" t="s">
        <v>8246</v>
      </c>
      <c r="I1678" s="10">
        <v>1452384000</v>
      </c>
      <c r="J1678">
        <v>1447698300</v>
      </c>
      <c r="K1678" t="b">
        <v>0</v>
      </c>
      <c r="L1678">
        <v>23</v>
      </c>
      <c r="M1678" t="b">
        <v>0</v>
      </c>
      <c r="N1678" s="12" t="s">
        <v>8268</v>
      </c>
      <c r="O1678" t="s">
        <v>8270</v>
      </c>
      <c r="P1678" s="6">
        <f t="shared" si="130"/>
        <v>12.75</v>
      </c>
      <c r="Q1678">
        <f t="shared" si="131"/>
        <v>110.87</v>
      </c>
      <c r="R1678" s="16">
        <f t="shared" si="132"/>
        <v>42324.767361111109</v>
      </c>
      <c r="S1678" s="16">
        <f t="shared" si="133"/>
        <v>42057.277858796297</v>
      </c>
      <c r="T1678">
        <f t="shared" si="134"/>
        <v>2015</v>
      </c>
    </row>
    <row r="1679" spans="1:20" ht="60" hidden="1" x14ac:dyDescent="0.25">
      <c r="A1679">
        <v>3207</v>
      </c>
      <c r="B1679" s="3" t="s">
        <v>3207</v>
      </c>
      <c r="C1679" s="3" t="s">
        <v>7317</v>
      </c>
      <c r="D1679" s="6">
        <v>5500</v>
      </c>
      <c r="E1679" s="8">
        <v>2550</v>
      </c>
      <c r="F1679" t="s">
        <v>8220</v>
      </c>
      <c r="G1679" t="s">
        <v>8223</v>
      </c>
      <c r="H1679" t="s">
        <v>8245</v>
      </c>
      <c r="I1679" s="10">
        <v>1429767607</v>
      </c>
      <c r="J1679">
        <v>1424587207</v>
      </c>
      <c r="K1679" t="b">
        <v>0</v>
      </c>
      <c r="L1679">
        <v>36</v>
      </c>
      <c r="M1679" t="b">
        <v>0</v>
      </c>
      <c r="N1679" s="12" t="s">
        <v>8283</v>
      </c>
      <c r="O1679" t="s">
        <v>8295</v>
      </c>
      <c r="P1679" s="6">
        <f t="shared" si="130"/>
        <v>46.36</v>
      </c>
      <c r="Q1679">
        <f t="shared" si="131"/>
        <v>70.83</v>
      </c>
      <c r="R1679" s="16">
        <f t="shared" si="132"/>
        <v>42057.277858796297</v>
      </c>
      <c r="S1679" s="16">
        <f t="shared" si="133"/>
        <v>40429.836435185185</v>
      </c>
      <c r="T1679">
        <f t="shared" si="134"/>
        <v>2015</v>
      </c>
    </row>
    <row r="1680" spans="1:20" ht="45" hidden="1" x14ac:dyDescent="0.25">
      <c r="A1680">
        <v>758</v>
      </c>
      <c r="B1680" s="3" t="s">
        <v>759</v>
      </c>
      <c r="C1680" s="3" t="s">
        <v>4868</v>
      </c>
      <c r="D1680" s="6">
        <v>2500</v>
      </c>
      <c r="E1680" s="8">
        <v>2550</v>
      </c>
      <c r="F1680" t="s">
        <v>8218</v>
      </c>
      <c r="G1680" t="s">
        <v>8223</v>
      </c>
      <c r="H1680" t="s">
        <v>8245</v>
      </c>
      <c r="I1680" s="10">
        <v>1286568268</v>
      </c>
      <c r="J1680">
        <v>1283976268</v>
      </c>
      <c r="K1680" t="b">
        <v>0</v>
      </c>
      <c r="L1680">
        <v>19</v>
      </c>
      <c r="M1680" t="b">
        <v>1</v>
      </c>
      <c r="N1680" s="12" t="s">
        <v>8271</v>
      </c>
      <c r="O1680" t="s">
        <v>8293</v>
      </c>
      <c r="P1680" s="6">
        <f t="shared" si="130"/>
        <v>102</v>
      </c>
      <c r="Q1680">
        <f t="shared" si="131"/>
        <v>134.21</v>
      </c>
      <c r="R1680" s="16">
        <f t="shared" si="132"/>
        <v>40429.836435185185</v>
      </c>
      <c r="S1680" s="16">
        <f t="shared" si="133"/>
        <v>42184.572881944448</v>
      </c>
      <c r="T1680">
        <f t="shared" si="134"/>
        <v>2010</v>
      </c>
    </row>
    <row r="1681" spans="1:20" ht="165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 s="10">
        <v>1438189200</v>
      </c>
      <c r="J1681">
        <v>1435585497</v>
      </c>
      <c r="K1681" t="b">
        <v>0</v>
      </c>
      <c r="L1681">
        <v>64</v>
      </c>
      <c r="M1681" t="b">
        <v>1</v>
      </c>
      <c r="N1681" s="12" t="s">
        <v>8283</v>
      </c>
      <c r="O1681" t="s">
        <v>8286</v>
      </c>
      <c r="P1681" s="6">
        <f t="shared" si="130"/>
        <v>101.96</v>
      </c>
      <c r="Q1681">
        <f t="shared" si="131"/>
        <v>39.83</v>
      </c>
      <c r="R1681" s="16">
        <f t="shared" si="132"/>
        <v>42184.572881944448</v>
      </c>
      <c r="S1681" s="16">
        <f t="shared" si="133"/>
        <v>41383.605057870373</v>
      </c>
      <c r="T1681">
        <f t="shared" si="134"/>
        <v>2015</v>
      </c>
    </row>
    <row r="1682" spans="1:20" ht="45" hidden="1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 s="10">
        <v>1369010460</v>
      </c>
      <c r="J1682">
        <v>1366381877</v>
      </c>
      <c r="K1682" t="b">
        <v>0</v>
      </c>
      <c r="L1682">
        <v>68</v>
      </c>
      <c r="M1682" t="b">
        <v>1</v>
      </c>
      <c r="N1682" s="12" t="s">
        <v>8271</v>
      </c>
      <c r="O1682" t="s">
        <v>8293</v>
      </c>
      <c r="P1682" s="6">
        <f t="shared" si="130"/>
        <v>101.91</v>
      </c>
      <c r="Q1682">
        <f t="shared" si="131"/>
        <v>37.47</v>
      </c>
      <c r="R1682" s="16">
        <f t="shared" si="132"/>
        <v>41383.605057870373</v>
      </c>
      <c r="S1682" s="16">
        <f t="shared" si="133"/>
        <v>41988.829942129625</v>
      </c>
      <c r="T1682">
        <f t="shared" si="134"/>
        <v>2013</v>
      </c>
    </row>
    <row r="1683" spans="1:20" ht="120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 s="10">
        <v>1423630740</v>
      </c>
      <c r="J1683">
        <v>1418673307</v>
      </c>
      <c r="K1683" t="b">
        <v>0</v>
      </c>
      <c r="L1683">
        <v>35</v>
      </c>
      <c r="M1683" t="b">
        <v>1</v>
      </c>
      <c r="N1683" s="12" t="s">
        <v>8283</v>
      </c>
      <c r="O1683" t="s">
        <v>8286</v>
      </c>
      <c r="P1683" s="6">
        <f t="shared" si="130"/>
        <v>127.25</v>
      </c>
      <c r="Q1683">
        <f t="shared" si="131"/>
        <v>72.709999999999994</v>
      </c>
      <c r="R1683" s="16">
        <f t="shared" si="132"/>
        <v>41988.829942129625</v>
      </c>
      <c r="S1683" s="16">
        <f t="shared" si="133"/>
        <v>41570.482789351852</v>
      </c>
      <c r="T1683">
        <f t="shared" si="134"/>
        <v>2014</v>
      </c>
    </row>
    <row r="1684" spans="1:20" ht="60" hidden="1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 s="10">
        <v>1385123713</v>
      </c>
      <c r="J1684">
        <v>1382528113</v>
      </c>
      <c r="K1684" t="b">
        <v>0</v>
      </c>
      <c r="L1684">
        <v>48</v>
      </c>
      <c r="M1684" t="b">
        <v>0</v>
      </c>
      <c r="N1684" s="12" t="s">
        <v>8287</v>
      </c>
      <c r="O1684" t="s">
        <v>8310</v>
      </c>
      <c r="P1684" s="6">
        <f t="shared" si="130"/>
        <v>18.14</v>
      </c>
      <c r="Q1684">
        <f t="shared" si="131"/>
        <v>52.92</v>
      </c>
      <c r="R1684" s="16">
        <f t="shared" si="132"/>
        <v>41570.482789351852</v>
      </c>
      <c r="S1684" s="16">
        <f t="shared" si="133"/>
        <v>41923.837731481479</v>
      </c>
      <c r="T1684">
        <f t="shared" si="134"/>
        <v>2013</v>
      </c>
    </row>
    <row r="1685" spans="1:20" ht="60" hidden="1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 s="10">
        <v>1414994340</v>
      </c>
      <c r="J1685">
        <v>1413057980</v>
      </c>
      <c r="K1685" t="b">
        <v>0</v>
      </c>
      <c r="L1685">
        <v>34</v>
      </c>
      <c r="M1685" t="b">
        <v>0</v>
      </c>
      <c r="N1685" s="12" t="s">
        <v>8287</v>
      </c>
      <c r="O1685" t="s">
        <v>8314</v>
      </c>
      <c r="P1685" s="6">
        <f t="shared" si="130"/>
        <v>50.74</v>
      </c>
      <c r="Q1685">
        <f t="shared" si="131"/>
        <v>74.62</v>
      </c>
      <c r="R1685" s="16">
        <f t="shared" si="132"/>
        <v>41923.837731481479</v>
      </c>
      <c r="S1685" s="16">
        <f t="shared" si="133"/>
        <v>41346.042673611111</v>
      </c>
      <c r="T1685">
        <f t="shared" si="134"/>
        <v>2014</v>
      </c>
    </row>
    <row r="1686" spans="1:20" ht="60" hidden="1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 s="10">
        <v>1365728487</v>
      </c>
      <c r="J1686">
        <v>1363136487</v>
      </c>
      <c r="K1686" t="b">
        <v>0</v>
      </c>
      <c r="L1686">
        <v>35</v>
      </c>
      <c r="M1686" t="b">
        <v>1</v>
      </c>
      <c r="N1686" s="12" t="s">
        <v>8271</v>
      </c>
      <c r="O1686" t="s">
        <v>8293</v>
      </c>
      <c r="P1686" s="6">
        <f t="shared" si="130"/>
        <v>101.4</v>
      </c>
      <c r="Q1686">
        <f t="shared" si="131"/>
        <v>72.430000000000007</v>
      </c>
      <c r="R1686" s="16">
        <f t="shared" si="132"/>
        <v>41346.042673611111</v>
      </c>
      <c r="S1686" s="16">
        <f t="shared" si="133"/>
        <v>41962.596574074079</v>
      </c>
      <c r="T1686">
        <f t="shared" si="134"/>
        <v>2013</v>
      </c>
    </row>
    <row r="1687" spans="1:20" ht="30" hidden="1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 s="10">
        <v>1418998744</v>
      </c>
      <c r="J1687">
        <v>1416406744</v>
      </c>
      <c r="K1687" t="b">
        <v>0</v>
      </c>
      <c r="L1687">
        <v>26</v>
      </c>
      <c r="M1687" t="b">
        <v>1</v>
      </c>
      <c r="N1687" s="12" t="s">
        <v>8287</v>
      </c>
      <c r="O1687" t="s">
        <v>8298</v>
      </c>
      <c r="P1687" s="6">
        <f t="shared" si="130"/>
        <v>101.4</v>
      </c>
      <c r="Q1687">
        <f t="shared" si="131"/>
        <v>97.5</v>
      </c>
      <c r="R1687" s="16">
        <f t="shared" si="132"/>
        <v>41962.596574074079</v>
      </c>
      <c r="S1687" s="16">
        <f t="shared" si="133"/>
        <v>42431.500069444446</v>
      </c>
      <c r="T1687">
        <f t="shared" si="134"/>
        <v>2014</v>
      </c>
    </row>
    <row r="1688" spans="1:20" ht="45" hidden="1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 s="10">
        <v>1462100406</v>
      </c>
      <c r="J1688">
        <v>1456920006</v>
      </c>
      <c r="K1688" t="b">
        <v>0</v>
      </c>
      <c r="L1688">
        <v>56</v>
      </c>
      <c r="M1688" t="b">
        <v>1</v>
      </c>
      <c r="N1688" s="12" t="s">
        <v>8283</v>
      </c>
      <c r="O1688" t="s">
        <v>8284</v>
      </c>
      <c r="P1688" s="6">
        <f t="shared" si="130"/>
        <v>105.5</v>
      </c>
      <c r="Q1688">
        <f t="shared" si="131"/>
        <v>45.21</v>
      </c>
      <c r="R1688" s="16">
        <f t="shared" si="132"/>
        <v>42431.500069444446</v>
      </c>
      <c r="S1688" s="16">
        <f t="shared" si="133"/>
        <v>42805.032962962956</v>
      </c>
      <c r="T1688">
        <f t="shared" si="134"/>
        <v>2016</v>
      </c>
    </row>
    <row r="1689" spans="1:20" ht="45" hidden="1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 s="10">
        <v>1491781648</v>
      </c>
      <c r="J1689">
        <v>1489193248</v>
      </c>
      <c r="K1689" t="b">
        <v>0</v>
      </c>
      <c r="L1689">
        <v>22</v>
      </c>
      <c r="M1689" t="b">
        <v>0</v>
      </c>
      <c r="N1689" s="12" t="s">
        <v>8287</v>
      </c>
      <c r="O1689" t="s">
        <v>8290</v>
      </c>
      <c r="P1689" s="6">
        <f t="shared" si="130"/>
        <v>20.21</v>
      </c>
      <c r="Q1689">
        <f t="shared" si="131"/>
        <v>114.82</v>
      </c>
      <c r="R1689" s="16">
        <f t="shared" si="132"/>
        <v>42805.032962962956</v>
      </c>
      <c r="S1689" s="16">
        <f t="shared" si="133"/>
        <v>42513.045798611114</v>
      </c>
      <c r="T1689">
        <f t="shared" si="134"/>
        <v>2017</v>
      </c>
    </row>
    <row r="1690" spans="1:20" ht="120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 s="10">
        <v>1466557557</v>
      </c>
      <c r="J1690">
        <v>1463965557</v>
      </c>
      <c r="K1690" t="b">
        <v>0</v>
      </c>
      <c r="L1690">
        <v>38</v>
      </c>
      <c r="M1690" t="b">
        <v>1</v>
      </c>
      <c r="N1690" s="12" t="s">
        <v>8283</v>
      </c>
      <c r="O1690" t="s">
        <v>8286</v>
      </c>
      <c r="P1690" s="6">
        <f t="shared" si="130"/>
        <v>101</v>
      </c>
      <c r="Q1690">
        <f t="shared" si="131"/>
        <v>66.45</v>
      </c>
      <c r="R1690" s="16">
        <f t="shared" si="132"/>
        <v>42513.045798611114</v>
      </c>
      <c r="S1690" s="16">
        <f t="shared" si="133"/>
        <v>42171.758611111116</v>
      </c>
      <c r="T1690">
        <f t="shared" si="134"/>
        <v>2016</v>
      </c>
    </row>
    <row r="1691" spans="1:20" ht="60" hidden="1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 s="10">
        <v>1439662344</v>
      </c>
      <c r="J1691">
        <v>1434478344</v>
      </c>
      <c r="K1691" t="b">
        <v>0</v>
      </c>
      <c r="L1691">
        <v>8</v>
      </c>
      <c r="M1691" t="b">
        <v>0</v>
      </c>
      <c r="N1691" s="12" t="s">
        <v>8283</v>
      </c>
      <c r="O1691" t="s">
        <v>8286</v>
      </c>
      <c r="P1691" s="6">
        <f t="shared" si="130"/>
        <v>16.829999999999998</v>
      </c>
      <c r="Q1691">
        <f t="shared" si="131"/>
        <v>315.5</v>
      </c>
      <c r="R1691" s="16">
        <f t="shared" si="132"/>
        <v>42171.758611111116</v>
      </c>
      <c r="S1691" s="16">
        <f t="shared" si="133"/>
        <v>41901.542638888888</v>
      </c>
      <c r="T1691">
        <f t="shared" si="134"/>
        <v>2015</v>
      </c>
    </row>
    <row r="1692" spans="1:20" ht="60" hidden="1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 s="10">
        <v>1413723684</v>
      </c>
      <c r="J1692">
        <v>1411131684</v>
      </c>
      <c r="K1692" t="b">
        <v>0</v>
      </c>
      <c r="L1692">
        <v>44</v>
      </c>
      <c r="M1692" t="b">
        <v>0</v>
      </c>
      <c r="N1692" s="12" t="s">
        <v>8271</v>
      </c>
      <c r="O1692" t="s">
        <v>8312</v>
      </c>
      <c r="P1692" s="6">
        <f t="shared" si="130"/>
        <v>36.01</v>
      </c>
      <c r="Q1692">
        <f t="shared" si="131"/>
        <v>57.3</v>
      </c>
      <c r="R1692" s="16">
        <f t="shared" si="132"/>
        <v>41901.542638888888</v>
      </c>
      <c r="S1692" s="16">
        <f t="shared" si="133"/>
        <v>41989.819212962961</v>
      </c>
      <c r="T1692">
        <f t="shared" si="134"/>
        <v>2014</v>
      </c>
    </row>
    <row r="1693" spans="1:20" ht="30" hidden="1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 s="10">
        <v>1423942780</v>
      </c>
      <c r="J1693">
        <v>1418758780</v>
      </c>
      <c r="K1693" t="b">
        <v>0</v>
      </c>
      <c r="L1693">
        <v>36</v>
      </c>
      <c r="M1693" t="b">
        <v>1</v>
      </c>
      <c r="N1693" s="12" t="s">
        <v>8283</v>
      </c>
      <c r="O1693" t="s">
        <v>8295</v>
      </c>
      <c r="P1693" s="6">
        <f t="shared" si="130"/>
        <v>105.04</v>
      </c>
      <c r="Q1693">
        <f t="shared" si="131"/>
        <v>70.03</v>
      </c>
      <c r="R1693" s="16">
        <f t="shared" si="132"/>
        <v>41989.819212962961</v>
      </c>
      <c r="S1693" s="16">
        <f t="shared" si="133"/>
        <v>42144.041851851856</v>
      </c>
      <c r="T1693">
        <f t="shared" si="134"/>
        <v>2014</v>
      </c>
    </row>
    <row r="1694" spans="1:20" ht="120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 s="10">
        <v>1434675616</v>
      </c>
      <c r="J1694">
        <v>1432083616</v>
      </c>
      <c r="K1694" t="b">
        <v>0</v>
      </c>
      <c r="L1694">
        <v>71</v>
      </c>
      <c r="M1694" t="b">
        <v>1</v>
      </c>
      <c r="N1694" s="12" t="s">
        <v>8283</v>
      </c>
      <c r="O1694" t="s">
        <v>8286</v>
      </c>
      <c r="P1694" s="6">
        <f t="shared" si="130"/>
        <v>100.8</v>
      </c>
      <c r="Q1694">
        <f t="shared" si="131"/>
        <v>35.49</v>
      </c>
      <c r="R1694" s="16">
        <f t="shared" si="132"/>
        <v>42144.041851851856</v>
      </c>
      <c r="S1694" s="16">
        <f t="shared" si="133"/>
        <v>41897.602037037039</v>
      </c>
      <c r="T1694">
        <f t="shared" si="134"/>
        <v>2015</v>
      </c>
    </row>
    <row r="1695" spans="1:20" ht="135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 s="10">
        <v>1413383216</v>
      </c>
      <c r="J1695">
        <v>1410791216</v>
      </c>
      <c r="K1695" t="b">
        <v>0</v>
      </c>
      <c r="L1695">
        <v>40</v>
      </c>
      <c r="M1695" t="b">
        <v>1</v>
      </c>
      <c r="N1695" s="12" t="s">
        <v>8283</v>
      </c>
      <c r="O1695" t="s">
        <v>8286</v>
      </c>
      <c r="P1695" s="6">
        <f t="shared" si="130"/>
        <v>100.8</v>
      </c>
      <c r="Q1695">
        <f t="shared" si="131"/>
        <v>63</v>
      </c>
      <c r="R1695" s="16">
        <f t="shared" si="132"/>
        <v>41897.602037037039</v>
      </c>
      <c r="S1695" s="16">
        <f t="shared" si="133"/>
        <v>42431.302002314813</v>
      </c>
      <c r="T1695">
        <f t="shared" si="134"/>
        <v>2014</v>
      </c>
    </row>
    <row r="1696" spans="1:20" ht="75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 s="10">
        <v>1460341800</v>
      </c>
      <c r="J1696">
        <v>1456902893</v>
      </c>
      <c r="K1696" t="b">
        <v>0</v>
      </c>
      <c r="L1696">
        <v>32</v>
      </c>
      <c r="M1696" t="b">
        <v>1</v>
      </c>
      <c r="N1696" s="12" t="s">
        <v>8283</v>
      </c>
      <c r="O1696" t="s">
        <v>8286</v>
      </c>
      <c r="P1696" s="6">
        <f t="shared" si="130"/>
        <v>125.6</v>
      </c>
      <c r="Q1696">
        <f t="shared" si="131"/>
        <v>78.5</v>
      </c>
      <c r="R1696" s="16">
        <f t="shared" si="132"/>
        <v>42431.302002314813</v>
      </c>
      <c r="S1696" s="16">
        <f t="shared" si="133"/>
        <v>41555.873645833337</v>
      </c>
      <c r="T1696">
        <f t="shared" si="134"/>
        <v>2016</v>
      </c>
    </row>
    <row r="1697" spans="1:20" ht="30" hidden="1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 s="10">
        <v>1383861483</v>
      </c>
      <c r="J1697">
        <v>1381265883</v>
      </c>
      <c r="K1697" t="b">
        <v>0</v>
      </c>
      <c r="L1697">
        <v>60</v>
      </c>
      <c r="M1697" t="b">
        <v>1</v>
      </c>
      <c r="N1697" s="12" t="s">
        <v>8287</v>
      </c>
      <c r="O1697" t="s">
        <v>8291</v>
      </c>
      <c r="P1697" s="6">
        <f t="shared" si="130"/>
        <v>100.44</v>
      </c>
      <c r="Q1697">
        <f t="shared" si="131"/>
        <v>41.85</v>
      </c>
      <c r="R1697" s="16">
        <f t="shared" si="132"/>
        <v>41555.873645833337</v>
      </c>
      <c r="S1697" s="16">
        <f t="shared" si="133"/>
        <v>41304.962233796294</v>
      </c>
      <c r="T1697">
        <f t="shared" si="134"/>
        <v>2013</v>
      </c>
    </row>
    <row r="1698" spans="1:20" ht="45" hidden="1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 s="10">
        <v>1362117540</v>
      </c>
      <c r="J1698">
        <v>1359587137</v>
      </c>
      <c r="K1698" t="b">
        <v>0</v>
      </c>
      <c r="L1698">
        <v>65</v>
      </c>
      <c r="M1698" t="b">
        <v>1</v>
      </c>
      <c r="N1698" s="12" t="s">
        <v>8271</v>
      </c>
      <c r="O1698" t="s">
        <v>8293</v>
      </c>
      <c r="P1698" s="6">
        <f t="shared" si="130"/>
        <v>125.3</v>
      </c>
      <c r="Q1698">
        <f t="shared" si="131"/>
        <v>38.549999999999997</v>
      </c>
      <c r="R1698" s="16">
        <f t="shared" si="132"/>
        <v>41304.962233796294</v>
      </c>
      <c r="S1698" s="16">
        <f t="shared" si="133"/>
        <v>42502.868761574078</v>
      </c>
      <c r="T1698">
        <f t="shared" si="134"/>
        <v>2013</v>
      </c>
    </row>
    <row r="1699" spans="1:20" ht="60" hidden="1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 s="10">
        <v>1468270261</v>
      </c>
      <c r="J1699">
        <v>1463086261</v>
      </c>
      <c r="K1699" t="b">
        <v>0</v>
      </c>
      <c r="L1699">
        <v>37</v>
      </c>
      <c r="M1699" t="b">
        <v>1</v>
      </c>
      <c r="N1699" s="12" t="s">
        <v>8287</v>
      </c>
      <c r="O1699" t="s">
        <v>8291</v>
      </c>
      <c r="P1699" s="6">
        <f t="shared" si="130"/>
        <v>125.3</v>
      </c>
      <c r="Q1699">
        <f t="shared" si="131"/>
        <v>67.73</v>
      </c>
      <c r="R1699" s="16">
        <f t="shared" si="132"/>
        <v>42502.868761574078</v>
      </c>
      <c r="S1699" s="16">
        <f t="shared" si="133"/>
        <v>42031.631724537037</v>
      </c>
      <c r="T1699">
        <f t="shared" si="134"/>
        <v>2016</v>
      </c>
    </row>
    <row r="1700" spans="1:20" ht="45" hidden="1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 s="10">
        <v>1425275940</v>
      </c>
      <c r="J1700">
        <v>1422371381</v>
      </c>
      <c r="K1700" t="b">
        <v>0</v>
      </c>
      <c r="L1700">
        <v>21</v>
      </c>
      <c r="M1700" t="b">
        <v>1</v>
      </c>
      <c r="N1700" s="12" t="s">
        <v>8287</v>
      </c>
      <c r="O1700" t="s">
        <v>8291</v>
      </c>
      <c r="P1700" s="6">
        <f t="shared" si="130"/>
        <v>125.25</v>
      </c>
      <c r="Q1700">
        <f t="shared" si="131"/>
        <v>119.29</v>
      </c>
      <c r="R1700" s="16">
        <f t="shared" si="132"/>
        <v>42031.631724537037</v>
      </c>
      <c r="S1700" s="16">
        <f t="shared" si="133"/>
        <v>42502.250775462962</v>
      </c>
      <c r="T1700">
        <f t="shared" si="134"/>
        <v>2015</v>
      </c>
    </row>
    <row r="1701" spans="1:20" ht="75" hidden="1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 s="10">
        <v>1465192867</v>
      </c>
      <c r="J1701">
        <v>1463032867</v>
      </c>
      <c r="K1701" t="b">
        <v>0</v>
      </c>
      <c r="L1701">
        <v>38</v>
      </c>
      <c r="M1701" t="b">
        <v>1</v>
      </c>
      <c r="N1701" s="12" t="s">
        <v>8287</v>
      </c>
      <c r="O1701" t="s">
        <v>8291</v>
      </c>
      <c r="P1701" s="6">
        <f t="shared" si="130"/>
        <v>100.12</v>
      </c>
      <c r="Q1701">
        <f t="shared" si="131"/>
        <v>65.87</v>
      </c>
      <c r="R1701" s="16">
        <f t="shared" si="132"/>
        <v>42502.250775462962</v>
      </c>
      <c r="S1701" s="16">
        <f t="shared" si="133"/>
        <v>42221.79178240741</v>
      </c>
      <c r="T1701">
        <f t="shared" si="134"/>
        <v>2016</v>
      </c>
    </row>
    <row r="1702" spans="1:20" ht="60" hidden="1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 s="10">
        <v>1441393210</v>
      </c>
      <c r="J1702">
        <v>1438801210</v>
      </c>
      <c r="K1702" t="b">
        <v>0</v>
      </c>
      <c r="L1702">
        <v>57</v>
      </c>
      <c r="M1702" t="b">
        <v>1</v>
      </c>
      <c r="N1702" s="12" t="s">
        <v>8276</v>
      </c>
      <c r="O1702" t="s">
        <v>8277</v>
      </c>
      <c r="P1702" s="6">
        <f t="shared" si="130"/>
        <v>100.12</v>
      </c>
      <c r="Q1702">
        <f t="shared" si="131"/>
        <v>43.91</v>
      </c>
      <c r="R1702" s="16">
        <f t="shared" si="132"/>
        <v>42221.79178240741</v>
      </c>
      <c r="S1702" s="16">
        <f t="shared" si="133"/>
        <v>41893.028877314813</v>
      </c>
      <c r="T1702">
        <f t="shared" si="134"/>
        <v>2015</v>
      </c>
    </row>
    <row r="1703" spans="1:20" ht="45" hidden="1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 s="10">
        <v>1415583695</v>
      </c>
      <c r="J1703">
        <v>1410396095</v>
      </c>
      <c r="K1703" t="b">
        <v>0</v>
      </c>
      <c r="L1703">
        <v>36</v>
      </c>
      <c r="M1703" t="b">
        <v>0</v>
      </c>
      <c r="N1703" s="12" t="s">
        <v>8279</v>
      </c>
      <c r="O1703" t="s">
        <v>8305</v>
      </c>
      <c r="P1703" s="6">
        <f t="shared" si="130"/>
        <v>14.83</v>
      </c>
      <c r="Q1703">
        <f t="shared" si="131"/>
        <v>69.47</v>
      </c>
      <c r="R1703" s="16">
        <f t="shared" si="132"/>
        <v>41893.028877314813</v>
      </c>
      <c r="S1703" s="16">
        <f t="shared" si="133"/>
        <v>42664.809560185182</v>
      </c>
      <c r="T1703">
        <f t="shared" si="134"/>
        <v>2014</v>
      </c>
    </row>
    <row r="1704" spans="1:20" ht="120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 s="10">
        <v>1478901600</v>
      </c>
      <c r="J1704">
        <v>1477077946</v>
      </c>
      <c r="K1704" t="b">
        <v>0</v>
      </c>
      <c r="L1704">
        <v>41</v>
      </c>
      <c r="M1704" t="b">
        <v>1</v>
      </c>
      <c r="N1704" s="12" t="s">
        <v>8283</v>
      </c>
      <c r="O1704" t="s">
        <v>8286</v>
      </c>
      <c r="P1704" s="6">
        <f t="shared" si="130"/>
        <v>100.04</v>
      </c>
      <c r="Q1704">
        <f t="shared" si="131"/>
        <v>61</v>
      </c>
      <c r="R1704" s="16">
        <f t="shared" si="132"/>
        <v>42664.809560185182</v>
      </c>
      <c r="S1704" s="16">
        <f t="shared" si="133"/>
        <v>40516.087627314817</v>
      </c>
      <c r="T1704">
        <f t="shared" si="134"/>
        <v>2016</v>
      </c>
    </row>
    <row r="1705" spans="1:20" ht="45" hidden="1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 s="10">
        <v>1295647200</v>
      </c>
      <c r="J1705">
        <v>1291428371</v>
      </c>
      <c r="K1705" t="b">
        <v>0</v>
      </c>
      <c r="L1705">
        <v>33</v>
      </c>
      <c r="M1705" t="b">
        <v>1</v>
      </c>
      <c r="N1705" s="12" t="s">
        <v>8287</v>
      </c>
      <c r="O1705" t="s">
        <v>8291</v>
      </c>
      <c r="P1705" s="6">
        <f t="shared" si="130"/>
        <v>166.68</v>
      </c>
      <c r="Q1705">
        <f t="shared" si="131"/>
        <v>75.77</v>
      </c>
      <c r="R1705" s="16">
        <f t="shared" si="132"/>
        <v>40516.087627314817</v>
      </c>
      <c r="S1705" s="16">
        <f t="shared" si="133"/>
        <v>42144.231527777782</v>
      </c>
      <c r="T1705">
        <f t="shared" si="134"/>
        <v>2010</v>
      </c>
    </row>
    <row r="1706" spans="1:20" ht="45" hidden="1" x14ac:dyDescent="0.25">
      <c r="A1706">
        <v>4040</v>
      </c>
      <c r="B1706" s="3" t="s">
        <v>4036</v>
      </c>
      <c r="C1706" s="3" t="s">
        <v>8144</v>
      </c>
      <c r="D1706" s="6">
        <v>8000</v>
      </c>
      <c r="E1706" s="8">
        <v>2500</v>
      </c>
      <c r="F1706" t="s">
        <v>8220</v>
      </c>
      <c r="G1706" t="s">
        <v>8223</v>
      </c>
      <c r="H1706" t="s">
        <v>8245</v>
      </c>
      <c r="I1706" s="10">
        <v>1437188400</v>
      </c>
      <c r="J1706">
        <v>1432100004</v>
      </c>
      <c r="K1706" t="b">
        <v>0</v>
      </c>
      <c r="L1706">
        <v>2</v>
      </c>
      <c r="M1706" t="b">
        <v>0</v>
      </c>
      <c r="N1706" s="12" t="s">
        <v>8283</v>
      </c>
      <c r="O1706" t="s">
        <v>8286</v>
      </c>
      <c r="P1706" s="6">
        <f t="shared" si="130"/>
        <v>31.25</v>
      </c>
      <c r="Q1706">
        <f t="shared" si="131"/>
        <v>1250</v>
      </c>
      <c r="R1706" s="16">
        <f t="shared" si="132"/>
        <v>42144.231527777782</v>
      </c>
      <c r="S1706" s="16">
        <f t="shared" si="133"/>
        <v>42675.057997685188</v>
      </c>
      <c r="T1706">
        <f t="shared" si="134"/>
        <v>2015</v>
      </c>
    </row>
    <row r="1707" spans="1:20" ht="105" x14ac:dyDescent="0.25">
      <c r="A1707">
        <v>1302</v>
      </c>
      <c r="B1707" s="3" t="s">
        <v>1303</v>
      </c>
      <c r="C1707" s="3" t="s">
        <v>5412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 s="10">
        <v>1480559011</v>
      </c>
      <c r="J1707">
        <v>1477963411</v>
      </c>
      <c r="K1707" t="b">
        <v>0</v>
      </c>
      <c r="L1707">
        <v>50</v>
      </c>
      <c r="M1707" t="b">
        <v>1</v>
      </c>
      <c r="N1707" s="12" t="s">
        <v>8283</v>
      </c>
      <c r="O1707" t="s">
        <v>8286</v>
      </c>
      <c r="P1707" s="6">
        <f t="shared" si="130"/>
        <v>100</v>
      </c>
      <c r="Q1707">
        <f t="shared" si="131"/>
        <v>50</v>
      </c>
      <c r="R1707" s="16">
        <f t="shared" si="132"/>
        <v>42675.057997685188</v>
      </c>
      <c r="S1707" s="16">
        <f t="shared" si="133"/>
        <v>40758.733483796292</v>
      </c>
      <c r="T1707">
        <f t="shared" si="134"/>
        <v>2016</v>
      </c>
    </row>
    <row r="1708" spans="1:20" ht="45" hidden="1" x14ac:dyDescent="0.25">
      <c r="A1708">
        <v>2095</v>
      </c>
      <c r="B1708" s="3" t="s">
        <v>2096</v>
      </c>
      <c r="C1708" s="3" t="s">
        <v>6205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 s="10">
        <v>1317576973</v>
      </c>
      <c r="J1708">
        <v>1312392973</v>
      </c>
      <c r="K1708" t="b">
        <v>0</v>
      </c>
      <c r="L1708">
        <v>22</v>
      </c>
      <c r="M1708" t="b">
        <v>1</v>
      </c>
      <c r="N1708" s="12" t="s">
        <v>8287</v>
      </c>
      <c r="O1708" t="s">
        <v>8288</v>
      </c>
      <c r="P1708" s="6">
        <f t="shared" si="130"/>
        <v>100</v>
      </c>
      <c r="Q1708">
        <f t="shared" si="131"/>
        <v>113.64</v>
      </c>
      <c r="R1708" s="16">
        <f t="shared" si="132"/>
        <v>40758.733483796292</v>
      </c>
      <c r="S1708" s="16">
        <f t="shared" si="133"/>
        <v>41373.102465277778</v>
      </c>
      <c r="T1708">
        <f t="shared" si="134"/>
        <v>2011</v>
      </c>
    </row>
    <row r="1709" spans="1:20" ht="45" hidden="1" x14ac:dyDescent="0.25">
      <c r="A1709">
        <v>2466</v>
      </c>
      <c r="B1709" s="3" t="s">
        <v>2467</v>
      </c>
      <c r="C1709" s="3" t="s">
        <v>6576</v>
      </c>
      <c r="D1709" s="6">
        <v>2500</v>
      </c>
      <c r="E1709" s="8">
        <v>2500</v>
      </c>
      <c r="F1709" t="s">
        <v>8218</v>
      </c>
      <c r="G1709" t="s">
        <v>8223</v>
      </c>
      <c r="H1709" t="s">
        <v>8245</v>
      </c>
      <c r="I1709" s="10">
        <v>1368066453</v>
      </c>
      <c r="J1709">
        <v>1365474453</v>
      </c>
      <c r="K1709" t="b">
        <v>0</v>
      </c>
      <c r="L1709">
        <v>52</v>
      </c>
      <c r="M1709" t="b">
        <v>1</v>
      </c>
      <c r="N1709" s="12" t="s">
        <v>8287</v>
      </c>
      <c r="O1709" t="s">
        <v>8288</v>
      </c>
      <c r="P1709" s="6">
        <f t="shared" si="130"/>
        <v>100</v>
      </c>
      <c r="Q1709">
        <f t="shared" si="131"/>
        <v>48.08</v>
      </c>
      <c r="R1709" s="16">
        <f t="shared" si="132"/>
        <v>41373.102465277778</v>
      </c>
      <c r="S1709" s="16">
        <f t="shared" si="133"/>
        <v>42311.750324074077</v>
      </c>
      <c r="T1709">
        <f t="shared" si="134"/>
        <v>2013</v>
      </c>
    </row>
    <row r="1710" spans="1:20" ht="90" x14ac:dyDescent="0.25">
      <c r="A1710">
        <v>3287</v>
      </c>
      <c r="B1710" s="3" t="s">
        <v>3287</v>
      </c>
      <c r="C1710" s="3" t="s">
        <v>7397</v>
      </c>
      <c r="D1710" s="6">
        <v>2500</v>
      </c>
      <c r="E1710" s="8">
        <v>2500</v>
      </c>
      <c r="F1710" t="s">
        <v>8218</v>
      </c>
      <c r="G1710" t="s">
        <v>8228</v>
      </c>
      <c r="H1710" t="s">
        <v>8250</v>
      </c>
      <c r="I1710" s="10">
        <v>1448733628</v>
      </c>
      <c r="J1710">
        <v>1446573628</v>
      </c>
      <c r="K1710" t="b">
        <v>0</v>
      </c>
      <c r="L1710">
        <v>34</v>
      </c>
      <c r="M1710" t="b">
        <v>1</v>
      </c>
      <c r="N1710" s="12" t="s">
        <v>8283</v>
      </c>
      <c r="O1710" t="s">
        <v>8286</v>
      </c>
      <c r="P1710" s="6">
        <f t="shared" si="130"/>
        <v>100</v>
      </c>
      <c r="Q1710">
        <f t="shared" si="131"/>
        <v>73.53</v>
      </c>
      <c r="R1710" s="16">
        <f t="shared" si="132"/>
        <v>42311.750324074077</v>
      </c>
      <c r="S1710" s="16">
        <f t="shared" si="133"/>
        <v>41856.010069444441</v>
      </c>
      <c r="T1710">
        <f t="shared" si="134"/>
        <v>2015</v>
      </c>
    </row>
    <row r="1711" spans="1:20" ht="120" x14ac:dyDescent="0.25">
      <c r="A1711">
        <v>3516</v>
      </c>
      <c r="B1711" s="3" t="s">
        <v>3515</v>
      </c>
      <c r="C1711" s="3" t="s">
        <v>7626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 s="10">
        <v>1410145200</v>
      </c>
      <c r="J1711">
        <v>1407197670</v>
      </c>
      <c r="K1711" t="b">
        <v>0</v>
      </c>
      <c r="L1711">
        <v>11</v>
      </c>
      <c r="M1711" t="b">
        <v>1</v>
      </c>
      <c r="N1711" s="12" t="s">
        <v>8283</v>
      </c>
      <c r="O1711" t="s">
        <v>8286</v>
      </c>
      <c r="P1711" s="6">
        <f t="shared" si="130"/>
        <v>100</v>
      </c>
      <c r="Q1711">
        <f t="shared" si="131"/>
        <v>227.27</v>
      </c>
      <c r="R1711" s="16">
        <f t="shared" si="132"/>
        <v>41856.010069444441</v>
      </c>
      <c r="S1711" s="16">
        <f t="shared" si="133"/>
        <v>42040.831678240742</v>
      </c>
      <c r="T1711">
        <f t="shared" si="134"/>
        <v>2014</v>
      </c>
    </row>
    <row r="1712" spans="1:20" ht="90" x14ac:dyDescent="0.25">
      <c r="A1712">
        <v>3544</v>
      </c>
      <c r="B1712" s="3" t="s">
        <v>3543</v>
      </c>
      <c r="C1712" s="3" t="s">
        <v>7654</v>
      </c>
      <c r="D1712" s="6">
        <v>2500</v>
      </c>
      <c r="E1712" s="8">
        <v>2500</v>
      </c>
      <c r="F1712" t="s">
        <v>8218</v>
      </c>
      <c r="G1712" t="s">
        <v>8223</v>
      </c>
      <c r="H1712" t="s">
        <v>8245</v>
      </c>
      <c r="I1712" s="10">
        <v>1425758257</v>
      </c>
      <c r="J1712">
        <v>1423166257</v>
      </c>
      <c r="K1712" t="b">
        <v>0</v>
      </c>
      <c r="L1712">
        <v>24</v>
      </c>
      <c r="M1712" t="b">
        <v>1</v>
      </c>
      <c r="N1712" s="12" t="s">
        <v>8283</v>
      </c>
      <c r="O1712" t="s">
        <v>8286</v>
      </c>
      <c r="P1712" s="6">
        <f t="shared" si="130"/>
        <v>100</v>
      </c>
      <c r="Q1712">
        <f t="shared" si="131"/>
        <v>104.17</v>
      </c>
      <c r="R1712" s="16">
        <f t="shared" si="132"/>
        <v>42040.831678240742</v>
      </c>
      <c r="S1712" s="16">
        <f t="shared" si="133"/>
        <v>42087.792303240742</v>
      </c>
      <c r="T1712">
        <f t="shared" si="134"/>
        <v>2015</v>
      </c>
    </row>
    <row r="1713" spans="1:20" ht="60" hidden="1" x14ac:dyDescent="0.25">
      <c r="A1713">
        <v>3774</v>
      </c>
      <c r="B1713" s="3" t="s">
        <v>3771</v>
      </c>
      <c r="C1713" s="3" t="s">
        <v>7884</v>
      </c>
      <c r="D1713" s="6">
        <v>2500</v>
      </c>
      <c r="E1713" s="8">
        <v>2500</v>
      </c>
      <c r="F1713" t="s">
        <v>8218</v>
      </c>
      <c r="G1713" t="s">
        <v>8228</v>
      </c>
      <c r="H1713" t="s">
        <v>8250</v>
      </c>
      <c r="I1713" s="10">
        <v>1428606055</v>
      </c>
      <c r="J1713">
        <v>1427223655</v>
      </c>
      <c r="K1713" t="b">
        <v>0</v>
      </c>
      <c r="L1713">
        <v>25</v>
      </c>
      <c r="M1713" t="b">
        <v>1</v>
      </c>
      <c r="N1713" s="12" t="s">
        <v>8283</v>
      </c>
      <c r="O1713" t="s">
        <v>8295</v>
      </c>
      <c r="P1713" s="6">
        <f t="shared" si="130"/>
        <v>100</v>
      </c>
      <c r="Q1713">
        <f t="shared" si="131"/>
        <v>100</v>
      </c>
      <c r="R1713" s="16">
        <f t="shared" si="132"/>
        <v>42087.792303240742</v>
      </c>
      <c r="S1713" s="16">
        <f t="shared" si="133"/>
        <v>41821.020601851851</v>
      </c>
      <c r="T1713">
        <f t="shared" si="134"/>
        <v>2015</v>
      </c>
    </row>
    <row r="1714" spans="1:20" ht="60" hidden="1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 s="10">
        <v>1406593780</v>
      </c>
      <c r="J1714">
        <v>1404174580</v>
      </c>
      <c r="K1714" t="b">
        <v>1</v>
      </c>
      <c r="L1714">
        <v>60</v>
      </c>
      <c r="M1714" t="b">
        <v>0</v>
      </c>
      <c r="N1714" s="12" t="s">
        <v>8268</v>
      </c>
      <c r="O1714" t="s">
        <v>8300</v>
      </c>
      <c r="P1714" s="6">
        <f t="shared" si="130"/>
        <v>6.42</v>
      </c>
      <c r="Q1714">
        <f t="shared" si="131"/>
        <v>41.58</v>
      </c>
      <c r="R1714" s="16">
        <f t="shared" si="132"/>
        <v>41821.020601851851</v>
      </c>
      <c r="S1714" s="16">
        <f t="shared" si="133"/>
        <v>42534.631481481483</v>
      </c>
      <c r="T1714">
        <f t="shared" si="134"/>
        <v>2014</v>
      </c>
    </row>
    <row r="1715" spans="1:20" ht="45" hidden="1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 s="10">
        <v>1468249760</v>
      </c>
      <c r="J1715">
        <v>1465830560</v>
      </c>
      <c r="K1715" t="b">
        <v>0</v>
      </c>
      <c r="L1715">
        <v>10</v>
      </c>
      <c r="M1715" t="b">
        <v>0</v>
      </c>
      <c r="N1715" s="12" t="s">
        <v>8283</v>
      </c>
      <c r="O1715" t="s">
        <v>8286</v>
      </c>
      <c r="P1715" s="6">
        <f t="shared" si="130"/>
        <v>86.14</v>
      </c>
      <c r="Q1715">
        <f t="shared" si="131"/>
        <v>248.5</v>
      </c>
      <c r="R1715" s="16">
        <f t="shared" si="132"/>
        <v>42534.631481481483</v>
      </c>
      <c r="S1715" s="16">
        <f t="shared" si="133"/>
        <v>42732.872986111113</v>
      </c>
      <c r="T1715">
        <f t="shared" si="134"/>
        <v>2016</v>
      </c>
    </row>
    <row r="1716" spans="1:20" ht="45" hidden="1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 s="10">
        <v>1487462340</v>
      </c>
      <c r="J1716">
        <v>1482958626</v>
      </c>
      <c r="K1716" t="b">
        <v>0</v>
      </c>
      <c r="L1716">
        <v>16</v>
      </c>
      <c r="M1716" t="b">
        <v>0</v>
      </c>
      <c r="N1716" s="12" t="s">
        <v>8268</v>
      </c>
      <c r="O1716" t="s">
        <v>8270</v>
      </c>
      <c r="P1716" s="6">
        <f t="shared" si="130"/>
        <v>2.48</v>
      </c>
      <c r="Q1716">
        <f t="shared" si="131"/>
        <v>155.25</v>
      </c>
      <c r="R1716" s="16">
        <f t="shared" si="132"/>
        <v>42732.872986111113</v>
      </c>
      <c r="S1716" s="16">
        <f t="shared" si="133"/>
        <v>42438.813449074078</v>
      </c>
      <c r="T1716">
        <f t="shared" si="134"/>
        <v>2016</v>
      </c>
    </row>
    <row r="1717" spans="1:20" ht="30" hidden="1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 s="10">
        <v>1460140282</v>
      </c>
      <c r="J1717">
        <v>1457551882</v>
      </c>
      <c r="K1717" t="b">
        <v>0</v>
      </c>
      <c r="L1717">
        <v>52</v>
      </c>
      <c r="M1717" t="b">
        <v>0</v>
      </c>
      <c r="N1717" s="12" t="s">
        <v>8271</v>
      </c>
      <c r="O1717" t="s">
        <v>8309</v>
      </c>
      <c r="P1717" s="6">
        <f t="shared" si="130"/>
        <v>41.4</v>
      </c>
      <c r="Q1717">
        <f t="shared" si="131"/>
        <v>47.77</v>
      </c>
      <c r="R1717" s="16">
        <f t="shared" si="132"/>
        <v>42438.813449074078</v>
      </c>
      <c r="S1717" s="16">
        <f t="shared" si="133"/>
        <v>41876.718935185185</v>
      </c>
      <c r="T1717">
        <f t="shared" si="134"/>
        <v>2016</v>
      </c>
    </row>
    <row r="1718" spans="1:20" ht="45" hidden="1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 s="10">
        <v>1413694800</v>
      </c>
      <c r="J1718">
        <v>1408986916</v>
      </c>
      <c r="K1718" t="b">
        <v>0</v>
      </c>
      <c r="L1718">
        <v>31</v>
      </c>
      <c r="M1718" t="b">
        <v>0</v>
      </c>
      <c r="N1718" s="12" t="s">
        <v>8283</v>
      </c>
      <c r="O1718" t="s">
        <v>8284</v>
      </c>
      <c r="P1718" s="6">
        <f t="shared" si="130"/>
        <v>42.36</v>
      </c>
      <c r="Q1718">
        <f t="shared" si="131"/>
        <v>79.87</v>
      </c>
      <c r="R1718" s="16">
        <f t="shared" si="132"/>
        <v>41876.718935185185</v>
      </c>
      <c r="S1718" s="16">
        <f t="shared" si="133"/>
        <v>42579.634733796294</v>
      </c>
      <c r="T1718">
        <f t="shared" si="134"/>
        <v>2014</v>
      </c>
    </row>
    <row r="1719" spans="1:20" ht="30" hidden="1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 s="10">
        <v>1473400800</v>
      </c>
      <c r="J1719">
        <v>1469718841</v>
      </c>
      <c r="K1719" t="b">
        <v>0</v>
      </c>
      <c r="L1719">
        <v>34</v>
      </c>
      <c r="M1719" t="b">
        <v>0</v>
      </c>
      <c r="N1719" s="12" t="s">
        <v>8268</v>
      </c>
      <c r="O1719" t="s">
        <v>8270</v>
      </c>
      <c r="P1719" s="6">
        <f t="shared" si="130"/>
        <v>12.34</v>
      </c>
      <c r="Q1719">
        <f t="shared" si="131"/>
        <v>72.59</v>
      </c>
      <c r="R1719" s="16">
        <f t="shared" si="132"/>
        <v>42579.634733796294</v>
      </c>
      <c r="S1719" s="16">
        <f t="shared" si="133"/>
        <v>41127.812303240738</v>
      </c>
      <c r="T1719">
        <f t="shared" si="134"/>
        <v>2016</v>
      </c>
    </row>
    <row r="1720" spans="1:20" ht="45" hidden="1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 s="10">
        <v>1346198400</v>
      </c>
      <c r="J1720">
        <v>1344281383</v>
      </c>
      <c r="K1720" t="b">
        <v>0</v>
      </c>
      <c r="L1720">
        <v>76</v>
      </c>
      <c r="M1720" t="b">
        <v>1</v>
      </c>
      <c r="N1720" s="12" t="s">
        <v>8287</v>
      </c>
      <c r="O1720" t="s">
        <v>8289</v>
      </c>
      <c r="P1720" s="6">
        <f t="shared" si="130"/>
        <v>122.83</v>
      </c>
      <c r="Q1720">
        <f t="shared" si="131"/>
        <v>32.32</v>
      </c>
      <c r="R1720" s="16">
        <f t="shared" si="132"/>
        <v>41127.812303240738</v>
      </c>
      <c r="S1720" s="16">
        <f t="shared" si="133"/>
        <v>42680.47555555556</v>
      </c>
      <c r="T1720">
        <f t="shared" si="134"/>
        <v>2012</v>
      </c>
    </row>
    <row r="1721" spans="1:20" ht="60" hidden="1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 s="10">
        <v>1480809600</v>
      </c>
      <c r="J1721">
        <v>1478431488</v>
      </c>
      <c r="K1721" t="b">
        <v>0</v>
      </c>
      <c r="L1721">
        <v>103</v>
      </c>
      <c r="M1721" t="b">
        <v>1</v>
      </c>
      <c r="N1721" s="12" t="s">
        <v>8273</v>
      </c>
      <c r="O1721" t="s">
        <v>8274</v>
      </c>
      <c r="P1721" s="6">
        <f t="shared" si="130"/>
        <v>111.41</v>
      </c>
      <c r="Q1721">
        <f t="shared" si="131"/>
        <v>23.8</v>
      </c>
      <c r="R1721" s="16">
        <f t="shared" si="132"/>
        <v>42680.47555555556</v>
      </c>
      <c r="S1721" s="16">
        <f t="shared" si="133"/>
        <v>40304.20003472222</v>
      </c>
      <c r="T1721">
        <f t="shared" si="134"/>
        <v>2016</v>
      </c>
    </row>
    <row r="1722" spans="1:20" ht="60" hidden="1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 s="10">
        <v>1280635200</v>
      </c>
      <c r="J1722">
        <v>1273121283</v>
      </c>
      <c r="K1722" t="b">
        <v>0</v>
      </c>
      <c r="L1722">
        <v>17</v>
      </c>
      <c r="M1722" t="b">
        <v>0</v>
      </c>
      <c r="N1722" s="12" t="s">
        <v>8287</v>
      </c>
      <c r="O1722" t="s">
        <v>8288</v>
      </c>
      <c r="P1722" s="6">
        <f t="shared" si="130"/>
        <v>40.75</v>
      </c>
      <c r="Q1722">
        <f t="shared" si="131"/>
        <v>143.82</v>
      </c>
      <c r="R1722" s="16">
        <f t="shared" si="132"/>
        <v>40304.20003472222</v>
      </c>
      <c r="S1722" s="16">
        <f t="shared" si="133"/>
        <v>42775.51494212963</v>
      </c>
      <c r="T1722">
        <f t="shared" si="134"/>
        <v>2010</v>
      </c>
    </row>
    <row r="1723" spans="1:20" ht="150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 s="10">
        <v>1489234891</v>
      </c>
      <c r="J1723">
        <v>1486642891</v>
      </c>
      <c r="K1723" t="b">
        <v>0</v>
      </c>
      <c r="L1723">
        <v>72</v>
      </c>
      <c r="M1723" t="b">
        <v>1</v>
      </c>
      <c r="N1723" s="12" t="s">
        <v>8283</v>
      </c>
      <c r="O1723" t="s">
        <v>8286</v>
      </c>
      <c r="P1723" s="6">
        <f t="shared" si="130"/>
        <v>121.2</v>
      </c>
      <c r="Q1723">
        <f t="shared" si="131"/>
        <v>33.67</v>
      </c>
      <c r="R1723" s="16">
        <f t="shared" si="132"/>
        <v>42775.51494212963</v>
      </c>
      <c r="S1723" s="16">
        <f t="shared" si="133"/>
        <v>41037.892465277779</v>
      </c>
      <c r="T1723">
        <f t="shared" si="134"/>
        <v>2017</v>
      </c>
    </row>
    <row r="1724" spans="1:20" ht="45" hidden="1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 s="10">
        <v>1337657400</v>
      </c>
      <c r="J1724">
        <v>1336512309</v>
      </c>
      <c r="K1724" t="b">
        <v>0</v>
      </c>
      <c r="L1724">
        <v>50</v>
      </c>
      <c r="M1724" t="b">
        <v>1</v>
      </c>
      <c r="N1724" s="12" t="s">
        <v>8287</v>
      </c>
      <c r="O1724" t="s">
        <v>8288</v>
      </c>
      <c r="P1724" s="6">
        <f t="shared" si="130"/>
        <v>120.6</v>
      </c>
      <c r="Q1724">
        <f t="shared" si="131"/>
        <v>48.24</v>
      </c>
      <c r="R1724" s="16">
        <f t="shared" si="132"/>
        <v>41037.892465277779</v>
      </c>
      <c r="S1724" s="16">
        <f t="shared" si="133"/>
        <v>42282.768414351856</v>
      </c>
      <c r="T1724">
        <f t="shared" si="134"/>
        <v>2012</v>
      </c>
    </row>
    <row r="1725" spans="1:20" ht="150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 s="10">
        <v>1446665191</v>
      </c>
      <c r="J1725">
        <v>1444069591</v>
      </c>
      <c r="K1725" t="b">
        <v>0</v>
      </c>
      <c r="L1725">
        <v>59</v>
      </c>
      <c r="M1725" t="b">
        <v>1</v>
      </c>
      <c r="N1725" s="12" t="s">
        <v>8283</v>
      </c>
      <c r="O1725" t="s">
        <v>8286</v>
      </c>
      <c r="P1725" s="6">
        <f t="shared" si="130"/>
        <v>120.5</v>
      </c>
      <c r="Q1725">
        <f t="shared" si="131"/>
        <v>40.85</v>
      </c>
      <c r="R1725" s="16">
        <f t="shared" si="132"/>
        <v>42282.768414351856</v>
      </c>
      <c r="S1725" s="16">
        <f t="shared" si="133"/>
        <v>41774.599930555552</v>
      </c>
      <c r="T1725">
        <f t="shared" si="134"/>
        <v>2015</v>
      </c>
    </row>
    <row r="1726" spans="1:20" ht="45" hidden="1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 s="10">
        <v>1402755834</v>
      </c>
      <c r="J1726">
        <v>1400163834</v>
      </c>
      <c r="K1726" t="b">
        <v>1</v>
      </c>
      <c r="L1726">
        <v>17</v>
      </c>
      <c r="M1726" t="b">
        <v>1</v>
      </c>
      <c r="N1726" s="12" t="s">
        <v>8287</v>
      </c>
      <c r="O1726" t="s">
        <v>8291</v>
      </c>
      <c r="P1726" s="6">
        <f t="shared" si="130"/>
        <v>120.25</v>
      </c>
      <c r="Q1726">
        <f t="shared" si="131"/>
        <v>141.47</v>
      </c>
      <c r="R1726" s="16">
        <f t="shared" si="132"/>
        <v>41774.599930555552</v>
      </c>
      <c r="S1726" s="16">
        <f t="shared" si="133"/>
        <v>42494.683634259258</v>
      </c>
      <c r="T1726">
        <f t="shared" si="134"/>
        <v>2014</v>
      </c>
    </row>
    <row r="1727" spans="1:20" ht="150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 s="10">
        <v>1464971400</v>
      </c>
      <c r="J1727">
        <v>1462379066</v>
      </c>
      <c r="K1727" t="b">
        <v>0</v>
      </c>
      <c r="L1727">
        <v>23</v>
      </c>
      <c r="M1727" t="b">
        <v>1</v>
      </c>
      <c r="N1727" s="12" t="s">
        <v>8283</v>
      </c>
      <c r="O1727" t="s">
        <v>8286</v>
      </c>
      <c r="P1727" s="6">
        <f t="shared" si="130"/>
        <v>120.25</v>
      </c>
      <c r="Q1727">
        <f t="shared" si="131"/>
        <v>104.57</v>
      </c>
      <c r="R1727" s="16">
        <f t="shared" si="132"/>
        <v>42494.683634259258</v>
      </c>
      <c r="S1727" s="16">
        <f t="shared" si="133"/>
        <v>41842.607592592591</v>
      </c>
      <c r="T1727">
        <f t="shared" si="134"/>
        <v>2016</v>
      </c>
    </row>
    <row r="1728" spans="1:20" ht="120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 s="10">
        <v>1407967200</v>
      </c>
      <c r="J1728">
        <v>1406039696</v>
      </c>
      <c r="K1728" t="b">
        <v>0</v>
      </c>
      <c r="L1728">
        <v>54</v>
      </c>
      <c r="M1728" t="b">
        <v>1</v>
      </c>
      <c r="N1728" s="12" t="s">
        <v>8283</v>
      </c>
      <c r="O1728" t="s">
        <v>8286</v>
      </c>
      <c r="P1728" s="6">
        <f t="shared" si="130"/>
        <v>120.25</v>
      </c>
      <c r="Q1728">
        <f t="shared" si="131"/>
        <v>44.54</v>
      </c>
      <c r="R1728" s="16">
        <f t="shared" si="132"/>
        <v>41842.607592592591</v>
      </c>
      <c r="S1728" s="16">
        <f t="shared" si="133"/>
        <v>42780.942476851851</v>
      </c>
      <c r="T1728">
        <f t="shared" si="134"/>
        <v>2014</v>
      </c>
    </row>
    <row r="1729" spans="1:20" ht="30" hidden="1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 s="10">
        <v>1489700230</v>
      </c>
      <c r="J1729">
        <v>1487111830</v>
      </c>
      <c r="K1729" t="b">
        <v>0</v>
      </c>
      <c r="L1729">
        <v>14</v>
      </c>
      <c r="M1729" t="b">
        <v>0</v>
      </c>
      <c r="N1729" s="12" t="s">
        <v>8287</v>
      </c>
      <c r="O1729" t="s">
        <v>8290</v>
      </c>
      <c r="P1729" s="6">
        <f t="shared" si="130"/>
        <v>100</v>
      </c>
      <c r="Q1729">
        <f t="shared" si="131"/>
        <v>171.43</v>
      </c>
      <c r="R1729" s="16">
        <f t="shared" si="132"/>
        <v>42780.942476851851</v>
      </c>
      <c r="S1729" s="16">
        <f t="shared" si="133"/>
        <v>42661.442060185189</v>
      </c>
      <c r="T1729">
        <f t="shared" si="134"/>
        <v>2017</v>
      </c>
    </row>
    <row r="1730" spans="1:20" ht="135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 s="10">
        <v>1479382594</v>
      </c>
      <c r="J1730">
        <v>1476786994</v>
      </c>
      <c r="K1730" t="b">
        <v>0</v>
      </c>
      <c r="L1730">
        <v>14</v>
      </c>
      <c r="M1730" t="b">
        <v>1</v>
      </c>
      <c r="N1730" s="12" t="s">
        <v>8283</v>
      </c>
      <c r="O1730" t="s">
        <v>8286</v>
      </c>
      <c r="P1730" s="6">
        <f t="shared" ref="P1730:P1793" si="135">ROUND(E1730/D1730*100,2)</f>
        <v>100</v>
      </c>
      <c r="Q1730">
        <f t="shared" ref="Q1730:Q1793" si="136">ROUND(E1730/L1730,2)</f>
        <v>171.43</v>
      </c>
      <c r="R1730" s="16">
        <f t="shared" si="132"/>
        <v>42661.442060185189</v>
      </c>
      <c r="S1730" s="16">
        <f t="shared" si="133"/>
        <v>41080.960243055553</v>
      </c>
      <c r="T1730">
        <f t="shared" si="134"/>
        <v>2016</v>
      </c>
    </row>
    <row r="1731" spans="1:20" ht="30" hidden="1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 s="10">
        <v>1342825365</v>
      </c>
      <c r="J1731">
        <v>1340233365</v>
      </c>
      <c r="K1731" t="b">
        <v>0</v>
      </c>
      <c r="L1731">
        <v>96</v>
      </c>
      <c r="M1731" t="b">
        <v>1</v>
      </c>
      <c r="N1731" s="12" t="s">
        <v>8287</v>
      </c>
      <c r="O1731" t="s">
        <v>8291</v>
      </c>
      <c r="P1731" s="6">
        <f t="shared" si="135"/>
        <v>160</v>
      </c>
      <c r="Q1731">
        <f t="shared" si="136"/>
        <v>25</v>
      </c>
      <c r="R1731" s="16">
        <f t="shared" ref="R1731:R1794" si="137">(((J1731/60)/60)/24)+DATE(1970,1,1)</f>
        <v>41080.960243055553</v>
      </c>
      <c r="S1731" s="16">
        <f t="shared" ref="S1731:S1794" si="138">(((J1732/60)/60)/24)+DATE(1970,1,1)</f>
        <v>42788.151238425926</v>
      </c>
      <c r="T1731">
        <f t="shared" ref="T1731:T1794" si="139">YEAR(R1731)</f>
        <v>2012</v>
      </c>
    </row>
    <row r="1732" spans="1:20" ht="45" hidden="1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 s="10">
        <v>1490572740</v>
      </c>
      <c r="J1732">
        <v>1487734667</v>
      </c>
      <c r="K1732" t="b">
        <v>0</v>
      </c>
      <c r="L1732">
        <v>15</v>
      </c>
      <c r="M1732" t="b">
        <v>0</v>
      </c>
      <c r="N1732" s="12" t="s">
        <v>8287</v>
      </c>
      <c r="O1732" t="s">
        <v>8290</v>
      </c>
      <c r="P1732" s="6">
        <f t="shared" si="135"/>
        <v>47.8</v>
      </c>
      <c r="Q1732">
        <f t="shared" si="136"/>
        <v>159.33000000000001</v>
      </c>
      <c r="R1732" s="16">
        <f t="shared" si="137"/>
        <v>42788.151238425926</v>
      </c>
      <c r="S1732" s="16">
        <f t="shared" si="138"/>
        <v>42484.551550925928</v>
      </c>
      <c r="T1732">
        <f t="shared" si="139"/>
        <v>2017</v>
      </c>
    </row>
    <row r="1733" spans="1:20" ht="150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 s="10">
        <v>1462741200</v>
      </c>
      <c r="J1733">
        <v>1461503654</v>
      </c>
      <c r="K1733" t="b">
        <v>0</v>
      </c>
      <c r="L1733">
        <v>22</v>
      </c>
      <c r="M1733" t="b">
        <v>1</v>
      </c>
      <c r="N1733" s="12" t="s">
        <v>8283</v>
      </c>
      <c r="O1733" t="s">
        <v>8286</v>
      </c>
      <c r="P1733" s="6">
        <f t="shared" si="135"/>
        <v>119.45</v>
      </c>
      <c r="Q1733">
        <f t="shared" si="136"/>
        <v>108.59</v>
      </c>
      <c r="R1733" s="16">
        <f t="shared" si="137"/>
        <v>42484.551550925928</v>
      </c>
      <c r="S1733" s="16">
        <f t="shared" si="138"/>
        <v>41208.010196759256</v>
      </c>
      <c r="T1733">
        <f t="shared" si="139"/>
        <v>2016</v>
      </c>
    </row>
    <row r="1734" spans="1:20" ht="60" hidden="1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 s="10">
        <v>1352937600</v>
      </c>
      <c r="J1734">
        <v>1351210481</v>
      </c>
      <c r="K1734" t="b">
        <v>0</v>
      </c>
      <c r="L1734">
        <v>41</v>
      </c>
      <c r="M1734" t="b">
        <v>1</v>
      </c>
      <c r="N1734" s="12" t="s">
        <v>8281</v>
      </c>
      <c r="O1734" t="s">
        <v>8303</v>
      </c>
      <c r="P1734" s="6">
        <f t="shared" si="135"/>
        <v>108.41</v>
      </c>
      <c r="Q1734">
        <f t="shared" si="136"/>
        <v>58.17</v>
      </c>
      <c r="R1734" s="16">
        <f t="shared" si="137"/>
        <v>41208.010196759256</v>
      </c>
      <c r="S1734" s="16">
        <f t="shared" si="138"/>
        <v>42539.849768518514</v>
      </c>
      <c r="T1734">
        <f t="shared" si="139"/>
        <v>2012</v>
      </c>
    </row>
    <row r="1735" spans="1:20" ht="30" hidden="1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 s="10">
        <v>1468873420</v>
      </c>
      <c r="J1735">
        <v>1466281420</v>
      </c>
      <c r="K1735" t="b">
        <v>0</v>
      </c>
      <c r="L1735">
        <v>26</v>
      </c>
      <c r="M1735" t="b">
        <v>1</v>
      </c>
      <c r="N1735" s="12" t="s">
        <v>8281</v>
      </c>
      <c r="O1735" t="s">
        <v>8303</v>
      </c>
      <c r="P1735" s="6">
        <f t="shared" si="135"/>
        <v>118.6</v>
      </c>
      <c r="Q1735">
        <f t="shared" si="136"/>
        <v>91.23</v>
      </c>
      <c r="R1735" s="16">
        <f t="shared" si="137"/>
        <v>42539.849768518514</v>
      </c>
      <c r="S1735" s="16">
        <f t="shared" si="138"/>
        <v>42097.778946759259</v>
      </c>
      <c r="T1735">
        <f t="shared" si="139"/>
        <v>2016</v>
      </c>
    </row>
    <row r="1736" spans="1:20" ht="45" hidden="1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 s="10">
        <v>1430407200</v>
      </c>
      <c r="J1736">
        <v>1428086501</v>
      </c>
      <c r="K1736" t="b">
        <v>0</v>
      </c>
      <c r="L1736">
        <v>23</v>
      </c>
      <c r="M1736" t="b">
        <v>1</v>
      </c>
      <c r="N1736" s="12" t="s">
        <v>8281</v>
      </c>
      <c r="O1736" t="s">
        <v>8292</v>
      </c>
      <c r="P1736" s="6">
        <f t="shared" si="135"/>
        <v>118.5</v>
      </c>
      <c r="Q1736">
        <f t="shared" si="136"/>
        <v>103.04</v>
      </c>
      <c r="R1736" s="16">
        <f t="shared" si="137"/>
        <v>42097.778946759259</v>
      </c>
      <c r="S1736" s="16">
        <f t="shared" si="138"/>
        <v>41996.832395833335</v>
      </c>
      <c r="T1736">
        <f t="shared" si="139"/>
        <v>2015</v>
      </c>
    </row>
    <row r="1737" spans="1:20" ht="60" hidden="1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 s="10">
        <v>1424548719</v>
      </c>
      <c r="J1737">
        <v>1419364719</v>
      </c>
      <c r="K1737" t="b">
        <v>0</v>
      </c>
      <c r="L1737">
        <v>15</v>
      </c>
      <c r="M1737" t="b">
        <v>1</v>
      </c>
      <c r="N1737" s="12" t="s">
        <v>8283</v>
      </c>
      <c r="O1737" t="s">
        <v>8284</v>
      </c>
      <c r="P1737" s="6">
        <f t="shared" si="135"/>
        <v>158</v>
      </c>
      <c r="Q1737">
        <f t="shared" si="136"/>
        <v>158</v>
      </c>
      <c r="R1737" s="16">
        <f t="shared" si="137"/>
        <v>41996.832395833335</v>
      </c>
      <c r="S1737" s="16">
        <f t="shared" si="138"/>
        <v>42103.016585648147</v>
      </c>
      <c r="T1737">
        <f t="shared" si="139"/>
        <v>2014</v>
      </c>
    </row>
    <row r="1738" spans="1:20" ht="45" hidden="1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 s="10">
        <v>1433723033</v>
      </c>
      <c r="J1738">
        <v>1428539033</v>
      </c>
      <c r="K1738" t="b">
        <v>0</v>
      </c>
      <c r="L1738">
        <v>39</v>
      </c>
      <c r="M1738" t="b">
        <v>0</v>
      </c>
      <c r="N1738" s="12" t="s">
        <v>8283</v>
      </c>
      <c r="O1738" t="s">
        <v>8286</v>
      </c>
      <c r="P1738" s="6">
        <f t="shared" si="135"/>
        <v>31.55</v>
      </c>
      <c r="Q1738">
        <f t="shared" si="136"/>
        <v>60.67</v>
      </c>
      <c r="R1738" s="16">
        <f t="shared" si="137"/>
        <v>42103.016585648147</v>
      </c>
      <c r="S1738" s="16">
        <f t="shared" si="138"/>
        <v>42485.724768518514</v>
      </c>
      <c r="T1738">
        <f t="shared" si="139"/>
        <v>2015</v>
      </c>
    </row>
    <row r="1739" spans="1:20" ht="45" hidden="1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 s="10">
        <v>1463184000</v>
      </c>
      <c r="J1739">
        <v>1461605020</v>
      </c>
      <c r="K1739" t="b">
        <v>0</v>
      </c>
      <c r="L1739">
        <v>60</v>
      </c>
      <c r="M1739" t="b">
        <v>1</v>
      </c>
      <c r="N1739" s="12" t="s">
        <v>8281</v>
      </c>
      <c r="O1739" t="s">
        <v>8303</v>
      </c>
      <c r="P1739" s="6">
        <f t="shared" si="135"/>
        <v>107.41</v>
      </c>
      <c r="Q1739">
        <f t="shared" si="136"/>
        <v>39.380000000000003</v>
      </c>
      <c r="R1739" s="16">
        <f t="shared" si="137"/>
        <v>42485.724768518514</v>
      </c>
      <c r="S1739" s="16">
        <f t="shared" si="138"/>
        <v>41891.665324074071</v>
      </c>
      <c r="T1739">
        <f t="shared" si="139"/>
        <v>2016</v>
      </c>
    </row>
    <row r="1740" spans="1:20" ht="75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 s="10">
        <v>1412136000</v>
      </c>
      <c r="J1740">
        <v>1410278284</v>
      </c>
      <c r="K1740" t="b">
        <v>1</v>
      </c>
      <c r="L1740">
        <v>57</v>
      </c>
      <c r="M1740" t="b">
        <v>1</v>
      </c>
      <c r="N1740" s="12" t="s">
        <v>8283</v>
      </c>
      <c r="O1740" t="s">
        <v>8286</v>
      </c>
      <c r="P1740" s="6">
        <f t="shared" si="135"/>
        <v>131.16999999999999</v>
      </c>
      <c r="Q1740">
        <f t="shared" si="136"/>
        <v>41.42</v>
      </c>
      <c r="R1740" s="16">
        <f t="shared" si="137"/>
        <v>41891.665324074071</v>
      </c>
      <c r="S1740" s="16">
        <f t="shared" si="138"/>
        <v>41887.784062500003</v>
      </c>
      <c r="T1740">
        <f t="shared" si="139"/>
        <v>2014</v>
      </c>
    </row>
    <row r="1741" spans="1:20" ht="45" hidden="1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 s="10">
        <v>1412534943</v>
      </c>
      <c r="J1741">
        <v>1409942943</v>
      </c>
      <c r="K1741" t="b">
        <v>0</v>
      </c>
      <c r="L1741">
        <v>32</v>
      </c>
      <c r="M1741" t="b">
        <v>0</v>
      </c>
      <c r="N1741" s="12" t="s">
        <v>8287</v>
      </c>
      <c r="O1741" t="s">
        <v>8288</v>
      </c>
      <c r="P1741" s="6">
        <f t="shared" si="135"/>
        <v>9.44</v>
      </c>
      <c r="Q1741">
        <f t="shared" si="136"/>
        <v>73.760000000000005</v>
      </c>
      <c r="R1741" s="16">
        <f t="shared" si="137"/>
        <v>41887.784062500003</v>
      </c>
      <c r="S1741" s="16">
        <f t="shared" si="138"/>
        <v>42403.971851851849</v>
      </c>
      <c r="T1741">
        <f t="shared" si="139"/>
        <v>2014</v>
      </c>
    </row>
    <row r="1742" spans="1:20" ht="30" hidden="1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 s="10">
        <v>1457133568</v>
      </c>
      <c r="J1742">
        <v>1454541568</v>
      </c>
      <c r="K1742" t="b">
        <v>0</v>
      </c>
      <c r="L1742">
        <v>40</v>
      </c>
      <c r="M1742" t="b">
        <v>0</v>
      </c>
      <c r="N1742" s="12" t="s">
        <v>8283</v>
      </c>
      <c r="O1742" t="s">
        <v>8295</v>
      </c>
      <c r="P1742" s="6">
        <f t="shared" si="135"/>
        <v>19.649999999999999</v>
      </c>
      <c r="Q1742">
        <f t="shared" si="136"/>
        <v>58.95</v>
      </c>
      <c r="R1742" s="16">
        <f t="shared" si="137"/>
        <v>42403.971851851849</v>
      </c>
      <c r="S1742" s="16">
        <f t="shared" si="138"/>
        <v>42321.660509259258</v>
      </c>
      <c r="T1742">
        <f t="shared" si="139"/>
        <v>2016</v>
      </c>
    </row>
    <row r="1743" spans="1:20" ht="60" hidden="1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 s="10">
        <v>1450181400</v>
      </c>
      <c r="J1743">
        <v>1447429868</v>
      </c>
      <c r="K1743" t="b">
        <v>1</v>
      </c>
      <c r="L1743">
        <v>37</v>
      </c>
      <c r="M1743" t="b">
        <v>0</v>
      </c>
      <c r="N1743" s="12" t="s">
        <v>8273</v>
      </c>
      <c r="O1743" t="s">
        <v>8274</v>
      </c>
      <c r="P1743" s="6">
        <f t="shared" si="135"/>
        <v>13.85</v>
      </c>
      <c r="Q1743">
        <f t="shared" si="136"/>
        <v>63.65</v>
      </c>
      <c r="R1743" s="16">
        <f t="shared" si="137"/>
        <v>42321.660509259258</v>
      </c>
      <c r="S1743" s="16">
        <f t="shared" si="138"/>
        <v>41270.21497685185</v>
      </c>
      <c r="T1743">
        <f t="shared" si="139"/>
        <v>2015</v>
      </c>
    </row>
    <row r="1744" spans="1:20" ht="60" hidden="1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 s="10">
        <v>1359176974</v>
      </c>
      <c r="J1744">
        <v>1356584974</v>
      </c>
      <c r="K1744" t="b">
        <v>0</v>
      </c>
      <c r="L1744">
        <v>44</v>
      </c>
      <c r="M1744" t="b">
        <v>1</v>
      </c>
      <c r="N1744" s="12" t="s">
        <v>8287</v>
      </c>
      <c r="O1744" t="s">
        <v>8288</v>
      </c>
      <c r="P1744" s="6">
        <f t="shared" si="135"/>
        <v>107.05</v>
      </c>
      <c r="Q1744">
        <f t="shared" si="136"/>
        <v>53.52</v>
      </c>
      <c r="R1744" s="16">
        <f t="shared" si="137"/>
        <v>41270.21497685185</v>
      </c>
      <c r="S1744" s="16">
        <f t="shared" si="138"/>
        <v>41806.669317129628</v>
      </c>
      <c r="T1744">
        <f t="shared" si="139"/>
        <v>2012</v>
      </c>
    </row>
    <row r="1745" spans="1:20" ht="60" hidden="1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 s="10">
        <v>1405400400</v>
      </c>
      <c r="J1745">
        <v>1402934629</v>
      </c>
      <c r="K1745" t="b">
        <v>0</v>
      </c>
      <c r="L1745">
        <v>21</v>
      </c>
      <c r="M1745" t="b">
        <v>1</v>
      </c>
      <c r="N1745" s="12" t="s">
        <v>8283</v>
      </c>
      <c r="O1745" t="s">
        <v>8295</v>
      </c>
      <c r="P1745" s="6">
        <f t="shared" si="135"/>
        <v>130.83000000000001</v>
      </c>
      <c r="Q1745">
        <f t="shared" si="136"/>
        <v>112.14</v>
      </c>
      <c r="R1745" s="16">
        <f t="shared" si="137"/>
        <v>41806.669317129628</v>
      </c>
      <c r="S1745" s="16">
        <f t="shared" si="138"/>
        <v>41005.45784722222</v>
      </c>
      <c r="T1745">
        <f t="shared" si="139"/>
        <v>2014</v>
      </c>
    </row>
    <row r="1746" spans="1:20" ht="60" hidden="1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 s="10">
        <v>1337396400</v>
      </c>
      <c r="J1746">
        <v>1333709958</v>
      </c>
      <c r="K1746" t="b">
        <v>0</v>
      </c>
      <c r="L1746">
        <v>40</v>
      </c>
      <c r="M1746" t="b">
        <v>1</v>
      </c>
      <c r="N1746" s="12" t="s">
        <v>8287</v>
      </c>
      <c r="O1746" t="s">
        <v>8291</v>
      </c>
      <c r="P1746" s="6">
        <f t="shared" si="135"/>
        <v>117.25</v>
      </c>
      <c r="Q1746">
        <f t="shared" si="136"/>
        <v>58.63</v>
      </c>
      <c r="R1746" s="16">
        <f t="shared" si="137"/>
        <v>41005.45784722222</v>
      </c>
      <c r="S1746" s="16">
        <f t="shared" si="138"/>
        <v>40838.043391203704</v>
      </c>
      <c r="T1746">
        <f t="shared" si="139"/>
        <v>2012</v>
      </c>
    </row>
    <row r="1747" spans="1:20" ht="60" hidden="1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 s="10">
        <v>1323136949</v>
      </c>
      <c r="J1747">
        <v>1319245349</v>
      </c>
      <c r="K1747" t="b">
        <v>1</v>
      </c>
      <c r="L1747">
        <v>31</v>
      </c>
      <c r="M1747" t="b">
        <v>1</v>
      </c>
      <c r="N1747" s="12" t="s">
        <v>8287</v>
      </c>
      <c r="O1747" t="s">
        <v>8291</v>
      </c>
      <c r="P1747" s="6">
        <f t="shared" si="135"/>
        <v>117</v>
      </c>
      <c r="Q1747">
        <f t="shared" si="136"/>
        <v>75.48</v>
      </c>
      <c r="R1747" s="16">
        <f t="shared" si="137"/>
        <v>40838.043391203704</v>
      </c>
      <c r="S1747" s="16">
        <f t="shared" si="138"/>
        <v>41205.707048611112</v>
      </c>
      <c r="T1747">
        <f t="shared" si="139"/>
        <v>2011</v>
      </c>
    </row>
    <row r="1748" spans="1:20" ht="60" hidden="1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 s="10">
        <v>1353905940</v>
      </c>
      <c r="J1748">
        <v>1351011489</v>
      </c>
      <c r="K1748" t="b">
        <v>0</v>
      </c>
      <c r="L1748">
        <v>38</v>
      </c>
      <c r="M1748" t="b">
        <v>1</v>
      </c>
      <c r="N1748" s="12" t="s">
        <v>8287</v>
      </c>
      <c r="O1748" t="s">
        <v>8291</v>
      </c>
      <c r="P1748" s="6">
        <f t="shared" si="135"/>
        <v>117</v>
      </c>
      <c r="Q1748">
        <f t="shared" si="136"/>
        <v>61.58</v>
      </c>
      <c r="R1748" s="16">
        <f t="shared" si="137"/>
        <v>41205.707048611112</v>
      </c>
      <c r="S1748" s="16">
        <f t="shared" si="138"/>
        <v>42034.639768518522</v>
      </c>
      <c r="T1748">
        <f t="shared" si="139"/>
        <v>2012</v>
      </c>
    </row>
    <row r="1749" spans="1:20" ht="30" hidden="1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 s="10">
        <v>1425223276</v>
      </c>
      <c r="J1749">
        <v>1422631276</v>
      </c>
      <c r="K1749" t="b">
        <v>0</v>
      </c>
      <c r="L1749">
        <v>28</v>
      </c>
      <c r="M1749" t="b">
        <v>0</v>
      </c>
      <c r="N1749" s="12" t="s">
        <v>8273</v>
      </c>
      <c r="O1749" t="s">
        <v>8313</v>
      </c>
      <c r="P1749" s="6">
        <f t="shared" si="135"/>
        <v>42.47</v>
      </c>
      <c r="Q1749">
        <f t="shared" si="136"/>
        <v>83.43</v>
      </c>
      <c r="R1749" s="16">
        <f t="shared" si="137"/>
        <v>42034.639768518522</v>
      </c>
      <c r="S1749" s="16">
        <f t="shared" si="138"/>
        <v>42050.019641203704</v>
      </c>
      <c r="T1749">
        <f t="shared" si="139"/>
        <v>2015</v>
      </c>
    </row>
    <row r="1750" spans="1:20" ht="60" hidden="1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 s="10">
        <v>1425185940</v>
      </c>
      <c r="J1750">
        <v>1423960097</v>
      </c>
      <c r="K1750" t="b">
        <v>0</v>
      </c>
      <c r="L1750">
        <v>56</v>
      </c>
      <c r="M1750" t="b">
        <v>1</v>
      </c>
      <c r="N1750" s="12" t="s">
        <v>8283</v>
      </c>
      <c r="O1750" t="s">
        <v>8295</v>
      </c>
      <c r="P1750" s="6">
        <f t="shared" si="135"/>
        <v>116.75</v>
      </c>
      <c r="Q1750">
        <f t="shared" si="136"/>
        <v>41.7</v>
      </c>
      <c r="R1750" s="16">
        <f t="shared" si="137"/>
        <v>42050.019641203704</v>
      </c>
      <c r="S1750" s="16">
        <f t="shared" si="138"/>
        <v>41113.199155092596</v>
      </c>
      <c r="T1750">
        <f t="shared" si="139"/>
        <v>2015</v>
      </c>
    </row>
    <row r="1751" spans="1:20" ht="45" hidden="1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 s="10">
        <v>1348202807</v>
      </c>
      <c r="J1751">
        <v>1343018807</v>
      </c>
      <c r="K1751" t="b">
        <v>0</v>
      </c>
      <c r="L1751">
        <v>60</v>
      </c>
      <c r="M1751" t="b">
        <v>1</v>
      </c>
      <c r="N1751" s="12" t="s">
        <v>8287</v>
      </c>
      <c r="O1751" t="s">
        <v>8301</v>
      </c>
      <c r="P1751" s="6">
        <f t="shared" si="135"/>
        <v>155.53</v>
      </c>
      <c r="Q1751">
        <f t="shared" si="136"/>
        <v>38.880000000000003</v>
      </c>
      <c r="R1751" s="16">
        <f t="shared" si="137"/>
        <v>41113.199155092596</v>
      </c>
      <c r="S1751" s="16">
        <f t="shared" si="138"/>
        <v>41550.867673611108</v>
      </c>
      <c r="T1751">
        <f t="shared" si="139"/>
        <v>2012</v>
      </c>
    </row>
    <row r="1752" spans="1:20" ht="120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 s="10">
        <v>1383425367</v>
      </c>
      <c r="J1752">
        <v>1380833367</v>
      </c>
      <c r="K1752" t="b">
        <v>1</v>
      </c>
      <c r="L1752">
        <v>67</v>
      </c>
      <c r="M1752" t="b">
        <v>1</v>
      </c>
      <c r="N1752" s="12" t="s">
        <v>8283</v>
      </c>
      <c r="O1752" t="s">
        <v>8286</v>
      </c>
      <c r="P1752" s="6">
        <f t="shared" si="135"/>
        <v>105.95</v>
      </c>
      <c r="Q1752">
        <f t="shared" si="136"/>
        <v>34.79</v>
      </c>
      <c r="R1752" s="16">
        <f t="shared" si="137"/>
        <v>41550.867673611108</v>
      </c>
      <c r="S1752" s="16">
        <f t="shared" si="138"/>
        <v>41075.583379629628</v>
      </c>
      <c r="T1752">
        <f t="shared" si="139"/>
        <v>2013</v>
      </c>
    </row>
    <row r="1753" spans="1:20" ht="45" hidden="1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 s="10">
        <v>1342360804</v>
      </c>
      <c r="J1753">
        <v>1339768804</v>
      </c>
      <c r="K1753" t="b">
        <v>0</v>
      </c>
      <c r="L1753">
        <v>20</v>
      </c>
      <c r="M1753" t="b">
        <v>1</v>
      </c>
      <c r="N1753" s="12" t="s">
        <v>8281</v>
      </c>
      <c r="O1753" t="s">
        <v>8303</v>
      </c>
      <c r="P1753" s="6">
        <f t="shared" si="135"/>
        <v>116.25</v>
      </c>
      <c r="Q1753">
        <f t="shared" si="136"/>
        <v>116.25</v>
      </c>
      <c r="R1753" s="16">
        <f t="shared" si="137"/>
        <v>41075.583379629628</v>
      </c>
      <c r="S1753" s="16">
        <f t="shared" si="138"/>
        <v>41341.111400462964</v>
      </c>
      <c r="T1753">
        <f t="shared" si="139"/>
        <v>2012</v>
      </c>
    </row>
    <row r="1754" spans="1:20" ht="30" hidden="1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 s="10">
        <v>1366138800</v>
      </c>
      <c r="J1754">
        <v>1362710425</v>
      </c>
      <c r="K1754" t="b">
        <v>0</v>
      </c>
      <c r="L1754">
        <v>75</v>
      </c>
      <c r="M1754" t="b">
        <v>1</v>
      </c>
      <c r="N1754" s="12" t="s">
        <v>8287</v>
      </c>
      <c r="O1754" t="s">
        <v>8288</v>
      </c>
      <c r="P1754" s="6">
        <f t="shared" si="135"/>
        <v>116.25</v>
      </c>
      <c r="Q1754">
        <f t="shared" si="136"/>
        <v>31</v>
      </c>
      <c r="R1754" s="16">
        <f t="shared" si="137"/>
        <v>41341.111400462964</v>
      </c>
      <c r="S1754" s="16">
        <f t="shared" si="138"/>
        <v>42382.244409722218</v>
      </c>
      <c r="T1754">
        <f t="shared" si="139"/>
        <v>2013</v>
      </c>
    </row>
    <row r="1755" spans="1:20" ht="135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 s="10">
        <v>1453856400</v>
      </c>
      <c r="J1755">
        <v>1452664317</v>
      </c>
      <c r="K1755" t="b">
        <v>0</v>
      </c>
      <c r="L1755">
        <v>29</v>
      </c>
      <c r="M1755" t="b">
        <v>1</v>
      </c>
      <c r="N1755" s="12" t="s">
        <v>8283</v>
      </c>
      <c r="O1755" t="s">
        <v>8286</v>
      </c>
      <c r="P1755" s="6">
        <f t="shared" si="135"/>
        <v>116.05</v>
      </c>
      <c r="Q1755">
        <f t="shared" si="136"/>
        <v>80.03</v>
      </c>
      <c r="R1755" s="16">
        <f t="shared" si="137"/>
        <v>42382.244409722218</v>
      </c>
      <c r="S1755" s="16">
        <f t="shared" si="138"/>
        <v>42388.523020833338</v>
      </c>
      <c r="T1755">
        <f t="shared" si="139"/>
        <v>2016</v>
      </c>
    </row>
    <row r="1756" spans="1:20" ht="60" hidden="1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 s="10">
        <v>1454502789</v>
      </c>
      <c r="J1756">
        <v>1453206789</v>
      </c>
      <c r="K1756" t="b">
        <v>0</v>
      </c>
      <c r="L1756">
        <v>114</v>
      </c>
      <c r="M1756" t="b">
        <v>0</v>
      </c>
      <c r="N1756" s="12" t="s">
        <v>8268</v>
      </c>
      <c r="O1756" t="s">
        <v>8270</v>
      </c>
      <c r="P1756" s="6">
        <f t="shared" si="135"/>
        <v>46.38</v>
      </c>
      <c r="Q1756">
        <f t="shared" si="136"/>
        <v>20.34</v>
      </c>
      <c r="R1756" s="16">
        <f t="shared" si="137"/>
        <v>42388.523020833338</v>
      </c>
      <c r="S1756" s="16">
        <f t="shared" si="138"/>
        <v>41590.255868055552</v>
      </c>
      <c r="T1756">
        <f t="shared" si="139"/>
        <v>2016</v>
      </c>
    </row>
    <row r="1757" spans="1:20" ht="45" hidden="1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 s="10">
        <v>1386828507</v>
      </c>
      <c r="J1757">
        <v>1384236507</v>
      </c>
      <c r="K1757" t="b">
        <v>0</v>
      </c>
      <c r="L1757">
        <v>64</v>
      </c>
      <c r="M1757" t="b">
        <v>1</v>
      </c>
      <c r="N1757" s="12" t="s">
        <v>8287</v>
      </c>
      <c r="O1757" t="s">
        <v>8288</v>
      </c>
      <c r="P1757" s="6">
        <f t="shared" si="135"/>
        <v>115.55</v>
      </c>
      <c r="Q1757">
        <f t="shared" si="136"/>
        <v>36.11</v>
      </c>
      <c r="R1757" s="16">
        <f t="shared" si="137"/>
        <v>41590.255868055552</v>
      </c>
      <c r="S1757" s="16">
        <f t="shared" si="138"/>
        <v>41960.119085648148</v>
      </c>
      <c r="T1757">
        <f t="shared" si="139"/>
        <v>2013</v>
      </c>
    </row>
    <row r="1758" spans="1:20" ht="135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 s="10">
        <v>1418784689</v>
      </c>
      <c r="J1758">
        <v>1416192689</v>
      </c>
      <c r="K1758" t="b">
        <v>0</v>
      </c>
      <c r="L1758">
        <v>45</v>
      </c>
      <c r="M1758" t="b">
        <v>1</v>
      </c>
      <c r="N1758" s="12" t="s">
        <v>8283</v>
      </c>
      <c r="O1758" t="s">
        <v>8286</v>
      </c>
      <c r="P1758" s="6">
        <f t="shared" si="135"/>
        <v>109.76</v>
      </c>
      <c r="Q1758">
        <f t="shared" si="136"/>
        <v>51.22</v>
      </c>
      <c r="R1758" s="16">
        <f t="shared" si="137"/>
        <v>41960.119085648148</v>
      </c>
      <c r="S1758" s="16">
        <f t="shared" si="138"/>
        <v>42697.010520833333</v>
      </c>
      <c r="T1758">
        <f t="shared" si="139"/>
        <v>2014</v>
      </c>
    </row>
    <row r="1759" spans="1:20" ht="60" hidden="1" x14ac:dyDescent="0.25">
      <c r="A1759">
        <v>4105</v>
      </c>
      <c r="B1759" s="3" t="s">
        <v>4101</v>
      </c>
      <c r="C1759" s="3" t="s">
        <v>8208</v>
      </c>
      <c r="D1759" s="6">
        <v>33000</v>
      </c>
      <c r="E1759" s="8">
        <v>2300</v>
      </c>
      <c r="F1759" t="s">
        <v>8220</v>
      </c>
      <c r="G1759" t="s">
        <v>8237</v>
      </c>
      <c r="H1759" t="s">
        <v>8255</v>
      </c>
      <c r="I1759" s="10">
        <v>1482711309</v>
      </c>
      <c r="J1759">
        <v>1479860109</v>
      </c>
      <c r="K1759" t="b">
        <v>0</v>
      </c>
      <c r="L1759">
        <v>6</v>
      </c>
      <c r="M1759" t="b">
        <v>0</v>
      </c>
      <c r="N1759" s="12" t="s">
        <v>8283</v>
      </c>
      <c r="O1759" t="s">
        <v>8286</v>
      </c>
      <c r="P1759" s="6">
        <f t="shared" si="135"/>
        <v>6.97</v>
      </c>
      <c r="Q1759">
        <f t="shared" si="136"/>
        <v>383.33</v>
      </c>
      <c r="R1759" s="16">
        <f t="shared" si="137"/>
        <v>42697.010520833333</v>
      </c>
      <c r="S1759" s="16">
        <f t="shared" si="138"/>
        <v>40923.729953703703</v>
      </c>
      <c r="T1759">
        <f t="shared" si="139"/>
        <v>2016</v>
      </c>
    </row>
    <row r="1760" spans="1:20" ht="120" x14ac:dyDescent="0.25">
      <c r="A1760">
        <v>3172</v>
      </c>
      <c r="B1760" s="3" t="s">
        <v>3172</v>
      </c>
      <c r="C1760" s="3" t="s">
        <v>7282</v>
      </c>
      <c r="D1760" s="6">
        <v>2000</v>
      </c>
      <c r="E1760" s="8">
        <v>2300</v>
      </c>
      <c r="F1760" t="s">
        <v>8218</v>
      </c>
      <c r="G1760" t="s">
        <v>8223</v>
      </c>
      <c r="H1760" t="s">
        <v>8245</v>
      </c>
      <c r="I1760" s="10">
        <v>1329240668</v>
      </c>
      <c r="J1760">
        <v>1326648668</v>
      </c>
      <c r="K1760" t="b">
        <v>1</v>
      </c>
      <c r="L1760">
        <v>29</v>
      </c>
      <c r="M1760" t="b">
        <v>1</v>
      </c>
      <c r="N1760" s="12" t="s">
        <v>8283</v>
      </c>
      <c r="O1760" t="s">
        <v>8286</v>
      </c>
      <c r="P1760" s="6">
        <f t="shared" si="135"/>
        <v>115</v>
      </c>
      <c r="Q1760">
        <f t="shared" si="136"/>
        <v>79.31</v>
      </c>
      <c r="R1760" s="16">
        <f t="shared" si="137"/>
        <v>40923.729953703703</v>
      </c>
      <c r="S1760" s="16">
        <f t="shared" si="138"/>
        <v>42752.647777777776</v>
      </c>
      <c r="T1760">
        <f t="shared" si="139"/>
        <v>2012</v>
      </c>
    </row>
    <row r="1761" spans="1:20" ht="45" hidden="1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 s="10">
        <v>1485271968</v>
      </c>
      <c r="J1761">
        <v>1484667168</v>
      </c>
      <c r="K1761" t="b">
        <v>0</v>
      </c>
      <c r="L1761">
        <v>197</v>
      </c>
      <c r="M1761" t="b">
        <v>1</v>
      </c>
      <c r="N1761" s="12" t="s">
        <v>8276</v>
      </c>
      <c r="O1761" t="s">
        <v>8277</v>
      </c>
      <c r="P1761" s="6">
        <f t="shared" si="135"/>
        <v>459.8</v>
      </c>
      <c r="Q1761">
        <f t="shared" si="136"/>
        <v>11.67</v>
      </c>
      <c r="R1761" s="16">
        <f t="shared" si="137"/>
        <v>42752.647777777776</v>
      </c>
      <c r="S1761" s="16">
        <f t="shared" si="138"/>
        <v>42111.646724537044</v>
      </c>
      <c r="T1761">
        <f t="shared" si="139"/>
        <v>2017</v>
      </c>
    </row>
    <row r="1762" spans="1:20" ht="30" hidden="1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 s="10">
        <v>1431876677</v>
      </c>
      <c r="J1762">
        <v>1429284677</v>
      </c>
      <c r="K1762" t="b">
        <v>1</v>
      </c>
      <c r="L1762">
        <v>74</v>
      </c>
      <c r="M1762" t="b">
        <v>1</v>
      </c>
      <c r="N1762" s="12" t="s">
        <v>8287</v>
      </c>
      <c r="O1762" t="s">
        <v>8289</v>
      </c>
      <c r="P1762" s="6">
        <f t="shared" si="135"/>
        <v>114.9</v>
      </c>
      <c r="Q1762">
        <f t="shared" si="136"/>
        <v>31.05</v>
      </c>
      <c r="R1762" s="16">
        <f t="shared" si="137"/>
        <v>42111.646724537044</v>
      </c>
      <c r="S1762" s="16">
        <f t="shared" si="138"/>
        <v>42721.220520833333</v>
      </c>
      <c r="T1762">
        <f t="shared" si="139"/>
        <v>2015</v>
      </c>
    </row>
    <row r="1763" spans="1:20" ht="60" hidden="1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 s="10">
        <v>1485147540</v>
      </c>
      <c r="J1763">
        <v>1481951853</v>
      </c>
      <c r="K1763" t="b">
        <v>0</v>
      </c>
      <c r="L1763">
        <v>14</v>
      </c>
      <c r="M1763" t="b">
        <v>0</v>
      </c>
      <c r="N1763" s="12" t="s">
        <v>8268</v>
      </c>
      <c r="O1763" t="s">
        <v>8270</v>
      </c>
      <c r="P1763" s="6">
        <f t="shared" si="135"/>
        <v>45.92</v>
      </c>
      <c r="Q1763">
        <f t="shared" si="136"/>
        <v>164</v>
      </c>
      <c r="R1763" s="16">
        <f t="shared" si="137"/>
        <v>42721.220520833333</v>
      </c>
      <c r="S1763" s="16">
        <f t="shared" si="138"/>
        <v>41799.524259259262</v>
      </c>
      <c r="T1763">
        <f t="shared" si="139"/>
        <v>2016</v>
      </c>
    </row>
    <row r="1764" spans="1:20" ht="60" hidden="1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 s="10">
        <v>1404909296</v>
      </c>
      <c r="J1764">
        <v>1402317296</v>
      </c>
      <c r="K1764" t="b">
        <v>0</v>
      </c>
      <c r="L1764">
        <v>35</v>
      </c>
      <c r="M1764" t="b">
        <v>0</v>
      </c>
      <c r="N1764" s="12" t="s">
        <v>8271</v>
      </c>
      <c r="O1764" t="s">
        <v>8309</v>
      </c>
      <c r="P1764" s="6">
        <f t="shared" si="135"/>
        <v>22.91</v>
      </c>
      <c r="Q1764">
        <f t="shared" si="136"/>
        <v>65.459999999999994</v>
      </c>
      <c r="R1764" s="16">
        <f t="shared" si="137"/>
        <v>41799.524259259262</v>
      </c>
      <c r="S1764" s="16">
        <f t="shared" si="138"/>
        <v>41786.959745370368</v>
      </c>
      <c r="T1764">
        <f t="shared" si="139"/>
        <v>2014</v>
      </c>
    </row>
    <row r="1765" spans="1:20" ht="45" hidden="1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 s="10">
        <v>1403823722</v>
      </c>
      <c r="J1765">
        <v>1401231722</v>
      </c>
      <c r="K1765" t="b">
        <v>0</v>
      </c>
      <c r="L1765">
        <v>40</v>
      </c>
      <c r="M1765" t="b">
        <v>0</v>
      </c>
      <c r="N1765" s="12" t="s">
        <v>8283</v>
      </c>
      <c r="O1765" t="s">
        <v>8286</v>
      </c>
      <c r="P1765" s="6">
        <f t="shared" si="135"/>
        <v>15.27</v>
      </c>
      <c r="Q1765">
        <f t="shared" si="136"/>
        <v>57.25</v>
      </c>
      <c r="R1765" s="16">
        <f t="shared" si="137"/>
        <v>41786.959745370368</v>
      </c>
      <c r="S1765" s="16">
        <f t="shared" si="138"/>
        <v>41976.331979166673</v>
      </c>
      <c r="T1765">
        <f t="shared" si="139"/>
        <v>2014</v>
      </c>
    </row>
    <row r="1766" spans="1:20" ht="105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 s="10">
        <v>1420009200</v>
      </c>
      <c r="J1766">
        <v>1417593483</v>
      </c>
      <c r="K1766" t="b">
        <v>0</v>
      </c>
      <c r="L1766">
        <v>26</v>
      </c>
      <c r="M1766" t="b">
        <v>1</v>
      </c>
      <c r="N1766" s="12" t="s">
        <v>8283</v>
      </c>
      <c r="O1766" t="s">
        <v>8286</v>
      </c>
      <c r="P1766" s="6">
        <f t="shared" si="135"/>
        <v>114.35</v>
      </c>
      <c r="Q1766">
        <f t="shared" si="136"/>
        <v>87.96</v>
      </c>
      <c r="R1766" s="16">
        <f t="shared" si="137"/>
        <v>41976.331979166673</v>
      </c>
      <c r="S1766" s="16">
        <f t="shared" si="138"/>
        <v>41824.658379629633</v>
      </c>
      <c r="T1766">
        <f t="shared" si="139"/>
        <v>2014</v>
      </c>
    </row>
    <row r="1767" spans="1:20" ht="45" hidden="1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 s="10">
        <v>1407080884</v>
      </c>
      <c r="J1767">
        <v>1404488884</v>
      </c>
      <c r="K1767" t="b">
        <v>1</v>
      </c>
      <c r="L1767">
        <v>39</v>
      </c>
      <c r="M1767" t="b">
        <v>0</v>
      </c>
      <c r="N1767" s="12" t="s">
        <v>8273</v>
      </c>
      <c r="O1767" t="s">
        <v>8274</v>
      </c>
      <c r="P1767" s="6">
        <f t="shared" si="135"/>
        <v>45.72</v>
      </c>
      <c r="Q1767">
        <f t="shared" si="136"/>
        <v>58.62</v>
      </c>
      <c r="R1767" s="16">
        <f t="shared" si="137"/>
        <v>41824.658379629633</v>
      </c>
      <c r="S1767" s="16">
        <f t="shared" si="138"/>
        <v>41863.433495370373</v>
      </c>
      <c r="T1767">
        <f t="shared" si="139"/>
        <v>2014</v>
      </c>
    </row>
    <row r="1768" spans="1:20" ht="45" hidden="1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 s="10">
        <v>1410431054</v>
      </c>
      <c r="J1768">
        <v>1407839054</v>
      </c>
      <c r="K1768" t="b">
        <v>0</v>
      </c>
      <c r="L1768">
        <v>56</v>
      </c>
      <c r="M1768" t="b">
        <v>1</v>
      </c>
      <c r="N1768" s="12" t="s">
        <v>8287</v>
      </c>
      <c r="O1768" t="s">
        <v>8291</v>
      </c>
      <c r="P1768" s="6">
        <f t="shared" si="135"/>
        <v>152.13</v>
      </c>
      <c r="Q1768">
        <f t="shared" si="136"/>
        <v>40.75</v>
      </c>
      <c r="R1768" s="16">
        <f t="shared" si="137"/>
        <v>41863.433495370373</v>
      </c>
      <c r="S1768" s="16">
        <f t="shared" si="138"/>
        <v>42692.256550925929</v>
      </c>
      <c r="T1768">
        <f t="shared" si="139"/>
        <v>2014</v>
      </c>
    </row>
    <row r="1769" spans="1:20" ht="60" hidden="1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 s="10">
        <v>1480658966</v>
      </c>
      <c r="J1769">
        <v>1479449366</v>
      </c>
      <c r="K1769" t="b">
        <v>0</v>
      </c>
      <c r="L1769">
        <v>62</v>
      </c>
      <c r="M1769" t="b">
        <v>1</v>
      </c>
      <c r="N1769" s="12" t="s">
        <v>8268</v>
      </c>
      <c r="O1769" t="s">
        <v>8275</v>
      </c>
      <c r="P1769" s="6">
        <f t="shared" si="135"/>
        <v>114</v>
      </c>
      <c r="Q1769">
        <f t="shared" si="136"/>
        <v>36.770000000000003</v>
      </c>
      <c r="R1769" s="16">
        <f t="shared" si="137"/>
        <v>42692.256550925929</v>
      </c>
      <c r="S1769" s="16">
        <f t="shared" si="138"/>
        <v>41612.912187499998</v>
      </c>
      <c r="T1769">
        <f t="shared" si="139"/>
        <v>2016</v>
      </c>
    </row>
    <row r="1770" spans="1:20" ht="45" hidden="1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 s="10">
        <v>1388206740</v>
      </c>
      <c r="J1770">
        <v>1386194013</v>
      </c>
      <c r="K1770" t="b">
        <v>0</v>
      </c>
      <c r="L1770">
        <v>64</v>
      </c>
      <c r="M1770" t="b">
        <v>1</v>
      </c>
      <c r="N1770" s="12" t="s">
        <v>8281</v>
      </c>
      <c r="O1770" t="s">
        <v>8303</v>
      </c>
      <c r="P1770" s="6">
        <f t="shared" si="135"/>
        <v>113.52</v>
      </c>
      <c r="Q1770">
        <f t="shared" si="136"/>
        <v>35.47</v>
      </c>
      <c r="R1770" s="16">
        <f t="shared" si="137"/>
        <v>41612.912187499998</v>
      </c>
      <c r="S1770" s="16">
        <f t="shared" si="138"/>
        <v>40892.149467592593</v>
      </c>
      <c r="T1770">
        <f t="shared" si="139"/>
        <v>2013</v>
      </c>
    </row>
    <row r="1771" spans="1:20" ht="60" hidden="1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 s="10">
        <v>1329104114</v>
      </c>
      <c r="J1771">
        <v>1323920114</v>
      </c>
      <c r="K1771" t="b">
        <v>0</v>
      </c>
      <c r="L1771">
        <v>44</v>
      </c>
      <c r="M1771" t="b">
        <v>1</v>
      </c>
      <c r="N1771" s="12" t="s">
        <v>8287</v>
      </c>
      <c r="O1771" t="s">
        <v>8288</v>
      </c>
      <c r="P1771" s="6">
        <f t="shared" si="135"/>
        <v>113.25</v>
      </c>
      <c r="Q1771">
        <f t="shared" si="136"/>
        <v>51.48</v>
      </c>
      <c r="R1771" s="16">
        <f t="shared" si="137"/>
        <v>40892.149467592593</v>
      </c>
      <c r="S1771" s="16">
        <f t="shared" si="138"/>
        <v>42053.916921296302</v>
      </c>
      <c r="T1771">
        <f t="shared" si="139"/>
        <v>2011</v>
      </c>
    </row>
    <row r="1772" spans="1:20" ht="135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 s="10">
        <v>1426539600</v>
      </c>
      <c r="J1772">
        <v>1424296822</v>
      </c>
      <c r="K1772" t="b">
        <v>0</v>
      </c>
      <c r="L1772">
        <v>57</v>
      </c>
      <c r="M1772" t="b">
        <v>1</v>
      </c>
      <c r="N1772" s="12" t="s">
        <v>8283</v>
      </c>
      <c r="O1772" t="s">
        <v>8286</v>
      </c>
      <c r="P1772" s="6">
        <f t="shared" si="135"/>
        <v>112.85</v>
      </c>
      <c r="Q1772">
        <f t="shared" si="136"/>
        <v>39.6</v>
      </c>
      <c r="R1772" s="16">
        <f t="shared" si="137"/>
        <v>42053.916921296302</v>
      </c>
      <c r="S1772" s="16">
        <f t="shared" si="138"/>
        <v>42734.787986111114</v>
      </c>
      <c r="T1772">
        <f t="shared" si="139"/>
        <v>2015</v>
      </c>
    </row>
    <row r="1773" spans="1:20" ht="45" hidden="1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 s="10">
        <v>1488308082</v>
      </c>
      <c r="J1773">
        <v>1483124082</v>
      </c>
      <c r="K1773" t="b">
        <v>0</v>
      </c>
      <c r="L1773">
        <v>28</v>
      </c>
      <c r="M1773" t="b">
        <v>0</v>
      </c>
      <c r="N1773" s="12" t="s">
        <v>8268</v>
      </c>
      <c r="O1773" t="s">
        <v>8270</v>
      </c>
      <c r="P1773" s="6">
        <f t="shared" si="135"/>
        <v>14.99</v>
      </c>
      <c r="Q1773">
        <f t="shared" si="136"/>
        <v>80.319999999999993</v>
      </c>
      <c r="R1773" s="16">
        <f t="shared" si="137"/>
        <v>42734.787986111114</v>
      </c>
      <c r="S1773" s="16">
        <f t="shared" si="138"/>
        <v>41789.080370370371</v>
      </c>
      <c r="T1773">
        <f t="shared" si="139"/>
        <v>2016</v>
      </c>
    </row>
    <row r="1774" spans="1:20" ht="105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 s="10">
        <v>1404273600</v>
      </c>
      <c r="J1774">
        <v>1401414944</v>
      </c>
      <c r="K1774" t="b">
        <v>1</v>
      </c>
      <c r="L1774">
        <v>71</v>
      </c>
      <c r="M1774" t="b">
        <v>1</v>
      </c>
      <c r="N1774" s="12" t="s">
        <v>8283</v>
      </c>
      <c r="O1774" t="s">
        <v>8286</v>
      </c>
      <c r="P1774" s="6">
        <f t="shared" si="135"/>
        <v>112.25</v>
      </c>
      <c r="Q1774">
        <f t="shared" si="136"/>
        <v>31.62</v>
      </c>
      <c r="R1774" s="16">
        <f t="shared" si="137"/>
        <v>41789.080370370371</v>
      </c>
      <c r="S1774" s="16">
        <f t="shared" si="138"/>
        <v>40997.271493055552</v>
      </c>
      <c r="T1774">
        <f t="shared" si="139"/>
        <v>2014</v>
      </c>
    </row>
    <row r="1775" spans="1:20" ht="45" hidden="1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 s="10">
        <v>1338186657</v>
      </c>
      <c r="J1775">
        <v>1333002657</v>
      </c>
      <c r="K1775" t="b">
        <v>0</v>
      </c>
      <c r="L1775">
        <v>32</v>
      </c>
      <c r="M1775" t="b">
        <v>1</v>
      </c>
      <c r="N1775" s="12" t="s">
        <v>8281</v>
      </c>
      <c r="O1775" t="s">
        <v>8303</v>
      </c>
      <c r="P1775" s="6">
        <f t="shared" si="135"/>
        <v>123.94</v>
      </c>
      <c r="Q1775">
        <f t="shared" si="136"/>
        <v>69.72</v>
      </c>
      <c r="R1775" s="16">
        <f t="shared" si="137"/>
        <v>40997.271493055552</v>
      </c>
      <c r="S1775" s="16">
        <f t="shared" si="138"/>
        <v>40695.795370370368</v>
      </c>
      <c r="T1775">
        <f t="shared" si="139"/>
        <v>2012</v>
      </c>
    </row>
    <row r="1776" spans="1:20" ht="45" hidden="1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 s="10">
        <v>1309547120</v>
      </c>
      <c r="J1776">
        <v>1306955120</v>
      </c>
      <c r="K1776" t="b">
        <v>0</v>
      </c>
      <c r="L1776">
        <v>51</v>
      </c>
      <c r="M1776" t="b">
        <v>1</v>
      </c>
      <c r="N1776" s="12" t="s">
        <v>8287</v>
      </c>
      <c r="O1776" t="s">
        <v>8291</v>
      </c>
      <c r="P1776" s="6">
        <f t="shared" si="135"/>
        <v>111.52</v>
      </c>
      <c r="Q1776">
        <f t="shared" si="136"/>
        <v>43.73</v>
      </c>
      <c r="R1776" s="16">
        <f t="shared" si="137"/>
        <v>40695.795370370368</v>
      </c>
      <c r="S1776" s="16">
        <f t="shared" si="138"/>
        <v>42236.159918981488</v>
      </c>
      <c r="T1776">
        <f t="shared" si="139"/>
        <v>2011</v>
      </c>
    </row>
    <row r="1777" spans="1:20" ht="60" hidden="1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 s="10">
        <v>1442634617</v>
      </c>
      <c r="J1777">
        <v>1440042617</v>
      </c>
      <c r="K1777" t="b">
        <v>0</v>
      </c>
      <c r="L1777">
        <v>12</v>
      </c>
      <c r="M1777" t="b">
        <v>0</v>
      </c>
      <c r="N1777" s="12" t="s">
        <v>8281</v>
      </c>
      <c r="O1777" t="s">
        <v>8285</v>
      </c>
      <c r="P1777" s="6">
        <f t="shared" si="135"/>
        <v>44.6</v>
      </c>
      <c r="Q1777">
        <f t="shared" si="136"/>
        <v>185.83</v>
      </c>
      <c r="R1777" s="16">
        <f t="shared" si="137"/>
        <v>42236.159918981488</v>
      </c>
      <c r="S1777" s="16">
        <f t="shared" si="138"/>
        <v>42248.90042824074</v>
      </c>
      <c r="T1777">
        <f t="shared" si="139"/>
        <v>2015</v>
      </c>
    </row>
    <row r="1778" spans="1:20" ht="45" hidden="1" x14ac:dyDescent="0.25">
      <c r="A1778">
        <v>2464</v>
      </c>
      <c r="B1778" s="3" t="s">
        <v>2465</v>
      </c>
      <c r="C1778" s="3" t="s">
        <v>6574</v>
      </c>
      <c r="D1778" s="6">
        <v>2000</v>
      </c>
      <c r="E1778" s="8">
        <v>2222</v>
      </c>
      <c r="F1778" t="s">
        <v>8218</v>
      </c>
      <c r="G1778" t="s">
        <v>8228</v>
      </c>
      <c r="H1778" t="s">
        <v>8250</v>
      </c>
      <c r="I1778" s="10">
        <v>1443641340</v>
      </c>
      <c r="J1778">
        <v>1441143397</v>
      </c>
      <c r="K1778" t="b">
        <v>0</v>
      </c>
      <c r="L1778">
        <v>43</v>
      </c>
      <c r="M1778" t="b">
        <v>1</v>
      </c>
      <c r="N1778" s="12" t="s">
        <v>8287</v>
      </c>
      <c r="O1778" t="s">
        <v>8288</v>
      </c>
      <c r="P1778" s="6">
        <f t="shared" si="135"/>
        <v>111.1</v>
      </c>
      <c r="Q1778">
        <f t="shared" si="136"/>
        <v>51.67</v>
      </c>
      <c r="R1778" s="16">
        <f t="shared" si="137"/>
        <v>42248.90042824074</v>
      </c>
      <c r="S1778" s="16">
        <f t="shared" si="138"/>
        <v>40987.773715277777</v>
      </c>
      <c r="T1778">
        <f t="shared" si="139"/>
        <v>2015</v>
      </c>
    </row>
    <row r="1779" spans="1:20" ht="60" hidden="1" x14ac:dyDescent="0.25">
      <c r="A1779">
        <v>783</v>
      </c>
      <c r="B1779" s="3" t="s">
        <v>784</v>
      </c>
      <c r="C1779" s="3" t="s">
        <v>4893</v>
      </c>
      <c r="D1779" s="6">
        <v>1500</v>
      </c>
      <c r="E1779" s="8">
        <v>2222</v>
      </c>
      <c r="F1779" t="s">
        <v>8218</v>
      </c>
      <c r="G1779" t="s">
        <v>8223</v>
      </c>
      <c r="H1779" t="s">
        <v>8245</v>
      </c>
      <c r="I1779" s="10">
        <v>1335564000</v>
      </c>
      <c r="J1779">
        <v>1332182049</v>
      </c>
      <c r="K1779" t="b">
        <v>0</v>
      </c>
      <c r="L1779">
        <v>35</v>
      </c>
      <c r="M1779" t="b">
        <v>1</v>
      </c>
      <c r="N1779" s="12" t="s">
        <v>8287</v>
      </c>
      <c r="O1779" t="s">
        <v>8291</v>
      </c>
      <c r="P1779" s="6">
        <f t="shared" si="135"/>
        <v>148.13</v>
      </c>
      <c r="Q1779">
        <f t="shared" si="136"/>
        <v>63.49</v>
      </c>
      <c r="R1779" s="16">
        <f t="shared" si="137"/>
        <v>40987.773715277777</v>
      </c>
      <c r="S1779" s="16">
        <f t="shared" si="138"/>
        <v>42499.629849537043</v>
      </c>
      <c r="T1779">
        <f t="shared" si="139"/>
        <v>2012</v>
      </c>
    </row>
    <row r="1780" spans="1:20" ht="150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 s="10">
        <v>1464817320</v>
      </c>
      <c r="J1780">
        <v>1462806419</v>
      </c>
      <c r="K1780" t="b">
        <v>0</v>
      </c>
      <c r="L1780">
        <v>20</v>
      </c>
      <c r="M1780" t="b">
        <v>1</v>
      </c>
      <c r="N1780" s="12" t="s">
        <v>8283</v>
      </c>
      <c r="O1780" t="s">
        <v>8286</v>
      </c>
      <c r="P1780" s="6">
        <f t="shared" si="135"/>
        <v>110.75</v>
      </c>
      <c r="Q1780">
        <f t="shared" si="136"/>
        <v>110.75</v>
      </c>
      <c r="R1780" s="16">
        <f t="shared" si="137"/>
        <v>42499.629849537043</v>
      </c>
      <c r="S1780" s="16">
        <f t="shared" si="138"/>
        <v>41808.649583333332</v>
      </c>
      <c r="T1780">
        <f t="shared" si="139"/>
        <v>2016</v>
      </c>
    </row>
    <row r="1781" spans="1:20" ht="165" x14ac:dyDescent="0.25">
      <c r="A1781">
        <v>3556</v>
      </c>
      <c r="B1781" s="3" t="s">
        <v>3555</v>
      </c>
      <c r="C1781" s="3" t="s">
        <v>7666</v>
      </c>
      <c r="D1781" s="6">
        <v>2200</v>
      </c>
      <c r="E1781" s="8">
        <v>2210</v>
      </c>
      <c r="F1781" t="s">
        <v>8218</v>
      </c>
      <c r="G1781" t="s">
        <v>8224</v>
      </c>
      <c r="H1781" t="s">
        <v>8246</v>
      </c>
      <c r="I1781" s="10">
        <v>1408289724</v>
      </c>
      <c r="J1781">
        <v>1403105724</v>
      </c>
      <c r="K1781" t="b">
        <v>0</v>
      </c>
      <c r="L1781">
        <v>20</v>
      </c>
      <c r="M1781" t="b">
        <v>1</v>
      </c>
      <c r="N1781" s="12" t="s">
        <v>8283</v>
      </c>
      <c r="O1781" t="s">
        <v>8286</v>
      </c>
      <c r="P1781" s="6">
        <f t="shared" si="135"/>
        <v>100.45</v>
      </c>
      <c r="Q1781">
        <f t="shared" si="136"/>
        <v>110.5</v>
      </c>
      <c r="R1781" s="16">
        <f t="shared" si="137"/>
        <v>41808.649583333332</v>
      </c>
      <c r="S1781" s="16">
        <f t="shared" si="138"/>
        <v>42489.619525462964</v>
      </c>
      <c r="T1781">
        <f t="shared" si="139"/>
        <v>2014</v>
      </c>
    </row>
    <row r="1782" spans="1:20" ht="135" x14ac:dyDescent="0.25">
      <c r="A1782">
        <v>3355</v>
      </c>
      <c r="B1782" s="3" t="s">
        <v>3354</v>
      </c>
      <c r="C1782" s="3" t="s">
        <v>7465</v>
      </c>
      <c r="D1782" s="6">
        <v>1750</v>
      </c>
      <c r="E1782" s="8">
        <v>2210</v>
      </c>
      <c r="F1782" t="s">
        <v>8218</v>
      </c>
      <c r="G1782" t="s">
        <v>8224</v>
      </c>
      <c r="H1782" t="s">
        <v>8246</v>
      </c>
      <c r="I1782" s="10">
        <v>1462879020</v>
      </c>
      <c r="J1782">
        <v>1461941527</v>
      </c>
      <c r="K1782" t="b">
        <v>0</v>
      </c>
      <c r="L1782">
        <v>15</v>
      </c>
      <c r="M1782" t="b">
        <v>1</v>
      </c>
      <c r="N1782" s="12" t="s">
        <v>8283</v>
      </c>
      <c r="O1782" t="s">
        <v>8286</v>
      </c>
      <c r="P1782" s="6">
        <f t="shared" si="135"/>
        <v>126.29</v>
      </c>
      <c r="Q1782">
        <f t="shared" si="136"/>
        <v>147.33000000000001</v>
      </c>
      <c r="R1782" s="16">
        <f t="shared" si="137"/>
        <v>42489.619525462964</v>
      </c>
      <c r="S1782" s="16">
        <f t="shared" si="138"/>
        <v>41833.450266203705</v>
      </c>
      <c r="T1782">
        <f t="shared" si="139"/>
        <v>2016</v>
      </c>
    </row>
    <row r="1783" spans="1:20" ht="60" hidden="1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 s="10">
        <v>1408039860</v>
      </c>
      <c r="J1783">
        <v>1405248503</v>
      </c>
      <c r="K1783" t="b">
        <v>0</v>
      </c>
      <c r="L1783">
        <v>83</v>
      </c>
      <c r="M1783" t="b">
        <v>1</v>
      </c>
      <c r="N1783" s="12" t="s">
        <v>8287</v>
      </c>
      <c r="O1783" t="s">
        <v>8298</v>
      </c>
      <c r="P1783" s="6">
        <f t="shared" si="135"/>
        <v>110.2</v>
      </c>
      <c r="Q1783">
        <f t="shared" si="136"/>
        <v>26.55</v>
      </c>
      <c r="R1783" s="16">
        <f t="shared" si="137"/>
        <v>41833.450266203705</v>
      </c>
      <c r="S1783" s="16">
        <f t="shared" si="138"/>
        <v>41786.761354166665</v>
      </c>
      <c r="T1783">
        <f t="shared" si="139"/>
        <v>2014</v>
      </c>
    </row>
    <row r="1784" spans="1:20" ht="135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 s="10">
        <v>1404190740</v>
      </c>
      <c r="J1784">
        <v>1401214581</v>
      </c>
      <c r="K1784" t="b">
        <v>0</v>
      </c>
      <c r="L1784">
        <v>30</v>
      </c>
      <c r="M1784" t="b">
        <v>1</v>
      </c>
      <c r="N1784" s="12" t="s">
        <v>8283</v>
      </c>
      <c r="O1784" t="s">
        <v>8286</v>
      </c>
      <c r="P1784" s="6">
        <f t="shared" si="135"/>
        <v>110.1</v>
      </c>
      <c r="Q1784">
        <f t="shared" si="136"/>
        <v>73.400000000000006</v>
      </c>
      <c r="R1784" s="16">
        <f t="shared" si="137"/>
        <v>41786.761354166665</v>
      </c>
      <c r="S1784" s="16">
        <f t="shared" si="138"/>
        <v>42570.91133101852</v>
      </c>
      <c r="T1784">
        <f t="shared" si="139"/>
        <v>2014</v>
      </c>
    </row>
    <row r="1785" spans="1:20" hidden="1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 s="10">
        <v>1471557139</v>
      </c>
      <c r="J1785">
        <v>1468965139</v>
      </c>
      <c r="K1785" t="b">
        <v>0</v>
      </c>
      <c r="L1785">
        <v>10</v>
      </c>
      <c r="M1785" t="b">
        <v>0</v>
      </c>
      <c r="N1785" s="12" t="s">
        <v>8281</v>
      </c>
      <c r="O1785" t="s">
        <v>8285</v>
      </c>
      <c r="P1785" s="6">
        <f t="shared" si="135"/>
        <v>5.5</v>
      </c>
      <c r="Q1785">
        <f t="shared" si="136"/>
        <v>220</v>
      </c>
      <c r="R1785" s="16">
        <f t="shared" si="137"/>
        <v>42570.91133101852</v>
      </c>
      <c r="S1785" s="16">
        <f t="shared" si="138"/>
        <v>41754.745243055557</v>
      </c>
      <c r="T1785">
        <f t="shared" si="139"/>
        <v>2016</v>
      </c>
    </row>
    <row r="1786" spans="1:20" ht="60" hidden="1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 s="10">
        <v>1399694340</v>
      </c>
      <c r="J1786">
        <v>1398448389</v>
      </c>
      <c r="K1786" t="b">
        <v>1</v>
      </c>
      <c r="L1786">
        <v>71</v>
      </c>
      <c r="M1786" t="b">
        <v>1</v>
      </c>
      <c r="N1786" s="12" t="s">
        <v>8271</v>
      </c>
      <c r="O1786" t="s">
        <v>8272</v>
      </c>
      <c r="P1786" s="6">
        <f t="shared" si="135"/>
        <v>137.38</v>
      </c>
      <c r="Q1786">
        <f t="shared" si="136"/>
        <v>30.96</v>
      </c>
      <c r="R1786" s="16">
        <f t="shared" si="137"/>
        <v>41754.745243055557</v>
      </c>
      <c r="S1786" s="16">
        <f t="shared" si="138"/>
        <v>41788.919722222221</v>
      </c>
      <c r="T1786">
        <f t="shared" si="139"/>
        <v>2014</v>
      </c>
    </row>
    <row r="1787" spans="1:20" ht="30" hidden="1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 s="10">
        <v>1403906664</v>
      </c>
      <c r="J1787">
        <v>1401401064</v>
      </c>
      <c r="K1787" t="b">
        <v>0</v>
      </c>
      <c r="L1787">
        <v>16</v>
      </c>
      <c r="M1787" t="b">
        <v>0</v>
      </c>
      <c r="N1787" s="12" t="s">
        <v>8287</v>
      </c>
      <c r="O1787" t="s">
        <v>8290</v>
      </c>
      <c r="P1787" s="6">
        <f t="shared" si="135"/>
        <v>33.78</v>
      </c>
      <c r="Q1787">
        <f t="shared" si="136"/>
        <v>137.25</v>
      </c>
      <c r="R1787" s="16">
        <f t="shared" si="137"/>
        <v>41788.919722222221</v>
      </c>
      <c r="S1787" s="16">
        <f t="shared" si="138"/>
        <v>40570.025810185187</v>
      </c>
      <c r="T1787">
        <f t="shared" si="139"/>
        <v>2014</v>
      </c>
    </row>
    <row r="1788" spans="1:20" ht="45" hidden="1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 s="10">
        <v>1298680630</v>
      </c>
      <c r="J1788">
        <v>1296088630</v>
      </c>
      <c r="K1788" t="b">
        <v>0</v>
      </c>
      <c r="L1788">
        <v>47</v>
      </c>
      <c r="M1788" t="b">
        <v>1</v>
      </c>
      <c r="N1788" s="12" t="s">
        <v>8281</v>
      </c>
      <c r="O1788" t="s">
        <v>8303</v>
      </c>
      <c r="P1788" s="6">
        <f t="shared" si="135"/>
        <v>219.5</v>
      </c>
      <c r="Q1788">
        <f t="shared" si="136"/>
        <v>46.7</v>
      </c>
      <c r="R1788" s="16">
        <f t="shared" si="137"/>
        <v>40570.025810185187</v>
      </c>
      <c r="S1788" s="16">
        <f t="shared" si="138"/>
        <v>42380.581180555557</v>
      </c>
      <c r="T1788">
        <f t="shared" si="139"/>
        <v>2011</v>
      </c>
    </row>
    <row r="1789" spans="1:20" ht="135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 s="10">
        <v>1454709600</v>
      </c>
      <c r="J1789">
        <v>1452520614</v>
      </c>
      <c r="K1789" t="b">
        <v>0</v>
      </c>
      <c r="L1789">
        <v>42</v>
      </c>
      <c r="M1789" t="b">
        <v>1</v>
      </c>
      <c r="N1789" s="12" t="s">
        <v>8283</v>
      </c>
      <c r="O1789" t="s">
        <v>8286</v>
      </c>
      <c r="P1789" s="6">
        <f t="shared" si="135"/>
        <v>109.65</v>
      </c>
      <c r="Q1789">
        <f t="shared" si="136"/>
        <v>52.21</v>
      </c>
      <c r="R1789" s="16">
        <f t="shared" si="137"/>
        <v>42380.581180555557</v>
      </c>
      <c r="S1789" s="16">
        <f t="shared" si="138"/>
        <v>42241.85974537037</v>
      </c>
      <c r="T1789">
        <f t="shared" si="139"/>
        <v>2016</v>
      </c>
    </row>
    <row r="1790" spans="1:20" ht="60" hidden="1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 s="10">
        <v>1443127082</v>
      </c>
      <c r="J1790">
        <v>1440535082</v>
      </c>
      <c r="K1790" t="b">
        <v>0</v>
      </c>
      <c r="L1790">
        <v>50</v>
      </c>
      <c r="M1790" t="b">
        <v>1</v>
      </c>
      <c r="N1790" s="12" t="s">
        <v>8287</v>
      </c>
      <c r="O1790" t="s">
        <v>8289</v>
      </c>
      <c r="P1790" s="6">
        <f t="shared" si="135"/>
        <v>109.55</v>
      </c>
      <c r="Q1790">
        <f t="shared" si="136"/>
        <v>43.82</v>
      </c>
      <c r="R1790" s="16">
        <f t="shared" si="137"/>
        <v>42241.85974537037</v>
      </c>
      <c r="S1790" s="16">
        <f t="shared" si="138"/>
        <v>42109.751250000001</v>
      </c>
      <c r="T1790">
        <f t="shared" si="139"/>
        <v>2015</v>
      </c>
    </row>
    <row r="1791" spans="1:20" ht="135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 s="10">
        <v>1433131140</v>
      </c>
      <c r="J1791">
        <v>1429120908</v>
      </c>
      <c r="K1791" t="b">
        <v>0</v>
      </c>
      <c r="L1791">
        <v>11</v>
      </c>
      <c r="M1791" t="b">
        <v>1</v>
      </c>
      <c r="N1791" s="12" t="s">
        <v>8283</v>
      </c>
      <c r="O1791" t="s">
        <v>8286</v>
      </c>
      <c r="P1791" s="6">
        <f t="shared" si="135"/>
        <v>109.55</v>
      </c>
      <c r="Q1791">
        <f t="shared" si="136"/>
        <v>199.18</v>
      </c>
      <c r="R1791" s="16">
        <f t="shared" si="137"/>
        <v>42109.751250000001</v>
      </c>
      <c r="S1791" s="16">
        <f t="shared" si="138"/>
        <v>42344.32677083333</v>
      </c>
      <c r="T1791">
        <f t="shared" si="139"/>
        <v>2015</v>
      </c>
    </row>
    <row r="1792" spans="1:20" ht="45" hidden="1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 s="10">
        <v>1454572233</v>
      </c>
      <c r="J1792">
        <v>1449388233</v>
      </c>
      <c r="K1792" t="b">
        <v>1</v>
      </c>
      <c r="L1792">
        <v>37</v>
      </c>
      <c r="M1792" t="b">
        <v>0</v>
      </c>
      <c r="N1792" s="12" t="s">
        <v>8273</v>
      </c>
      <c r="O1792" t="s">
        <v>8274</v>
      </c>
      <c r="P1792" s="6">
        <f t="shared" si="135"/>
        <v>13.64</v>
      </c>
      <c r="Q1792">
        <f t="shared" si="136"/>
        <v>58.97</v>
      </c>
      <c r="R1792" s="16">
        <f t="shared" si="137"/>
        <v>42344.32677083333</v>
      </c>
      <c r="S1792" s="16">
        <f t="shared" si="138"/>
        <v>41477.930914351848</v>
      </c>
      <c r="T1792">
        <f t="shared" si="139"/>
        <v>2015</v>
      </c>
    </row>
    <row r="1793" spans="1:20" ht="135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 s="10">
        <v>1376838000</v>
      </c>
      <c r="J1793">
        <v>1374531631</v>
      </c>
      <c r="K1793" t="b">
        <v>1</v>
      </c>
      <c r="L1793">
        <v>55</v>
      </c>
      <c r="M1793" t="b">
        <v>1</v>
      </c>
      <c r="N1793" s="12" t="s">
        <v>8283</v>
      </c>
      <c r="O1793" t="s">
        <v>8286</v>
      </c>
      <c r="P1793" s="6">
        <f t="shared" si="135"/>
        <v>114.84</v>
      </c>
      <c r="Q1793">
        <f t="shared" si="136"/>
        <v>39.67</v>
      </c>
      <c r="R1793" s="16">
        <f t="shared" si="137"/>
        <v>41477.930914351848</v>
      </c>
      <c r="S1793" s="16">
        <f t="shared" si="138"/>
        <v>42418.231747685189</v>
      </c>
      <c r="T1793">
        <f t="shared" si="139"/>
        <v>2013</v>
      </c>
    </row>
    <row r="1794" spans="1:20" ht="45" hidden="1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 s="10">
        <v>1458362023</v>
      </c>
      <c r="J1794">
        <v>1455773623</v>
      </c>
      <c r="K1794" t="b">
        <v>0</v>
      </c>
      <c r="L1794">
        <v>61</v>
      </c>
      <c r="M1794" t="b">
        <v>1</v>
      </c>
      <c r="N1794" s="12" t="s">
        <v>8287</v>
      </c>
      <c r="O1794" t="s">
        <v>8289</v>
      </c>
      <c r="P1794" s="6">
        <f t="shared" ref="P1794:P1857" si="140">ROUND(E1794/D1794*100,2)</f>
        <v>145.33000000000001</v>
      </c>
      <c r="Q1794">
        <f t="shared" ref="Q1794:Q1857" si="141">ROUND(E1794/L1794,2)</f>
        <v>35.74</v>
      </c>
      <c r="R1794" s="16">
        <f t="shared" si="137"/>
        <v>42418.231747685189</v>
      </c>
      <c r="S1794" s="16">
        <f t="shared" si="138"/>
        <v>42710.876967592587</v>
      </c>
      <c r="T1794">
        <f t="shared" si="139"/>
        <v>2016</v>
      </c>
    </row>
    <row r="1795" spans="1:20" ht="60" hidden="1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 s="10">
        <v>1483822800</v>
      </c>
      <c r="J1795">
        <v>1481058170</v>
      </c>
      <c r="K1795" t="b">
        <v>0</v>
      </c>
      <c r="L1795">
        <v>34</v>
      </c>
      <c r="M1795" t="b">
        <v>1</v>
      </c>
      <c r="N1795" s="12" t="s">
        <v>8273</v>
      </c>
      <c r="O1795" t="s">
        <v>8274</v>
      </c>
      <c r="P1795" s="6">
        <f t="shared" si="140"/>
        <v>108.75</v>
      </c>
      <c r="Q1795">
        <f t="shared" si="141"/>
        <v>63.97</v>
      </c>
      <c r="R1795" s="16">
        <f t="shared" ref="R1795:R1858" si="142">(((J1795/60)/60)/24)+DATE(1970,1,1)</f>
        <v>42710.876967592587</v>
      </c>
      <c r="S1795" s="16">
        <f t="shared" ref="S1795:S1858" si="143">(((J1796/60)/60)/24)+DATE(1970,1,1)</f>
        <v>41820.945613425924</v>
      </c>
      <c r="T1795">
        <f t="shared" ref="T1795:T1858" si="144">YEAR(R1795)</f>
        <v>2016</v>
      </c>
    </row>
    <row r="1796" spans="1:20" ht="135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 s="10">
        <v>1406760101</v>
      </c>
      <c r="J1796">
        <v>1404168101</v>
      </c>
      <c r="K1796" t="b">
        <v>0</v>
      </c>
      <c r="L1796">
        <v>72</v>
      </c>
      <c r="M1796" t="b">
        <v>1</v>
      </c>
      <c r="N1796" s="12" t="s">
        <v>8283</v>
      </c>
      <c r="O1796" t="s">
        <v>8286</v>
      </c>
      <c r="P1796" s="6">
        <f t="shared" si="140"/>
        <v>108.55</v>
      </c>
      <c r="Q1796">
        <f t="shared" si="141"/>
        <v>30.15</v>
      </c>
      <c r="R1796" s="16">
        <f t="shared" si="142"/>
        <v>41820.945613425924</v>
      </c>
      <c r="S1796" s="16">
        <f t="shared" si="143"/>
        <v>42309.756620370375</v>
      </c>
      <c r="T1796">
        <f t="shared" si="144"/>
        <v>2014</v>
      </c>
    </row>
    <row r="1797" spans="1:20" ht="135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 s="10">
        <v>1448229600</v>
      </c>
      <c r="J1797">
        <v>1446401372</v>
      </c>
      <c r="K1797" t="b">
        <v>0</v>
      </c>
      <c r="L1797">
        <v>47</v>
      </c>
      <c r="M1797" t="b">
        <v>1</v>
      </c>
      <c r="N1797" s="12" t="s">
        <v>8283</v>
      </c>
      <c r="O1797" t="s">
        <v>8286</v>
      </c>
      <c r="P1797" s="6">
        <f t="shared" si="140"/>
        <v>144.07</v>
      </c>
      <c r="Q1797">
        <f t="shared" si="141"/>
        <v>45.98</v>
      </c>
      <c r="R1797" s="16">
        <f t="shared" si="142"/>
        <v>42309.756620370375</v>
      </c>
      <c r="S1797" s="16">
        <f t="shared" si="143"/>
        <v>42479.465833333335</v>
      </c>
      <c r="T1797">
        <f t="shared" si="144"/>
        <v>2015</v>
      </c>
    </row>
    <row r="1798" spans="1:20" ht="135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 s="10">
        <v>1462878648</v>
      </c>
      <c r="J1798">
        <v>1461064248</v>
      </c>
      <c r="K1798" t="b">
        <v>0</v>
      </c>
      <c r="L1798">
        <v>30</v>
      </c>
      <c r="M1798" t="b">
        <v>1</v>
      </c>
      <c r="N1798" s="12" t="s">
        <v>8283</v>
      </c>
      <c r="O1798" t="s">
        <v>8286</v>
      </c>
      <c r="P1798" s="6">
        <f t="shared" si="140"/>
        <v>108</v>
      </c>
      <c r="Q1798">
        <f t="shared" si="141"/>
        <v>72</v>
      </c>
      <c r="R1798" s="16">
        <f t="shared" si="142"/>
        <v>42479.465833333335</v>
      </c>
      <c r="S1798" s="16">
        <f t="shared" si="143"/>
        <v>42033.516898148147</v>
      </c>
      <c r="T1798">
        <f t="shared" si="144"/>
        <v>2016</v>
      </c>
    </row>
    <row r="1799" spans="1:20" ht="60" hidden="1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 s="10">
        <v>1425211200</v>
      </c>
      <c r="J1799">
        <v>1422534260</v>
      </c>
      <c r="K1799" t="b">
        <v>0</v>
      </c>
      <c r="L1799">
        <v>38</v>
      </c>
      <c r="M1799" t="b">
        <v>1</v>
      </c>
      <c r="N1799" s="12" t="s">
        <v>8281</v>
      </c>
      <c r="O1799" t="s">
        <v>8292</v>
      </c>
      <c r="P1799" s="6">
        <f t="shared" si="140"/>
        <v>107.95</v>
      </c>
      <c r="Q1799">
        <f t="shared" si="141"/>
        <v>56.82</v>
      </c>
      <c r="R1799" s="16">
        <f t="shared" si="142"/>
        <v>42033.516898148147</v>
      </c>
      <c r="S1799" s="16">
        <f t="shared" si="143"/>
        <v>41825.485868055555</v>
      </c>
      <c r="T1799">
        <f t="shared" si="144"/>
        <v>2015</v>
      </c>
    </row>
    <row r="1800" spans="1:20" ht="60" hidden="1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 s="10">
        <v>1407065979</v>
      </c>
      <c r="J1800">
        <v>1404560379</v>
      </c>
      <c r="K1800" t="b">
        <v>1</v>
      </c>
      <c r="L1800">
        <v>39</v>
      </c>
      <c r="M1800" t="b">
        <v>0</v>
      </c>
      <c r="N1800" s="12" t="s">
        <v>8273</v>
      </c>
      <c r="O1800" t="s">
        <v>8274</v>
      </c>
      <c r="P1800" s="6">
        <f t="shared" si="140"/>
        <v>19.600000000000001</v>
      </c>
      <c r="Q1800">
        <f t="shared" si="141"/>
        <v>55.28</v>
      </c>
      <c r="R1800" s="16">
        <f t="shared" si="142"/>
        <v>41825.485868055555</v>
      </c>
      <c r="S1800" s="16">
        <f t="shared" si="143"/>
        <v>42171.034861111111</v>
      </c>
      <c r="T1800">
        <f t="shared" si="144"/>
        <v>2014</v>
      </c>
    </row>
    <row r="1801" spans="1:20" ht="135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 s="10">
        <v>1436511600</v>
      </c>
      <c r="J1801">
        <v>1434415812</v>
      </c>
      <c r="K1801" t="b">
        <v>0</v>
      </c>
      <c r="L1801">
        <v>19</v>
      </c>
      <c r="M1801" t="b">
        <v>1</v>
      </c>
      <c r="N1801" s="12" t="s">
        <v>8283</v>
      </c>
      <c r="O1801" t="s">
        <v>8286</v>
      </c>
      <c r="P1801" s="6">
        <f t="shared" si="140"/>
        <v>107.75</v>
      </c>
      <c r="Q1801">
        <f t="shared" si="141"/>
        <v>113.42</v>
      </c>
      <c r="R1801" s="16">
        <f t="shared" si="142"/>
        <v>42171.034861111111</v>
      </c>
      <c r="S1801" s="16">
        <f t="shared" si="143"/>
        <v>41934.71056712963</v>
      </c>
      <c r="T1801">
        <f t="shared" si="144"/>
        <v>2015</v>
      </c>
    </row>
    <row r="1802" spans="1:20" ht="45" hidden="1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 s="10">
        <v>1415815393</v>
      </c>
      <c r="J1802">
        <v>1413997393</v>
      </c>
      <c r="K1802" t="b">
        <v>0</v>
      </c>
      <c r="L1802">
        <v>58</v>
      </c>
      <c r="M1802" t="b">
        <v>1</v>
      </c>
      <c r="N1802" s="12" t="s">
        <v>8287</v>
      </c>
      <c r="O1802" t="s">
        <v>8288</v>
      </c>
      <c r="P1802" s="6">
        <f t="shared" si="140"/>
        <v>107.73</v>
      </c>
      <c r="Q1802">
        <f t="shared" si="141"/>
        <v>37.15</v>
      </c>
      <c r="R1802" s="16">
        <f t="shared" si="142"/>
        <v>41934.71056712963</v>
      </c>
      <c r="S1802" s="16">
        <f t="shared" si="143"/>
        <v>41885.51798611111</v>
      </c>
      <c r="T1802">
        <f t="shared" si="144"/>
        <v>2014</v>
      </c>
    </row>
    <row r="1803" spans="1:20" ht="60" hidden="1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 s="10">
        <v>1412393400</v>
      </c>
      <c r="J1803">
        <v>1409747154</v>
      </c>
      <c r="K1803" t="b">
        <v>0</v>
      </c>
      <c r="L1803">
        <v>29</v>
      </c>
      <c r="M1803" t="b">
        <v>0</v>
      </c>
      <c r="N1803" s="12" t="s">
        <v>8276</v>
      </c>
      <c r="O1803" t="s">
        <v>8294</v>
      </c>
      <c r="P1803" s="6">
        <f t="shared" si="140"/>
        <v>17.93</v>
      </c>
      <c r="Q1803">
        <f t="shared" si="141"/>
        <v>74.209999999999994</v>
      </c>
      <c r="R1803" s="16">
        <f t="shared" si="142"/>
        <v>41885.51798611111</v>
      </c>
      <c r="S1803" s="16">
        <f t="shared" si="143"/>
        <v>42183.231006944443</v>
      </c>
      <c r="T1803">
        <f t="shared" si="144"/>
        <v>2014</v>
      </c>
    </row>
    <row r="1804" spans="1:20" ht="135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 s="10">
        <v>1439357559</v>
      </c>
      <c r="J1804">
        <v>1435469559</v>
      </c>
      <c r="K1804" t="b">
        <v>0</v>
      </c>
      <c r="L1804">
        <v>24</v>
      </c>
      <c r="M1804" t="b">
        <v>1</v>
      </c>
      <c r="N1804" s="12" t="s">
        <v>8283</v>
      </c>
      <c r="O1804" t="s">
        <v>8286</v>
      </c>
      <c r="P1804" s="6">
        <f t="shared" si="140"/>
        <v>107.6</v>
      </c>
      <c r="Q1804">
        <f t="shared" si="141"/>
        <v>89.67</v>
      </c>
      <c r="R1804" s="16">
        <f t="shared" si="142"/>
        <v>42183.231006944443</v>
      </c>
      <c r="S1804" s="16">
        <f t="shared" si="143"/>
        <v>40250.242106481484</v>
      </c>
      <c r="T1804">
        <f t="shared" si="144"/>
        <v>2015</v>
      </c>
    </row>
    <row r="1805" spans="1:20" ht="60" hidden="1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 s="10">
        <v>1271573940</v>
      </c>
      <c r="J1805">
        <v>1268459318</v>
      </c>
      <c r="K1805" t="b">
        <v>0</v>
      </c>
      <c r="L1805">
        <v>54</v>
      </c>
      <c r="M1805" t="b">
        <v>1</v>
      </c>
      <c r="N1805" s="12" t="s">
        <v>8287</v>
      </c>
      <c r="O1805" t="s">
        <v>8291</v>
      </c>
      <c r="P1805" s="6">
        <f t="shared" si="140"/>
        <v>134.38</v>
      </c>
      <c r="Q1805">
        <f t="shared" si="141"/>
        <v>39.82</v>
      </c>
      <c r="R1805" s="16">
        <f t="shared" si="142"/>
        <v>40250.242106481484</v>
      </c>
      <c r="S1805" s="16">
        <f t="shared" si="143"/>
        <v>41026.655011574076</v>
      </c>
      <c r="T1805">
        <f t="shared" si="144"/>
        <v>2010</v>
      </c>
    </row>
    <row r="1806" spans="1:20" ht="60" hidden="1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 s="10">
        <v>1338219793</v>
      </c>
      <c r="J1806">
        <v>1335541393</v>
      </c>
      <c r="K1806" t="b">
        <v>0</v>
      </c>
      <c r="L1806">
        <v>35</v>
      </c>
      <c r="M1806" t="b">
        <v>1</v>
      </c>
      <c r="N1806" s="12" t="s">
        <v>8287</v>
      </c>
      <c r="O1806" t="s">
        <v>8301</v>
      </c>
      <c r="P1806" s="6">
        <f t="shared" si="140"/>
        <v>107.35</v>
      </c>
      <c r="Q1806">
        <f t="shared" si="141"/>
        <v>61.34</v>
      </c>
      <c r="R1806" s="16">
        <f t="shared" si="142"/>
        <v>41026.655011574076</v>
      </c>
      <c r="S1806" s="16">
        <f t="shared" si="143"/>
        <v>40987.697638888887</v>
      </c>
      <c r="T1806">
        <f t="shared" si="144"/>
        <v>2012</v>
      </c>
    </row>
    <row r="1807" spans="1:20" ht="60" hidden="1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 s="10">
        <v>1334767476</v>
      </c>
      <c r="J1807">
        <v>1332175476</v>
      </c>
      <c r="K1807" t="b">
        <v>0</v>
      </c>
      <c r="L1807">
        <v>46</v>
      </c>
      <c r="M1807" t="b">
        <v>1</v>
      </c>
      <c r="N1807" s="12" t="s">
        <v>8287</v>
      </c>
      <c r="O1807" t="s">
        <v>8291</v>
      </c>
      <c r="P1807" s="6">
        <f t="shared" si="140"/>
        <v>107.25</v>
      </c>
      <c r="Q1807">
        <f t="shared" si="141"/>
        <v>46.63</v>
      </c>
      <c r="R1807" s="16">
        <f t="shared" si="142"/>
        <v>40987.697638888887</v>
      </c>
      <c r="S1807" s="16">
        <f t="shared" si="143"/>
        <v>42284.69694444444</v>
      </c>
      <c r="T1807">
        <f t="shared" si="144"/>
        <v>2012</v>
      </c>
    </row>
    <row r="1808" spans="1:20" ht="135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 s="10">
        <v>1445659140</v>
      </c>
      <c r="J1808">
        <v>1444236216</v>
      </c>
      <c r="K1808" t="b">
        <v>0</v>
      </c>
      <c r="L1808">
        <v>20</v>
      </c>
      <c r="M1808" t="b">
        <v>1</v>
      </c>
      <c r="N1808" s="12" t="s">
        <v>8283</v>
      </c>
      <c r="O1808" t="s">
        <v>8286</v>
      </c>
      <c r="P1808" s="6">
        <f t="shared" si="140"/>
        <v>107.25</v>
      </c>
      <c r="Q1808">
        <f t="shared" si="141"/>
        <v>107.25</v>
      </c>
      <c r="R1808" s="16">
        <f t="shared" si="142"/>
        <v>42284.69694444444</v>
      </c>
      <c r="S1808" s="16">
        <f t="shared" si="143"/>
        <v>41174.154178240737</v>
      </c>
      <c r="T1808">
        <f t="shared" si="144"/>
        <v>2015</v>
      </c>
    </row>
    <row r="1809" spans="1:20" ht="45" hidden="1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 s="10">
        <v>1351400400</v>
      </c>
      <c r="J1809">
        <v>1348285321</v>
      </c>
      <c r="K1809" t="b">
        <v>0</v>
      </c>
      <c r="L1809">
        <v>58</v>
      </c>
      <c r="M1809" t="b">
        <v>1</v>
      </c>
      <c r="N1809" s="12" t="s">
        <v>8287</v>
      </c>
      <c r="O1809" t="s">
        <v>8288</v>
      </c>
      <c r="P1809" s="6">
        <f t="shared" si="140"/>
        <v>107.22</v>
      </c>
      <c r="Q1809">
        <f t="shared" si="141"/>
        <v>36.97</v>
      </c>
      <c r="R1809" s="16">
        <f t="shared" si="142"/>
        <v>41174.154178240737</v>
      </c>
      <c r="S1809" s="16">
        <f t="shared" si="143"/>
        <v>40974.791898148149</v>
      </c>
      <c r="T1809">
        <f t="shared" si="144"/>
        <v>2012</v>
      </c>
    </row>
    <row r="1810" spans="1:20" ht="45" hidden="1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 s="10">
        <v>1333648820</v>
      </c>
      <c r="J1810">
        <v>1331060420</v>
      </c>
      <c r="K1810" t="b">
        <v>0</v>
      </c>
      <c r="L1810">
        <v>48</v>
      </c>
      <c r="M1810" t="b">
        <v>1</v>
      </c>
      <c r="N1810" s="12" t="s">
        <v>8287</v>
      </c>
      <c r="O1810" t="s">
        <v>8298</v>
      </c>
      <c r="P1810" s="6">
        <f t="shared" si="140"/>
        <v>142.87</v>
      </c>
      <c r="Q1810">
        <f t="shared" si="141"/>
        <v>44.65</v>
      </c>
      <c r="R1810" s="16">
        <f t="shared" si="142"/>
        <v>40974.791898148149</v>
      </c>
      <c r="S1810" s="16">
        <f t="shared" si="143"/>
        <v>41796.422326388885</v>
      </c>
      <c r="T1810">
        <f t="shared" si="144"/>
        <v>2012</v>
      </c>
    </row>
    <row r="1811" spans="1:20" ht="135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 s="10">
        <v>1404641289</v>
      </c>
      <c r="J1811">
        <v>1402049289</v>
      </c>
      <c r="K1811" t="b">
        <v>0</v>
      </c>
      <c r="L1811">
        <v>67</v>
      </c>
      <c r="M1811" t="b">
        <v>1</v>
      </c>
      <c r="N1811" s="12" t="s">
        <v>8283</v>
      </c>
      <c r="O1811" t="s">
        <v>8286</v>
      </c>
      <c r="P1811" s="6">
        <f t="shared" si="140"/>
        <v>107.1</v>
      </c>
      <c r="Q1811">
        <f t="shared" si="141"/>
        <v>31.97</v>
      </c>
      <c r="R1811" s="16">
        <f t="shared" si="142"/>
        <v>41796.422326388885</v>
      </c>
      <c r="S1811" s="16">
        <f t="shared" si="143"/>
        <v>42416.767928240741</v>
      </c>
      <c r="T1811">
        <f t="shared" si="144"/>
        <v>2014</v>
      </c>
    </row>
    <row r="1812" spans="1:20" ht="60" hidden="1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 s="10">
        <v>1458235549</v>
      </c>
      <c r="J1812">
        <v>1455647149</v>
      </c>
      <c r="K1812" t="b">
        <v>0</v>
      </c>
      <c r="L1812">
        <v>17</v>
      </c>
      <c r="M1812" t="b">
        <v>1</v>
      </c>
      <c r="N1812" s="12" t="s">
        <v>8268</v>
      </c>
      <c r="O1812" t="s">
        <v>8270</v>
      </c>
      <c r="P1812" s="6">
        <f t="shared" si="140"/>
        <v>107.05</v>
      </c>
      <c r="Q1812">
        <f t="shared" si="141"/>
        <v>125.94</v>
      </c>
      <c r="R1812" s="16">
        <f t="shared" si="142"/>
        <v>42416.767928240741</v>
      </c>
      <c r="S1812" s="16">
        <f t="shared" si="143"/>
        <v>42411.942291666666</v>
      </c>
      <c r="T1812">
        <f t="shared" si="144"/>
        <v>2016</v>
      </c>
    </row>
    <row r="1813" spans="1:20" ht="120" x14ac:dyDescent="0.25">
      <c r="A1813">
        <v>3548</v>
      </c>
      <c r="B1813" s="3" t="s">
        <v>3547</v>
      </c>
      <c r="C1813" s="3" t="s">
        <v>7658</v>
      </c>
      <c r="D1813" s="6">
        <v>2100</v>
      </c>
      <c r="E1813" s="8">
        <v>2140</v>
      </c>
      <c r="F1813" t="s">
        <v>8218</v>
      </c>
      <c r="G1813" t="s">
        <v>8223</v>
      </c>
      <c r="H1813" t="s">
        <v>8245</v>
      </c>
      <c r="I1813" s="10">
        <v>1457139600</v>
      </c>
      <c r="J1813">
        <v>1455230214</v>
      </c>
      <c r="K1813" t="b">
        <v>0</v>
      </c>
      <c r="L1813">
        <v>13</v>
      </c>
      <c r="M1813" t="b">
        <v>1</v>
      </c>
      <c r="N1813" s="12" t="s">
        <v>8283</v>
      </c>
      <c r="O1813" t="s">
        <v>8286</v>
      </c>
      <c r="P1813" s="6">
        <f t="shared" si="140"/>
        <v>101.9</v>
      </c>
      <c r="Q1813">
        <f t="shared" si="141"/>
        <v>164.62</v>
      </c>
      <c r="R1813" s="16">
        <f t="shared" si="142"/>
        <v>42411.942291666666</v>
      </c>
      <c r="S1813" s="16">
        <f t="shared" si="143"/>
        <v>42171.317442129628</v>
      </c>
      <c r="T1813">
        <f t="shared" si="144"/>
        <v>2016</v>
      </c>
    </row>
    <row r="1814" spans="1:20" ht="135" x14ac:dyDescent="0.25">
      <c r="A1814">
        <v>3480</v>
      </c>
      <c r="B1814" s="3" t="s">
        <v>3479</v>
      </c>
      <c r="C1814" s="3" t="s">
        <v>7590</v>
      </c>
      <c r="D1814" s="6">
        <v>1500</v>
      </c>
      <c r="E1814" s="8">
        <v>2140</v>
      </c>
      <c r="F1814" t="s">
        <v>8218</v>
      </c>
      <c r="G1814" t="s">
        <v>8223</v>
      </c>
      <c r="H1814" t="s">
        <v>8245</v>
      </c>
      <c r="I1814" s="10">
        <v>1436562000</v>
      </c>
      <c r="J1814">
        <v>1434440227</v>
      </c>
      <c r="K1814" t="b">
        <v>0</v>
      </c>
      <c r="L1814">
        <v>13</v>
      </c>
      <c r="M1814" t="b">
        <v>1</v>
      </c>
      <c r="N1814" s="12" t="s">
        <v>8283</v>
      </c>
      <c r="O1814" t="s">
        <v>8286</v>
      </c>
      <c r="P1814" s="6">
        <f t="shared" si="140"/>
        <v>142.66999999999999</v>
      </c>
      <c r="Q1814">
        <f t="shared" si="141"/>
        <v>164.62</v>
      </c>
      <c r="R1814" s="16">
        <f t="shared" si="142"/>
        <v>42171.317442129628</v>
      </c>
      <c r="S1814" s="16">
        <f t="shared" si="143"/>
        <v>42256.391875000001</v>
      </c>
      <c r="T1814">
        <f t="shared" si="144"/>
        <v>2015</v>
      </c>
    </row>
    <row r="1815" spans="1:20" ht="45" hidden="1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 s="10">
        <v>1443384840</v>
      </c>
      <c r="J1815">
        <v>1441790658</v>
      </c>
      <c r="K1815" t="b">
        <v>0</v>
      </c>
      <c r="L1815">
        <v>98</v>
      </c>
      <c r="M1815" t="b">
        <v>1</v>
      </c>
      <c r="N1815" s="12" t="s">
        <v>8281</v>
      </c>
      <c r="O1815" t="s">
        <v>8292</v>
      </c>
      <c r="P1815" s="6">
        <f t="shared" si="140"/>
        <v>106.6</v>
      </c>
      <c r="Q1815">
        <f t="shared" si="141"/>
        <v>21.76</v>
      </c>
      <c r="R1815" s="16">
        <f t="shared" si="142"/>
        <v>42256.391875000001</v>
      </c>
      <c r="S1815" s="16">
        <f t="shared" si="143"/>
        <v>41299.793356481481</v>
      </c>
      <c r="T1815">
        <f t="shared" si="144"/>
        <v>2015</v>
      </c>
    </row>
    <row r="1816" spans="1:20" ht="60" hidden="1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 s="10">
        <v>1363024946</v>
      </c>
      <c r="J1816">
        <v>1359140546</v>
      </c>
      <c r="K1816" t="b">
        <v>0</v>
      </c>
      <c r="L1816">
        <v>44</v>
      </c>
      <c r="M1816" t="b">
        <v>1</v>
      </c>
      <c r="N1816" s="12" t="s">
        <v>8287</v>
      </c>
      <c r="O1816" t="s">
        <v>8288</v>
      </c>
      <c r="P1816" s="6">
        <f t="shared" si="140"/>
        <v>106.6</v>
      </c>
      <c r="Q1816">
        <f t="shared" si="141"/>
        <v>48.45</v>
      </c>
      <c r="R1816" s="16">
        <f t="shared" si="142"/>
        <v>41299.793356481481</v>
      </c>
      <c r="S1816" s="16">
        <f t="shared" si="143"/>
        <v>41978.197199074071</v>
      </c>
      <c r="T1816">
        <f t="shared" si="144"/>
        <v>2013</v>
      </c>
    </row>
    <row r="1817" spans="1:20" ht="45" hidden="1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 s="10">
        <v>1420346638</v>
      </c>
      <c r="J1817">
        <v>1417754638</v>
      </c>
      <c r="K1817" t="b">
        <v>0</v>
      </c>
      <c r="L1817">
        <v>13</v>
      </c>
      <c r="M1817" t="b">
        <v>0</v>
      </c>
      <c r="N1817" s="12" t="s">
        <v>8281</v>
      </c>
      <c r="O1817" t="s">
        <v>8285</v>
      </c>
      <c r="P1817" s="6">
        <f t="shared" si="140"/>
        <v>15.21</v>
      </c>
      <c r="Q1817">
        <f t="shared" si="141"/>
        <v>163.85</v>
      </c>
      <c r="R1817" s="16">
        <f t="shared" si="142"/>
        <v>41978.197199074071</v>
      </c>
      <c r="S1817" s="16">
        <f t="shared" si="143"/>
        <v>40703.197048611109</v>
      </c>
      <c r="T1817">
        <f t="shared" si="144"/>
        <v>2014</v>
      </c>
    </row>
    <row r="1818" spans="1:20" ht="60" hidden="1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 s="10">
        <v>1313370000</v>
      </c>
      <c r="J1818">
        <v>1307594625</v>
      </c>
      <c r="K1818" t="b">
        <v>0</v>
      </c>
      <c r="L1818">
        <v>39</v>
      </c>
      <c r="M1818" t="b">
        <v>1</v>
      </c>
      <c r="N1818" s="12" t="s">
        <v>8287</v>
      </c>
      <c r="O1818" t="s">
        <v>8288</v>
      </c>
      <c r="P1818" s="6">
        <f t="shared" si="140"/>
        <v>106.5</v>
      </c>
      <c r="Q1818">
        <f t="shared" si="141"/>
        <v>54.62</v>
      </c>
      <c r="R1818" s="16">
        <f t="shared" si="142"/>
        <v>40703.197048611109</v>
      </c>
      <c r="S1818" s="16">
        <f t="shared" si="143"/>
        <v>42265.817002314812</v>
      </c>
      <c r="T1818">
        <f t="shared" si="144"/>
        <v>2011</v>
      </c>
    </row>
    <row r="1819" spans="1:20" ht="60" hidden="1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 s="10">
        <v>1445196989</v>
      </c>
      <c r="J1819">
        <v>1442604989</v>
      </c>
      <c r="K1819" t="b">
        <v>1</v>
      </c>
      <c r="L1819">
        <v>43</v>
      </c>
      <c r="M1819" t="b">
        <v>0</v>
      </c>
      <c r="N1819" s="12" t="s">
        <v>8283</v>
      </c>
      <c r="O1819" t="s">
        <v>8286</v>
      </c>
      <c r="P1819" s="6">
        <f t="shared" si="140"/>
        <v>16.38</v>
      </c>
      <c r="Q1819">
        <f t="shared" si="141"/>
        <v>49.51</v>
      </c>
      <c r="R1819" s="16">
        <f t="shared" si="142"/>
        <v>42265.817002314812</v>
      </c>
      <c r="S1819" s="16">
        <f t="shared" si="143"/>
        <v>42758.559629629628</v>
      </c>
      <c r="T1819">
        <f t="shared" si="144"/>
        <v>2015</v>
      </c>
    </row>
    <row r="1820" spans="1:20" ht="135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 s="10">
        <v>1487769952</v>
      </c>
      <c r="J1820">
        <v>1485177952</v>
      </c>
      <c r="K1820" t="b">
        <v>0</v>
      </c>
      <c r="L1820">
        <v>41</v>
      </c>
      <c r="M1820" t="b">
        <v>1</v>
      </c>
      <c r="N1820" s="12" t="s">
        <v>8283</v>
      </c>
      <c r="O1820" t="s">
        <v>8286</v>
      </c>
      <c r="P1820" s="6">
        <f t="shared" si="140"/>
        <v>106.3</v>
      </c>
      <c r="Q1820">
        <f t="shared" si="141"/>
        <v>51.85</v>
      </c>
      <c r="R1820" s="16">
        <f t="shared" si="142"/>
        <v>42758.559629629628</v>
      </c>
      <c r="S1820" s="16">
        <f t="shared" si="143"/>
        <v>42497.275706018518</v>
      </c>
      <c r="T1820">
        <f t="shared" si="144"/>
        <v>2017</v>
      </c>
    </row>
    <row r="1821" spans="1:20" ht="150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 s="10">
        <v>1465940580</v>
      </c>
      <c r="J1821">
        <v>1462603021</v>
      </c>
      <c r="K1821" t="b">
        <v>0</v>
      </c>
      <c r="L1821">
        <v>27</v>
      </c>
      <c r="M1821" t="b">
        <v>1</v>
      </c>
      <c r="N1821" s="12" t="s">
        <v>8283</v>
      </c>
      <c r="O1821" t="s">
        <v>8286</v>
      </c>
      <c r="P1821" s="6">
        <f t="shared" si="140"/>
        <v>100.95</v>
      </c>
      <c r="Q1821">
        <f t="shared" si="141"/>
        <v>78.52</v>
      </c>
      <c r="R1821" s="16">
        <f t="shared" si="142"/>
        <v>42497.275706018518</v>
      </c>
      <c r="S1821" s="16">
        <f t="shared" si="143"/>
        <v>41892.688750000001</v>
      </c>
      <c r="T1821">
        <f t="shared" si="144"/>
        <v>2016</v>
      </c>
    </row>
    <row r="1822" spans="1:20" ht="60" hidden="1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 s="10">
        <v>1412135940</v>
      </c>
      <c r="J1822">
        <v>1410366708</v>
      </c>
      <c r="K1822" t="b">
        <v>0</v>
      </c>
      <c r="L1822">
        <v>16</v>
      </c>
      <c r="M1822" t="b">
        <v>0</v>
      </c>
      <c r="N1822" s="12" t="s">
        <v>8273</v>
      </c>
      <c r="O1822" t="s">
        <v>8315</v>
      </c>
      <c r="P1822" s="6">
        <f t="shared" si="140"/>
        <v>49.19</v>
      </c>
      <c r="Q1822">
        <f t="shared" si="141"/>
        <v>132.19</v>
      </c>
      <c r="R1822" s="16">
        <f t="shared" si="142"/>
        <v>41892.688750000001</v>
      </c>
      <c r="S1822" s="16">
        <f t="shared" si="143"/>
        <v>42136.767175925925</v>
      </c>
      <c r="T1822">
        <f t="shared" si="144"/>
        <v>2014</v>
      </c>
    </row>
    <row r="1823" spans="1:20" ht="75" hidden="1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 s="10">
        <v>1434047084</v>
      </c>
      <c r="J1823">
        <v>1431455084</v>
      </c>
      <c r="K1823" t="b">
        <v>1</v>
      </c>
      <c r="L1823">
        <v>28</v>
      </c>
      <c r="M1823" t="b">
        <v>0</v>
      </c>
      <c r="N1823" s="12" t="s">
        <v>8283</v>
      </c>
      <c r="O1823" t="s">
        <v>8286</v>
      </c>
      <c r="P1823" s="6">
        <f t="shared" si="140"/>
        <v>7.04</v>
      </c>
      <c r="Q1823">
        <f t="shared" si="141"/>
        <v>75.459999999999994</v>
      </c>
      <c r="R1823" s="16">
        <f t="shared" si="142"/>
        <v>42136.767175925925</v>
      </c>
      <c r="S1823" s="16">
        <f t="shared" si="143"/>
        <v>41643.487175925926</v>
      </c>
      <c r="T1823">
        <f t="shared" si="144"/>
        <v>2015</v>
      </c>
    </row>
    <row r="1824" spans="1:20" ht="60" hidden="1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 s="10">
        <v>1391427692</v>
      </c>
      <c r="J1824">
        <v>1388835692</v>
      </c>
      <c r="K1824" t="b">
        <v>0</v>
      </c>
      <c r="L1824">
        <v>99</v>
      </c>
      <c r="M1824" t="b">
        <v>0</v>
      </c>
      <c r="N1824" s="12" t="s">
        <v>8276</v>
      </c>
      <c r="O1824" t="s">
        <v>8294</v>
      </c>
      <c r="P1824" s="6">
        <f t="shared" si="140"/>
        <v>2.11</v>
      </c>
      <c r="Q1824">
        <f t="shared" si="141"/>
        <v>21.34</v>
      </c>
      <c r="R1824" s="16">
        <f t="shared" si="142"/>
        <v>41643.487175925926</v>
      </c>
      <c r="S1824" s="16">
        <f t="shared" si="143"/>
        <v>41320.717465277776</v>
      </c>
      <c r="T1824">
        <f t="shared" si="144"/>
        <v>2014</v>
      </c>
    </row>
    <row r="1825" spans="1:20" ht="45" hidden="1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 s="10">
        <v>1362974400</v>
      </c>
      <c r="J1825">
        <v>1360948389</v>
      </c>
      <c r="K1825" t="b">
        <v>1</v>
      </c>
      <c r="L1825">
        <v>22</v>
      </c>
      <c r="M1825" t="b">
        <v>1</v>
      </c>
      <c r="N1825" s="12" t="s">
        <v>8287</v>
      </c>
      <c r="O1825" t="s">
        <v>8291</v>
      </c>
      <c r="P1825" s="6">
        <f t="shared" si="140"/>
        <v>211.05</v>
      </c>
      <c r="Q1825">
        <f t="shared" si="141"/>
        <v>95.93</v>
      </c>
      <c r="R1825" s="16">
        <f t="shared" si="142"/>
        <v>41320.717465277776</v>
      </c>
      <c r="S1825" s="16">
        <f t="shared" si="143"/>
        <v>42132.036168981482</v>
      </c>
      <c r="T1825">
        <f t="shared" si="144"/>
        <v>2013</v>
      </c>
    </row>
    <row r="1826" spans="1:20" ht="135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 s="10">
        <v>1435733940</v>
      </c>
      <c r="J1826">
        <v>1431046325</v>
      </c>
      <c r="K1826" t="b">
        <v>0</v>
      </c>
      <c r="L1826">
        <v>35</v>
      </c>
      <c r="M1826" t="b">
        <v>1</v>
      </c>
      <c r="N1826" s="12" t="s">
        <v>8283</v>
      </c>
      <c r="O1826" t="s">
        <v>8286</v>
      </c>
      <c r="P1826" s="6">
        <f t="shared" si="140"/>
        <v>105.5</v>
      </c>
      <c r="Q1826">
        <f t="shared" si="141"/>
        <v>60.29</v>
      </c>
      <c r="R1826" s="16">
        <f t="shared" si="142"/>
        <v>42132.036168981482</v>
      </c>
      <c r="S1826" s="16">
        <f t="shared" si="143"/>
        <v>42694.110185185185</v>
      </c>
      <c r="T1826">
        <f t="shared" si="144"/>
        <v>2015</v>
      </c>
    </row>
    <row r="1827" spans="1:20" ht="105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 s="10">
        <v>1480899600</v>
      </c>
      <c r="J1827">
        <v>1479609520</v>
      </c>
      <c r="K1827" t="b">
        <v>0</v>
      </c>
      <c r="L1827">
        <v>17</v>
      </c>
      <c r="M1827" t="b">
        <v>1</v>
      </c>
      <c r="N1827" s="12" t="s">
        <v>8283</v>
      </c>
      <c r="O1827" t="s">
        <v>8286</v>
      </c>
      <c r="P1827" s="6">
        <f t="shared" si="140"/>
        <v>105.35</v>
      </c>
      <c r="Q1827">
        <f t="shared" si="141"/>
        <v>123.94</v>
      </c>
      <c r="R1827" s="16">
        <f t="shared" si="142"/>
        <v>42694.110185185185</v>
      </c>
      <c r="S1827" s="16">
        <f t="shared" si="143"/>
        <v>42237.181608796294</v>
      </c>
      <c r="T1827">
        <f t="shared" si="144"/>
        <v>2016</v>
      </c>
    </row>
    <row r="1828" spans="1:20" ht="60" hidden="1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 s="10">
        <v>1442722891</v>
      </c>
      <c r="J1828">
        <v>1440130891</v>
      </c>
      <c r="K1828" t="b">
        <v>0</v>
      </c>
      <c r="L1828">
        <v>5</v>
      </c>
      <c r="M1828" t="b">
        <v>0</v>
      </c>
      <c r="N1828" s="12" t="s">
        <v>8283</v>
      </c>
      <c r="O1828" t="s">
        <v>8284</v>
      </c>
      <c r="P1828" s="6">
        <f t="shared" si="140"/>
        <v>0.21</v>
      </c>
      <c r="Q1828">
        <f t="shared" si="141"/>
        <v>420.6</v>
      </c>
      <c r="R1828" s="16">
        <f t="shared" si="142"/>
        <v>42237.181608796294</v>
      </c>
      <c r="S1828" s="16">
        <f t="shared" si="143"/>
        <v>41897.536134259259</v>
      </c>
      <c r="T1828">
        <f t="shared" si="144"/>
        <v>2015</v>
      </c>
    </row>
    <row r="1829" spans="1:20" ht="150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 s="10">
        <v>1413377522</v>
      </c>
      <c r="J1829">
        <v>1410785522</v>
      </c>
      <c r="K1829" t="b">
        <v>1</v>
      </c>
      <c r="L1829">
        <v>74</v>
      </c>
      <c r="M1829" t="b">
        <v>1</v>
      </c>
      <c r="N1829" s="12" t="s">
        <v>8283</v>
      </c>
      <c r="O1829" t="s">
        <v>8286</v>
      </c>
      <c r="P1829" s="6">
        <f t="shared" si="140"/>
        <v>105.1</v>
      </c>
      <c r="Q1829">
        <f t="shared" si="141"/>
        <v>28.41</v>
      </c>
      <c r="R1829" s="16">
        <f t="shared" si="142"/>
        <v>41897.536134259259</v>
      </c>
      <c r="S1829" s="16">
        <f t="shared" si="143"/>
        <v>42058.904074074075</v>
      </c>
      <c r="T1829">
        <f t="shared" si="144"/>
        <v>2014</v>
      </c>
    </row>
    <row r="1830" spans="1:20" ht="135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 s="10">
        <v>1427860740</v>
      </c>
      <c r="J1830">
        <v>1424727712</v>
      </c>
      <c r="K1830" t="b">
        <v>0</v>
      </c>
      <c r="L1830">
        <v>34</v>
      </c>
      <c r="M1830" t="b">
        <v>1</v>
      </c>
      <c r="N1830" s="12" t="s">
        <v>8283</v>
      </c>
      <c r="O1830" t="s">
        <v>8286</v>
      </c>
      <c r="P1830" s="6">
        <f t="shared" si="140"/>
        <v>140.13</v>
      </c>
      <c r="Q1830">
        <f t="shared" si="141"/>
        <v>61.82</v>
      </c>
      <c r="R1830" s="16">
        <f t="shared" si="142"/>
        <v>42058.904074074075</v>
      </c>
      <c r="S1830" s="16">
        <f t="shared" si="143"/>
        <v>41443.83452546296</v>
      </c>
      <c r="T1830">
        <f t="shared" si="144"/>
        <v>2015</v>
      </c>
    </row>
    <row r="1831" spans="1:20" ht="60" hidden="1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 s="10">
        <v>1373572903</v>
      </c>
      <c r="J1831">
        <v>1371585703</v>
      </c>
      <c r="K1831" t="b">
        <v>0</v>
      </c>
      <c r="L1831">
        <v>50</v>
      </c>
      <c r="M1831" t="b">
        <v>1</v>
      </c>
      <c r="N1831" s="12" t="s">
        <v>8287</v>
      </c>
      <c r="O1831" t="s">
        <v>8291</v>
      </c>
      <c r="P1831" s="6">
        <f t="shared" si="140"/>
        <v>105.05</v>
      </c>
      <c r="Q1831">
        <f t="shared" si="141"/>
        <v>42.02</v>
      </c>
      <c r="R1831" s="16">
        <f t="shared" si="142"/>
        <v>41443.83452546296</v>
      </c>
      <c r="S1831" s="16">
        <f t="shared" si="143"/>
        <v>41921.842627314814</v>
      </c>
      <c r="T1831">
        <f t="shared" si="144"/>
        <v>2013</v>
      </c>
    </row>
    <row r="1832" spans="1:20" ht="60" hidden="1" x14ac:dyDescent="0.25">
      <c r="A1832">
        <v>2645</v>
      </c>
      <c r="B1832" s="3" t="s">
        <v>2645</v>
      </c>
      <c r="C1832" s="3" t="s">
        <v>6755</v>
      </c>
      <c r="D1832" s="6">
        <v>20000</v>
      </c>
      <c r="E1832" s="8">
        <v>2100</v>
      </c>
      <c r="F1832" t="s">
        <v>8219</v>
      </c>
      <c r="G1832" t="s">
        <v>8225</v>
      </c>
      <c r="H1832" t="s">
        <v>8247</v>
      </c>
      <c r="I1832" s="10">
        <v>1415481203</v>
      </c>
      <c r="J1832">
        <v>1412885603</v>
      </c>
      <c r="K1832" t="b">
        <v>1</v>
      </c>
      <c r="L1832">
        <v>23</v>
      </c>
      <c r="M1832" t="b">
        <v>0</v>
      </c>
      <c r="N1832" s="12" t="s">
        <v>8268</v>
      </c>
      <c r="O1832" t="s">
        <v>8275</v>
      </c>
      <c r="P1832" s="6">
        <f t="shared" si="140"/>
        <v>10.5</v>
      </c>
      <c r="Q1832">
        <f t="shared" si="141"/>
        <v>91.3</v>
      </c>
      <c r="R1832" s="16">
        <f t="shared" si="142"/>
        <v>41921.842627314814</v>
      </c>
      <c r="S1832" s="16">
        <f t="shared" si="143"/>
        <v>40127.700370370374</v>
      </c>
      <c r="T1832">
        <f t="shared" si="144"/>
        <v>2014</v>
      </c>
    </row>
    <row r="1833" spans="1:20" ht="75" hidden="1" x14ac:dyDescent="0.25">
      <c r="A1833">
        <v>2534</v>
      </c>
      <c r="B1833" s="3" t="s">
        <v>2534</v>
      </c>
      <c r="C1833" s="3" t="s">
        <v>6644</v>
      </c>
      <c r="D1833" s="6">
        <v>2000</v>
      </c>
      <c r="E1833" s="8">
        <v>2100</v>
      </c>
      <c r="F1833" t="s">
        <v>8218</v>
      </c>
      <c r="G1833" t="s">
        <v>8223</v>
      </c>
      <c r="H1833" t="s">
        <v>8245</v>
      </c>
      <c r="I1833" s="10">
        <v>1262325600</v>
      </c>
      <c r="J1833">
        <v>1257871712</v>
      </c>
      <c r="K1833" t="b">
        <v>0</v>
      </c>
      <c r="L1833">
        <v>14</v>
      </c>
      <c r="M1833" t="b">
        <v>1</v>
      </c>
      <c r="N1833" s="12" t="s">
        <v>8287</v>
      </c>
      <c r="O1833" t="s">
        <v>8301</v>
      </c>
      <c r="P1833" s="6">
        <f t="shared" si="140"/>
        <v>105</v>
      </c>
      <c r="Q1833">
        <f t="shared" si="141"/>
        <v>150</v>
      </c>
      <c r="R1833" s="16">
        <f t="shared" si="142"/>
        <v>40127.700370370374</v>
      </c>
      <c r="S1833" s="16">
        <f t="shared" si="143"/>
        <v>41946.644745370373</v>
      </c>
      <c r="T1833">
        <f t="shared" si="144"/>
        <v>2009</v>
      </c>
    </row>
    <row r="1834" spans="1:20" ht="135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 s="10">
        <v>1417620506</v>
      </c>
      <c r="J1834">
        <v>1415028506</v>
      </c>
      <c r="K1834" t="b">
        <v>0</v>
      </c>
      <c r="L1834">
        <v>41</v>
      </c>
      <c r="M1834" t="b">
        <v>1</v>
      </c>
      <c r="N1834" s="12" t="s">
        <v>8283</v>
      </c>
      <c r="O1834" t="s">
        <v>8286</v>
      </c>
      <c r="P1834" s="6">
        <f t="shared" si="140"/>
        <v>105</v>
      </c>
      <c r="Q1834">
        <f t="shared" si="141"/>
        <v>51.22</v>
      </c>
      <c r="R1834" s="16">
        <f t="shared" si="142"/>
        <v>41946.644745370373</v>
      </c>
      <c r="S1834" s="16">
        <f t="shared" si="143"/>
        <v>41810.142199074071</v>
      </c>
      <c r="T1834">
        <f t="shared" si="144"/>
        <v>2014</v>
      </c>
    </row>
    <row r="1835" spans="1:20" ht="150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 s="10">
        <v>1404444286</v>
      </c>
      <c r="J1835">
        <v>1403234686</v>
      </c>
      <c r="K1835" t="b">
        <v>0</v>
      </c>
      <c r="L1835">
        <v>39</v>
      </c>
      <c r="M1835" t="b">
        <v>1</v>
      </c>
      <c r="N1835" s="12" t="s">
        <v>8283</v>
      </c>
      <c r="O1835" t="s">
        <v>8286</v>
      </c>
      <c r="P1835" s="6">
        <f t="shared" si="140"/>
        <v>300</v>
      </c>
      <c r="Q1835">
        <f t="shared" si="141"/>
        <v>53.85</v>
      </c>
      <c r="R1835" s="16">
        <f t="shared" si="142"/>
        <v>41810.142199074071</v>
      </c>
      <c r="S1835" s="16">
        <f t="shared" si="143"/>
        <v>41004.802465277775</v>
      </c>
      <c r="T1835">
        <f t="shared" si="144"/>
        <v>2014</v>
      </c>
    </row>
    <row r="1836" spans="1:20" ht="45" hidden="1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 s="10">
        <v>1336245328</v>
      </c>
      <c r="J1836">
        <v>1333653333</v>
      </c>
      <c r="K1836" t="b">
        <v>1</v>
      </c>
      <c r="L1836">
        <v>75</v>
      </c>
      <c r="M1836" t="b">
        <v>1</v>
      </c>
      <c r="N1836" s="12" t="s">
        <v>8287</v>
      </c>
      <c r="O1836" t="s">
        <v>8288</v>
      </c>
      <c r="P1836" s="6">
        <f t="shared" si="140"/>
        <v>106.66</v>
      </c>
      <c r="Q1836">
        <f t="shared" si="141"/>
        <v>27.94</v>
      </c>
      <c r="R1836" s="16">
        <f t="shared" si="142"/>
        <v>41004.802465277775</v>
      </c>
      <c r="S1836" s="16">
        <f t="shared" si="143"/>
        <v>41997.507905092592</v>
      </c>
      <c r="T1836">
        <f t="shared" si="144"/>
        <v>2012</v>
      </c>
    </row>
    <row r="1837" spans="1:20" ht="150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 s="10">
        <v>1422015083</v>
      </c>
      <c r="J1837">
        <v>1419423083</v>
      </c>
      <c r="K1837" t="b">
        <v>0</v>
      </c>
      <c r="L1837">
        <v>38</v>
      </c>
      <c r="M1837" t="b">
        <v>1</v>
      </c>
      <c r="N1837" s="12" t="s">
        <v>8283</v>
      </c>
      <c r="O1837" t="s">
        <v>8286</v>
      </c>
      <c r="P1837" s="6">
        <f t="shared" si="140"/>
        <v>104.75</v>
      </c>
      <c r="Q1837">
        <f t="shared" si="141"/>
        <v>55.13</v>
      </c>
      <c r="R1837" s="16">
        <f t="shared" si="142"/>
        <v>41997.507905092592</v>
      </c>
      <c r="S1837" s="16">
        <f t="shared" si="143"/>
        <v>42458.680925925932</v>
      </c>
      <c r="T1837">
        <f t="shared" si="144"/>
        <v>2014</v>
      </c>
    </row>
    <row r="1838" spans="1:20" ht="120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 s="10">
        <v>1461860432</v>
      </c>
      <c r="J1838">
        <v>1459268432</v>
      </c>
      <c r="K1838" t="b">
        <v>0</v>
      </c>
      <c r="L1838">
        <v>33</v>
      </c>
      <c r="M1838" t="b">
        <v>1</v>
      </c>
      <c r="N1838" s="12" t="s">
        <v>8283</v>
      </c>
      <c r="O1838" t="s">
        <v>8286</v>
      </c>
      <c r="P1838" s="6">
        <f t="shared" si="140"/>
        <v>104.65</v>
      </c>
      <c r="Q1838">
        <f t="shared" si="141"/>
        <v>63.42</v>
      </c>
      <c r="R1838" s="16">
        <f t="shared" si="142"/>
        <v>42458.680925925932</v>
      </c>
      <c r="S1838" s="16">
        <f t="shared" si="143"/>
        <v>41990.99863425926</v>
      </c>
      <c r="T1838">
        <f t="shared" si="144"/>
        <v>2016</v>
      </c>
    </row>
    <row r="1839" spans="1:20" ht="120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 s="10">
        <v>1421452682</v>
      </c>
      <c r="J1839">
        <v>1418860682</v>
      </c>
      <c r="K1839" t="b">
        <v>0</v>
      </c>
      <c r="L1839">
        <v>53</v>
      </c>
      <c r="M1839" t="b">
        <v>1</v>
      </c>
      <c r="N1839" s="12" t="s">
        <v>8283</v>
      </c>
      <c r="O1839" t="s">
        <v>8286</v>
      </c>
      <c r="P1839" s="6">
        <f t="shared" si="140"/>
        <v>104.35</v>
      </c>
      <c r="Q1839">
        <f t="shared" si="141"/>
        <v>39.380000000000003</v>
      </c>
      <c r="R1839" s="16">
        <f t="shared" si="142"/>
        <v>41990.99863425926</v>
      </c>
      <c r="S1839" s="16">
        <f t="shared" si="143"/>
        <v>42056.65143518518</v>
      </c>
      <c r="T1839">
        <f t="shared" si="144"/>
        <v>2014</v>
      </c>
    </row>
    <row r="1840" spans="1:20" ht="135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 s="10">
        <v>1427553484</v>
      </c>
      <c r="J1840">
        <v>1424533084</v>
      </c>
      <c r="K1840" t="b">
        <v>0</v>
      </c>
      <c r="L1840">
        <v>35</v>
      </c>
      <c r="M1840" t="b">
        <v>1</v>
      </c>
      <c r="N1840" s="12" t="s">
        <v>8283</v>
      </c>
      <c r="O1840" t="s">
        <v>8286</v>
      </c>
      <c r="P1840" s="6">
        <f t="shared" si="140"/>
        <v>115.89</v>
      </c>
      <c r="Q1840">
        <f t="shared" si="141"/>
        <v>59.6</v>
      </c>
      <c r="R1840" s="16">
        <f t="shared" si="142"/>
        <v>42056.65143518518</v>
      </c>
      <c r="S1840" s="16">
        <f t="shared" si="143"/>
        <v>41686.705208333333</v>
      </c>
      <c r="T1840">
        <f t="shared" si="144"/>
        <v>2015</v>
      </c>
    </row>
    <row r="1841" spans="1:20" ht="60" hidden="1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 s="10">
        <v>1395158130</v>
      </c>
      <c r="J1841">
        <v>1392569730</v>
      </c>
      <c r="K1841" t="b">
        <v>0</v>
      </c>
      <c r="L1841">
        <v>33</v>
      </c>
      <c r="M1841" t="b">
        <v>0</v>
      </c>
      <c r="N1841" s="12" t="s">
        <v>8271</v>
      </c>
      <c r="O1841" t="s">
        <v>8316</v>
      </c>
      <c r="P1841" s="6">
        <f t="shared" si="140"/>
        <v>10.41</v>
      </c>
      <c r="Q1841">
        <f t="shared" si="141"/>
        <v>63.1</v>
      </c>
      <c r="R1841" s="16">
        <f t="shared" si="142"/>
        <v>41686.705208333333</v>
      </c>
      <c r="S1841" s="16">
        <f t="shared" si="143"/>
        <v>41433.01829861111</v>
      </c>
      <c r="T1841">
        <f t="shared" si="144"/>
        <v>2014</v>
      </c>
    </row>
    <row r="1842" spans="1:20" ht="60" hidden="1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 s="10">
        <v>1373243181</v>
      </c>
      <c r="J1842">
        <v>1370651181</v>
      </c>
      <c r="K1842" t="b">
        <v>0</v>
      </c>
      <c r="L1842">
        <v>24</v>
      </c>
      <c r="M1842" t="b">
        <v>1</v>
      </c>
      <c r="N1842" s="12" t="s">
        <v>8281</v>
      </c>
      <c r="O1842" t="s">
        <v>8303</v>
      </c>
      <c r="P1842" s="6">
        <f t="shared" si="140"/>
        <v>173.33</v>
      </c>
      <c r="Q1842">
        <f t="shared" si="141"/>
        <v>86.67</v>
      </c>
      <c r="R1842" s="16">
        <f t="shared" si="142"/>
        <v>41433.01829861111</v>
      </c>
      <c r="S1842" s="16">
        <f t="shared" si="143"/>
        <v>41355.825497685182</v>
      </c>
      <c r="T1842">
        <f t="shared" si="144"/>
        <v>2013</v>
      </c>
    </row>
    <row r="1843" spans="1:20" ht="45" hidden="1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 s="10">
        <v>1366664400</v>
      </c>
      <c r="J1843">
        <v>1363981723</v>
      </c>
      <c r="K1843" t="b">
        <v>1</v>
      </c>
      <c r="L1843">
        <v>45</v>
      </c>
      <c r="M1843" t="b">
        <v>1</v>
      </c>
      <c r="N1843" s="12" t="s">
        <v>8287</v>
      </c>
      <c r="O1843" t="s">
        <v>8291</v>
      </c>
      <c r="P1843" s="6">
        <f t="shared" si="140"/>
        <v>103.8</v>
      </c>
      <c r="Q1843">
        <f t="shared" si="141"/>
        <v>46.13</v>
      </c>
      <c r="R1843" s="16">
        <f t="shared" si="142"/>
        <v>41355.825497685182</v>
      </c>
      <c r="S1843" s="16">
        <f t="shared" si="143"/>
        <v>42128.736608796295</v>
      </c>
      <c r="T1843">
        <f t="shared" si="144"/>
        <v>2013</v>
      </c>
    </row>
    <row r="1844" spans="1:20" ht="120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 s="10">
        <v>1431831600</v>
      </c>
      <c r="J1844">
        <v>1430761243</v>
      </c>
      <c r="K1844" t="b">
        <v>0</v>
      </c>
      <c r="L1844">
        <v>39</v>
      </c>
      <c r="M1844" t="b">
        <v>1</v>
      </c>
      <c r="N1844" s="12" t="s">
        <v>8283</v>
      </c>
      <c r="O1844" t="s">
        <v>8286</v>
      </c>
      <c r="P1844" s="6">
        <f t="shared" si="140"/>
        <v>115.33</v>
      </c>
      <c r="Q1844">
        <f t="shared" si="141"/>
        <v>53.23</v>
      </c>
      <c r="R1844" s="16">
        <f t="shared" si="142"/>
        <v>42128.736608796295</v>
      </c>
      <c r="S1844" s="16">
        <f t="shared" si="143"/>
        <v>41249.749085648145</v>
      </c>
      <c r="T1844">
        <f t="shared" si="144"/>
        <v>2015</v>
      </c>
    </row>
    <row r="1845" spans="1:20" ht="60" hidden="1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 s="10">
        <v>1357408721</v>
      </c>
      <c r="J1845">
        <v>1354816721</v>
      </c>
      <c r="K1845" t="b">
        <v>0</v>
      </c>
      <c r="L1845">
        <v>49</v>
      </c>
      <c r="M1845" t="b">
        <v>1</v>
      </c>
      <c r="N1845" s="12" t="s">
        <v>8271</v>
      </c>
      <c r="O1845" t="s">
        <v>8293</v>
      </c>
      <c r="P1845" s="6">
        <f t="shared" si="140"/>
        <v>103.75</v>
      </c>
      <c r="Q1845">
        <f t="shared" si="141"/>
        <v>42.35</v>
      </c>
      <c r="R1845" s="16">
        <f t="shared" si="142"/>
        <v>41249.749085648145</v>
      </c>
      <c r="S1845" s="16">
        <f t="shared" si="143"/>
        <v>42225.513888888891</v>
      </c>
      <c r="T1845">
        <f t="shared" si="144"/>
        <v>2012</v>
      </c>
    </row>
    <row r="1846" spans="1:20" ht="135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 s="10">
        <v>1440630000</v>
      </c>
      <c r="J1846">
        <v>1439122800</v>
      </c>
      <c r="K1846" t="b">
        <v>0</v>
      </c>
      <c r="L1846">
        <v>38</v>
      </c>
      <c r="M1846" t="b">
        <v>1</v>
      </c>
      <c r="N1846" s="12" t="s">
        <v>8283</v>
      </c>
      <c r="O1846" t="s">
        <v>8286</v>
      </c>
      <c r="P1846" s="6">
        <f t="shared" si="140"/>
        <v>103.65</v>
      </c>
      <c r="Q1846">
        <f t="shared" si="141"/>
        <v>54.55</v>
      </c>
      <c r="R1846" s="16">
        <f t="shared" si="142"/>
        <v>42225.513888888891</v>
      </c>
      <c r="S1846" s="16">
        <f t="shared" si="143"/>
        <v>41792.214467592588</v>
      </c>
      <c r="T1846">
        <f t="shared" si="144"/>
        <v>2015</v>
      </c>
    </row>
    <row r="1847" spans="1:20" ht="60" hidden="1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 s="10">
        <v>1404623330</v>
      </c>
      <c r="J1847">
        <v>1401685730</v>
      </c>
      <c r="K1847" t="b">
        <v>0</v>
      </c>
      <c r="L1847">
        <v>25</v>
      </c>
      <c r="M1847" t="b">
        <v>0</v>
      </c>
      <c r="N1847" s="12" t="s">
        <v>8279</v>
      </c>
      <c r="O1847" t="s">
        <v>8305</v>
      </c>
      <c r="P1847" s="6">
        <f t="shared" si="140"/>
        <v>20.71</v>
      </c>
      <c r="Q1847">
        <f t="shared" si="141"/>
        <v>82.82</v>
      </c>
      <c r="R1847" s="16">
        <f t="shared" si="142"/>
        <v>41792.214467592588</v>
      </c>
      <c r="S1847" s="16">
        <f t="shared" si="143"/>
        <v>42047.762407407412</v>
      </c>
      <c r="T1847">
        <f t="shared" si="144"/>
        <v>2014</v>
      </c>
    </row>
    <row r="1848" spans="1:20" ht="45" hidden="1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 s="10">
        <v>1428945472</v>
      </c>
      <c r="J1848">
        <v>1423765072</v>
      </c>
      <c r="K1848" t="b">
        <v>0</v>
      </c>
      <c r="L1848">
        <v>37</v>
      </c>
      <c r="M1848" t="b">
        <v>0</v>
      </c>
      <c r="N1848" s="12" t="s">
        <v>8281</v>
      </c>
      <c r="O1848" t="s">
        <v>8297</v>
      </c>
      <c r="P1848" s="6">
        <f t="shared" si="140"/>
        <v>27.6</v>
      </c>
      <c r="Q1848">
        <f t="shared" si="141"/>
        <v>55.95</v>
      </c>
      <c r="R1848" s="16">
        <f t="shared" si="142"/>
        <v>42047.762407407412</v>
      </c>
      <c r="S1848" s="16">
        <f t="shared" si="143"/>
        <v>42017.594236111108</v>
      </c>
      <c r="T1848">
        <f t="shared" si="144"/>
        <v>2015</v>
      </c>
    </row>
    <row r="1849" spans="1:20" ht="60" hidden="1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 s="10">
        <v>1423750542</v>
      </c>
      <c r="J1849">
        <v>1421158542</v>
      </c>
      <c r="K1849" t="b">
        <v>0</v>
      </c>
      <c r="L1849">
        <v>39</v>
      </c>
      <c r="M1849" t="b">
        <v>0</v>
      </c>
      <c r="N1849" s="12" t="s">
        <v>8283</v>
      </c>
      <c r="O1849" t="s">
        <v>8295</v>
      </c>
      <c r="P1849" s="6">
        <f t="shared" si="140"/>
        <v>59.14</v>
      </c>
      <c r="Q1849">
        <f t="shared" si="141"/>
        <v>53.08</v>
      </c>
      <c r="R1849" s="16">
        <f t="shared" si="142"/>
        <v>42017.594236111108</v>
      </c>
      <c r="S1849" s="16">
        <f t="shared" si="143"/>
        <v>40793.998599537037</v>
      </c>
      <c r="T1849">
        <f t="shared" si="144"/>
        <v>2015</v>
      </c>
    </row>
    <row r="1850" spans="1:20" ht="60" hidden="1" x14ac:dyDescent="0.25">
      <c r="A1850">
        <v>2485</v>
      </c>
      <c r="B1850" s="3" t="s">
        <v>2485</v>
      </c>
      <c r="C1850" s="3" t="s">
        <v>6595</v>
      </c>
      <c r="D1850" s="6">
        <v>2000</v>
      </c>
      <c r="E1850" s="8">
        <v>2065</v>
      </c>
      <c r="F1850" t="s">
        <v>8218</v>
      </c>
      <c r="G1850" t="s">
        <v>8223</v>
      </c>
      <c r="H1850" t="s">
        <v>8245</v>
      </c>
      <c r="I1850" s="10">
        <v>1318463879</v>
      </c>
      <c r="J1850">
        <v>1315439879</v>
      </c>
      <c r="K1850" t="b">
        <v>0</v>
      </c>
      <c r="L1850">
        <v>41</v>
      </c>
      <c r="M1850" t="b">
        <v>1</v>
      </c>
      <c r="N1850" s="12" t="s">
        <v>8287</v>
      </c>
      <c r="O1850" t="s">
        <v>8288</v>
      </c>
      <c r="P1850" s="6">
        <f t="shared" si="140"/>
        <v>103.25</v>
      </c>
      <c r="Q1850">
        <f t="shared" si="141"/>
        <v>50.37</v>
      </c>
      <c r="R1850" s="16">
        <f t="shared" si="142"/>
        <v>40793.998599537037</v>
      </c>
      <c r="S1850" s="16">
        <f t="shared" si="143"/>
        <v>41755.117581018516</v>
      </c>
      <c r="T1850">
        <f t="shared" si="144"/>
        <v>2011</v>
      </c>
    </row>
    <row r="1851" spans="1:20" ht="60" hidden="1" x14ac:dyDescent="0.25">
      <c r="A1851">
        <v>383</v>
      </c>
      <c r="B1851" s="3" t="s">
        <v>384</v>
      </c>
      <c r="C1851" s="3" t="s">
        <v>4493</v>
      </c>
      <c r="D1851" s="6">
        <v>999</v>
      </c>
      <c r="E1851" s="8">
        <v>2065</v>
      </c>
      <c r="F1851" t="s">
        <v>8218</v>
      </c>
      <c r="G1851" t="s">
        <v>8223</v>
      </c>
      <c r="H1851" t="s">
        <v>8245</v>
      </c>
      <c r="I1851" s="10">
        <v>1400467759</v>
      </c>
      <c r="J1851">
        <v>1398480559</v>
      </c>
      <c r="K1851" t="b">
        <v>0</v>
      </c>
      <c r="L1851">
        <v>48</v>
      </c>
      <c r="M1851" t="b">
        <v>1</v>
      </c>
      <c r="N1851" s="12" t="s">
        <v>8281</v>
      </c>
      <c r="O1851" t="s">
        <v>8282</v>
      </c>
      <c r="P1851" s="6">
        <f t="shared" si="140"/>
        <v>206.71</v>
      </c>
      <c r="Q1851">
        <f t="shared" si="141"/>
        <v>43.02</v>
      </c>
      <c r="R1851" s="16">
        <f t="shared" si="142"/>
        <v>41755.117581018516</v>
      </c>
      <c r="S1851" s="16">
        <f t="shared" si="143"/>
        <v>42248.640162037031</v>
      </c>
      <c r="T1851">
        <f t="shared" si="144"/>
        <v>2014</v>
      </c>
    </row>
    <row r="1852" spans="1:20" ht="135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 s="10">
        <v>1443808800</v>
      </c>
      <c r="J1852">
        <v>1441120910</v>
      </c>
      <c r="K1852" t="b">
        <v>0</v>
      </c>
      <c r="L1852">
        <v>46</v>
      </c>
      <c r="M1852" t="b">
        <v>1</v>
      </c>
      <c r="N1852" s="12" t="s">
        <v>8283</v>
      </c>
      <c r="O1852" t="s">
        <v>8286</v>
      </c>
      <c r="P1852" s="6">
        <f t="shared" si="140"/>
        <v>103.15</v>
      </c>
      <c r="Q1852">
        <f t="shared" si="141"/>
        <v>44.85</v>
      </c>
      <c r="R1852" s="16">
        <f t="shared" si="142"/>
        <v>42248.640162037031</v>
      </c>
      <c r="S1852" s="16">
        <f t="shared" si="143"/>
        <v>42121.756921296299</v>
      </c>
      <c r="T1852">
        <f t="shared" si="144"/>
        <v>2015</v>
      </c>
    </row>
    <row r="1853" spans="1:20" ht="165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 s="10">
        <v>1433134800</v>
      </c>
      <c r="J1853">
        <v>1430158198</v>
      </c>
      <c r="K1853" t="b">
        <v>0</v>
      </c>
      <c r="L1853">
        <v>30</v>
      </c>
      <c r="M1853" t="b">
        <v>1</v>
      </c>
      <c r="N1853" s="12" t="s">
        <v>8283</v>
      </c>
      <c r="O1853" t="s">
        <v>8286</v>
      </c>
      <c r="P1853" s="6">
        <f t="shared" si="140"/>
        <v>103</v>
      </c>
      <c r="Q1853">
        <f t="shared" si="141"/>
        <v>68.67</v>
      </c>
      <c r="R1853" s="16">
        <f t="shared" si="142"/>
        <v>42121.756921296299</v>
      </c>
      <c r="S1853" s="16">
        <f t="shared" si="143"/>
        <v>42200.625833333332</v>
      </c>
      <c r="T1853">
        <f t="shared" si="144"/>
        <v>2015</v>
      </c>
    </row>
    <row r="1854" spans="1:20" ht="135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 s="10">
        <v>1439136000</v>
      </c>
      <c r="J1854">
        <v>1436972472</v>
      </c>
      <c r="K1854" t="b">
        <v>0</v>
      </c>
      <c r="L1854">
        <v>36</v>
      </c>
      <c r="M1854" t="b">
        <v>1</v>
      </c>
      <c r="N1854" s="12" t="s">
        <v>8283</v>
      </c>
      <c r="O1854" t="s">
        <v>8286</v>
      </c>
      <c r="P1854" s="6">
        <f t="shared" si="140"/>
        <v>103</v>
      </c>
      <c r="Q1854">
        <f t="shared" si="141"/>
        <v>57.22</v>
      </c>
      <c r="R1854" s="16">
        <f t="shared" si="142"/>
        <v>42200.625833333332</v>
      </c>
      <c r="S1854" s="16">
        <f t="shared" si="143"/>
        <v>42372.624166666668</v>
      </c>
      <c r="T1854">
        <f t="shared" si="144"/>
        <v>2015</v>
      </c>
    </row>
    <row r="1855" spans="1:20" ht="60" hidden="1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 s="10">
        <v>1454425128</v>
      </c>
      <c r="J1855">
        <v>1451833128</v>
      </c>
      <c r="K1855" t="b">
        <v>0</v>
      </c>
      <c r="L1855">
        <v>46</v>
      </c>
      <c r="M1855" t="b">
        <v>0</v>
      </c>
      <c r="N1855" s="12" t="s">
        <v>8283</v>
      </c>
      <c r="O1855" t="s">
        <v>8295</v>
      </c>
      <c r="P1855" s="6">
        <f t="shared" si="140"/>
        <v>52.79</v>
      </c>
      <c r="Q1855">
        <f t="shared" si="141"/>
        <v>44.76</v>
      </c>
      <c r="R1855" s="16">
        <f t="shared" si="142"/>
        <v>42372.624166666668</v>
      </c>
      <c r="S1855" s="16">
        <f t="shared" si="143"/>
        <v>40925.599664351852</v>
      </c>
      <c r="T1855">
        <f t="shared" si="144"/>
        <v>2016</v>
      </c>
    </row>
    <row r="1856" spans="1:20" ht="45" hidden="1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 s="10">
        <v>1331441940</v>
      </c>
      <c r="J1856">
        <v>1326810211</v>
      </c>
      <c r="K1856" t="b">
        <v>0</v>
      </c>
      <c r="L1856">
        <v>23</v>
      </c>
      <c r="M1856" t="b">
        <v>1</v>
      </c>
      <c r="N1856" s="12" t="s">
        <v>8287</v>
      </c>
      <c r="O1856" t="s">
        <v>8291</v>
      </c>
      <c r="P1856" s="6">
        <f t="shared" si="140"/>
        <v>137.11000000000001</v>
      </c>
      <c r="Q1856">
        <f t="shared" si="141"/>
        <v>89.42</v>
      </c>
      <c r="R1856" s="16">
        <f t="shared" si="142"/>
        <v>40925.599664351852</v>
      </c>
      <c r="S1856" s="16">
        <f t="shared" si="143"/>
        <v>42195.749745370369</v>
      </c>
      <c r="T1856">
        <f t="shared" si="144"/>
        <v>2012</v>
      </c>
    </row>
    <row r="1857" spans="1:20" ht="135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 s="10">
        <v>1437447600</v>
      </c>
      <c r="J1857">
        <v>1436551178</v>
      </c>
      <c r="K1857" t="b">
        <v>0</v>
      </c>
      <c r="L1857">
        <v>29</v>
      </c>
      <c r="M1857" t="b">
        <v>1</v>
      </c>
      <c r="N1857" s="12" t="s">
        <v>8283</v>
      </c>
      <c r="O1857" t="s">
        <v>8286</v>
      </c>
      <c r="P1857" s="6">
        <f t="shared" si="140"/>
        <v>102.75</v>
      </c>
      <c r="Q1857">
        <f t="shared" si="141"/>
        <v>70.86</v>
      </c>
      <c r="R1857" s="16">
        <f t="shared" si="142"/>
        <v>42195.749745370369</v>
      </c>
      <c r="S1857" s="16">
        <f t="shared" si="143"/>
        <v>42038.720451388886</v>
      </c>
      <c r="T1857">
        <f t="shared" si="144"/>
        <v>2015</v>
      </c>
    </row>
    <row r="1858" spans="1:20" ht="135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 s="10">
        <v>1425142800</v>
      </c>
      <c r="J1858">
        <v>1422983847</v>
      </c>
      <c r="K1858" t="b">
        <v>0</v>
      </c>
      <c r="L1858">
        <v>51</v>
      </c>
      <c r="M1858" t="b">
        <v>1</v>
      </c>
      <c r="N1858" s="12" t="s">
        <v>8283</v>
      </c>
      <c r="O1858" t="s">
        <v>8286</v>
      </c>
      <c r="P1858" s="6">
        <f t="shared" ref="P1858:P1921" si="145">ROUND(E1858/D1858*100,2)</f>
        <v>102.75</v>
      </c>
      <c r="Q1858">
        <f t="shared" ref="Q1858:Q1921" si="146">ROUND(E1858/L1858,2)</f>
        <v>40.29</v>
      </c>
      <c r="R1858" s="16">
        <f t="shared" si="142"/>
        <v>42038.720451388886</v>
      </c>
      <c r="S1858" s="16">
        <f t="shared" si="143"/>
        <v>42774.792071759264</v>
      </c>
      <c r="T1858">
        <f t="shared" si="144"/>
        <v>2015</v>
      </c>
    </row>
    <row r="1859" spans="1:20" ht="45" hidden="1" x14ac:dyDescent="0.25">
      <c r="A1859">
        <v>2644</v>
      </c>
      <c r="B1859" s="3" t="s">
        <v>2644</v>
      </c>
      <c r="C1859" s="3" t="s">
        <v>6754</v>
      </c>
      <c r="D1859" s="6">
        <v>100000</v>
      </c>
      <c r="E1859" s="8">
        <v>2053</v>
      </c>
      <c r="F1859" t="s">
        <v>8219</v>
      </c>
      <c r="G1859" t="s">
        <v>8223</v>
      </c>
      <c r="H1859" t="s">
        <v>8245</v>
      </c>
      <c r="I1859" s="10">
        <v>1489172435</v>
      </c>
      <c r="J1859">
        <v>1486580435</v>
      </c>
      <c r="K1859" t="b">
        <v>1</v>
      </c>
      <c r="L1859">
        <v>52</v>
      </c>
      <c r="M1859" t="b">
        <v>0</v>
      </c>
      <c r="N1859" s="12" t="s">
        <v>8268</v>
      </c>
      <c r="O1859" t="s">
        <v>8275</v>
      </c>
      <c r="P1859" s="6">
        <f t="shared" si="145"/>
        <v>2.0499999999999998</v>
      </c>
      <c r="Q1859">
        <f t="shared" si="146"/>
        <v>39.479999999999997</v>
      </c>
      <c r="R1859" s="16">
        <f t="shared" ref="R1859:R1922" si="147">(((J1859/60)/60)/24)+DATE(1970,1,1)</f>
        <v>42774.792071759264</v>
      </c>
      <c r="S1859" s="16">
        <f t="shared" ref="S1859:S1922" si="148">(((J1860/60)/60)/24)+DATE(1970,1,1)</f>
        <v>42614.722013888888</v>
      </c>
      <c r="T1859">
        <f t="shared" ref="T1859:T1922" si="149">YEAR(R1859)</f>
        <v>2017</v>
      </c>
    </row>
    <row r="1860" spans="1:20" ht="45" hidden="1" x14ac:dyDescent="0.25">
      <c r="A1860">
        <v>1839</v>
      </c>
      <c r="B1860" s="3" t="s">
        <v>1840</v>
      </c>
      <c r="C1860" s="3" t="s">
        <v>5949</v>
      </c>
      <c r="D1860" s="6">
        <v>1000</v>
      </c>
      <c r="E1860" s="8">
        <v>2053</v>
      </c>
      <c r="F1860" t="s">
        <v>8218</v>
      </c>
      <c r="G1860" t="s">
        <v>8223</v>
      </c>
      <c r="H1860" t="s">
        <v>8245</v>
      </c>
      <c r="I1860" s="10">
        <v>1475342382</v>
      </c>
      <c r="J1860">
        <v>1472750382</v>
      </c>
      <c r="K1860" t="b">
        <v>0</v>
      </c>
      <c r="L1860">
        <v>45</v>
      </c>
      <c r="M1860" t="b">
        <v>1</v>
      </c>
      <c r="N1860" s="12" t="s">
        <v>8287</v>
      </c>
      <c r="O1860" t="s">
        <v>8291</v>
      </c>
      <c r="P1860" s="6">
        <f t="shared" si="145"/>
        <v>205.3</v>
      </c>
      <c r="Q1860">
        <f t="shared" si="146"/>
        <v>45.62</v>
      </c>
      <c r="R1860" s="16">
        <f t="shared" si="147"/>
        <v>42614.722013888888</v>
      </c>
      <c r="S1860" s="16">
        <f t="shared" si="148"/>
        <v>41074.221562500003</v>
      </c>
      <c r="T1860">
        <f t="shared" si="149"/>
        <v>2016</v>
      </c>
    </row>
    <row r="1861" spans="1:20" ht="30" hidden="1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 s="10">
        <v>1342243143</v>
      </c>
      <c r="J1861">
        <v>1339651143</v>
      </c>
      <c r="K1861" t="b">
        <v>0</v>
      </c>
      <c r="L1861">
        <v>38</v>
      </c>
      <c r="M1861" t="b">
        <v>1</v>
      </c>
      <c r="N1861" s="12" t="s">
        <v>8287</v>
      </c>
      <c r="O1861" t="s">
        <v>8288</v>
      </c>
      <c r="P1861" s="6">
        <f t="shared" si="145"/>
        <v>136.80000000000001</v>
      </c>
      <c r="Q1861">
        <f t="shared" si="146"/>
        <v>54</v>
      </c>
      <c r="R1861" s="16">
        <f t="shared" si="147"/>
        <v>41074.221562500003</v>
      </c>
      <c r="S1861" s="16">
        <f t="shared" si="148"/>
        <v>42711.545196759253</v>
      </c>
      <c r="T1861">
        <f t="shared" si="149"/>
        <v>2012</v>
      </c>
    </row>
    <row r="1862" spans="1:20" ht="105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 s="10">
        <v>1483707905</v>
      </c>
      <c r="J1862">
        <v>1481115905</v>
      </c>
      <c r="K1862" t="b">
        <v>0</v>
      </c>
      <c r="L1862">
        <v>59</v>
      </c>
      <c r="M1862" t="b">
        <v>1</v>
      </c>
      <c r="N1862" s="12" t="s">
        <v>8283</v>
      </c>
      <c r="O1862" t="s">
        <v>8286</v>
      </c>
      <c r="P1862" s="6">
        <f t="shared" si="145"/>
        <v>102.5</v>
      </c>
      <c r="Q1862">
        <f t="shared" si="146"/>
        <v>34.75</v>
      </c>
      <c r="R1862" s="16">
        <f t="shared" si="147"/>
        <v>42711.545196759253</v>
      </c>
      <c r="S1862" s="16">
        <f t="shared" si="148"/>
        <v>42550.701886574068</v>
      </c>
      <c r="T1862">
        <f t="shared" si="149"/>
        <v>2016</v>
      </c>
    </row>
    <row r="1863" spans="1:20" ht="120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 s="10">
        <v>1469811043</v>
      </c>
      <c r="J1863">
        <v>1467219043</v>
      </c>
      <c r="K1863" t="b">
        <v>0</v>
      </c>
      <c r="L1863">
        <v>20</v>
      </c>
      <c r="M1863" t="b">
        <v>1</v>
      </c>
      <c r="N1863" s="12" t="s">
        <v>8283</v>
      </c>
      <c r="O1863" t="s">
        <v>8286</v>
      </c>
      <c r="P1863" s="6">
        <f t="shared" si="145"/>
        <v>102.5</v>
      </c>
      <c r="Q1863">
        <f t="shared" si="146"/>
        <v>102.5</v>
      </c>
      <c r="R1863" s="16">
        <f t="shared" si="147"/>
        <v>42550.701886574068</v>
      </c>
      <c r="S1863" s="16">
        <f t="shared" si="148"/>
        <v>42591.899988425925</v>
      </c>
      <c r="T1863">
        <f t="shared" si="149"/>
        <v>2016</v>
      </c>
    </row>
    <row r="1864" spans="1:20" ht="135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 s="10">
        <v>1473393600</v>
      </c>
      <c r="J1864">
        <v>1470778559</v>
      </c>
      <c r="K1864" t="b">
        <v>0</v>
      </c>
      <c r="L1864">
        <v>28</v>
      </c>
      <c r="M1864" t="b">
        <v>1</v>
      </c>
      <c r="N1864" s="12" t="s">
        <v>8283</v>
      </c>
      <c r="O1864" t="s">
        <v>8286</v>
      </c>
      <c r="P1864" s="6">
        <f t="shared" si="145"/>
        <v>102.5</v>
      </c>
      <c r="Q1864">
        <f t="shared" si="146"/>
        <v>73.209999999999994</v>
      </c>
      <c r="R1864" s="16">
        <f t="shared" si="147"/>
        <v>42591.899988425925</v>
      </c>
      <c r="S1864" s="16">
        <f t="shared" si="148"/>
        <v>42120.531226851846</v>
      </c>
      <c r="T1864">
        <f t="shared" si="149"/>
        <v>2016</v>
      </c>
    </row>
    <row r="1865" spans="1:20" ht="120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 s="10">
        <v>1433076298</v>
      </c>
      <c r="J1865">
        <v>1430052298</v>
      </c>
      <c r="K1865" t="b">
        <v>0</v>
      </c>
      <c r="L1865">
        <v>31</v>
      </c>
      <c r="M1865" t="b">
        <v>1</v>
      </c>
      <c r="N1865" s="12" t="s">
        <v>8283</v>
      </c>
      <c r="O1865" t="s">
        <v>8286</v>
      </c>
      <c r="P1865" s="6">
        <f t="shared" si="145"/>
        <v>102.5</v>
      </c>
      <c r="Q1865">
        <f t="shared" si="146"/>
        <v>66.13</v>
      </c>
      <c r="R1865" s="16">
        <f t="shared" si="147"/>
        <v>42120.531226851846</v>
      </c>
      <c r="S1865" s="16">
        <f t="shared" si="148"/>
        <v>42503.559467592597</v>
      </c>
      <c r="T1865">
        <f t="shared" si="149"/>
        <v>2015</v>
      </c>
    </row>
    <row r="1866" spans="1:20" ht="120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 s="10">
        <v>1464987600</v>
      </c>
      <c r="J1866">
        <v>1463145938</v>
      </c>
      <c r="K1866" t="b">
        <v>1</v>
      </c>
      <c r="L1866">
        <v>39</v>
      </c>
      <c r="M1866" t="b">
        <v>1</v>
      </c>
      <c r="N1866" s="12" t="s">
        <v>8283</v>
      </c>
      <c r="O1866" t="s">
        <v>8286</v>
      </c>
      <c r="P1866" s="6">
        <f t="shared" si="145"/>
        <v>102.35</v>
      </c>
      <c r="Q1866">
        <f t="shared" si="146"/>
        <v>52.49</v>
      </c>
      <c r="R1866" s="16">
        <f t="shared" si="147"/>
        <v>42503.559467592597</v>
      </c>
      <c r="S1866" s="16">
        <f t="shared" si="148"/>
        <v>42152.765717592592</v>
      </c>
      <c r="T1866">
        <f t="shared" si="149"/>
        <v>2016</v>
      </c>
    </row>
    <row r="1867" spans="1:20" ht="75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 s="10">
        <v>1435947758</v>
      </c>
      <c r="J1867">
        <v>1432837358</v>
      </c>
      <c r="K1867" t="b">
        <v>0</v>
      </c>
      <c r="L1867">
        <v>17</v>
      </c>
      <c r="M1867" t="b">
        <v>1</v>
      </c>
      <c r="N1867" s="12" t="s">
        <v>8283</v>
      </c>
      <c r="O1867" t="s">
        <v>8286</v>
      </c>
      <c r="P1867" s="6">
        <f t="shared" si="145"/>
        <v>102.1</v>
      </c>
      <c r="Q1867">
        <f t="shared" si="146"/>
        <v>120.12</v>
      </c>
      <c r="R1867" s="16">
        <f t="shared" si="147"/>
        <v>42152.765717592592</v>
      </c>
      <c r="S1867" s="16">
        <f t="shared" si="148"/>
        <v>41928.170497685183</v>
      </c>
      <c r="T1867">
        <f t="shared" si="149"/>
        <v>2015</v>
      </c>
    </row>
    <row r="1868" spans="1:20" ht="135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 s="10">
        <v>1415253540</v>
      </c>
      <c r="J1868">
        <v>1413432331</v>
      </c>
      <c r="K1868" t="b">
        <v>0</v>
      </c>
      <c r="L1868">
        <v>23</v>
      </c>
      <c r="M1868" t="b">
        <v>1</v>
      </c>
      <c r="N1868" s="12" t="s">
        <v>8283</v>
      </c>
      <c r="O1868" t="s">
        <v>8286</v>
      </c>
      <c r="P1868" s="6">
        <f t="shared" si="145"/>
        <v>102.05</v>
      </c>
      <c r="Q1868">
        <f t="shared" si="146"/>
        <v>88.74</v>
      </c>
      <c r="R1868" s="16">
        <f t="shared" si="147"/>
        <v>41928.170497685183</v>
      </c>
      <c r="S1868" s="16">
        <f t="shared" si="148"/>
        <v>41059.006805555553</v>
      </c>
      <c r="T1868">
        <f t="shared" si="149"/>
        <v>2014</v>
      </c>
    </row>
    <row r="1869" spans="1:20" ht="60" hidden="1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 s="10">
        <v>1341633540</v>
      </c>
      <c r="J1869">
        <v>1338336588</v>
      </c>
      <c r="K1869" t="b">
        <v>0</v>
      </c>
      <c r="L1869">
        <v>34</v>
      </c>
      <c r="M1869" t="b">
        <v>1</v>
      </c>
      <c r="N1869" s="12" t="s">
        <v>8287</v>
      </c>
      <c r="O1869" t="s">
        <v>8291</v>
      </c>
      <c r="P1869" s="6">
        <f t="shared" si="145"/>
        <v>203.51</v>
      </c>
      <c r="Q1869">
        <f t="shared" si="146"/>
        <v>59.85</v>
      </c>
      <c r="R1869" s="16">
        <f t="shared" si="147"/>
        <v>41059.006805555553</v>
      </c>
      <c r="S1869" s="16">
        <f t="shared" si="148"/>
        <v>41745.84542824074</v>
      </c>
      <c r="T1869">
        <f t="shared" si="149"/>
        <v>2012</v>
      </c>
    </row>
    <row r="1870" spans="1:20" ht="30" hidden="1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 s="10">
        <v>1400561940</v>
      </c>
      <c r="J1870">
        <v>1397679445</v>
      </c>
      <c r="K1870" t="b">
        <v>0</v>
      </c>
      <c r="L1870">
        <v>40</v>
      </c>
      <c r="M1870" t="b">
        <v>1</v>
      </c>
      <c r="N1870" s="12" t="s">
        <v>8287</v>
      </c>
      <c r="O1870" t="s">
        <v>8291</v>
      </c>
      <c r="P1870" s="6">
        <f t="shared" si="145"/>
        <v>101.75</v>
      </c>
      <c r="Q1870">
        <f t="shared" si="146"/>
        <v>50.88</v>
      </c>
      <c r="R1870" s="16">
        <f t="shared" si="147"/>
        <v>41745.84542824074</v>
      </c>
      <c r="S1870" s="16">
        <f t="shared" si="148"/>
        <v>42546.862233796302</v>
      </c>
      <c r="T1870">
        <f t="shared" si="149"/>
        <v>2014</v>
      </c>
    </row>
    <row r="1871" spans="1:20" ht="60" hidden="1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 s="10">
        <v>1469401200</v>
      </c>
      <c r="J1871">
        <v>1466887297</v>
      </c>
      <c r="K1871" t="b">
        <v>0</v>
      </c>
      <c r="L1871">
        <v>27</v>
      </c>
      <c r="M1871" t="b">
        <v>1</v>
      </c>
      <c r="N1871" s="12" t="s">
        <v>8283</v>
      </c>
      <c r="O1871" t="s">
        <v>8295</v>
      </c>
      <c r="P1871" s="6">
        <f t="shared" si="145"/>
        <v>101.75</v>
      </c>
      <c r="Q1871">
        <f t="shared" si="146"/>
        <v>75.37</v>
      </c>
      <c r="R1871" s="16">
        <f t="shared" si="147"/>
        <v>42546.862233796302</v>
      </c>
      <c r="S1871" s="16">
        <f t="shared" si="148"/>
        <v>42160.583043981482</v>
      </c>
      <c r="T1871">
        <f t="shared" si="149"/>
        <v>2016</v>
      </c>
    </row>
    <row r="1872" spans="1:20" ht="150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 s="10">
        <v>1434808775</v>
      </c>
      <c r="J1872">
        <v>1433512775</v>
      </c>
      <c r="K1872" t="b">
        <v>0</v>
      </c>
      <c r="L1872">
        <v>63</v>
      </c>
      <c r="M1872" t="b">
        <v>1</v>
      </c>
      <c r="N1872" s="12" t="s">
        <v>8283</v>
      </c>
      <c r="O1872" t="s">
        <v>8286</v>
      </c>
      <c r="P1872" s="6">
        <f t="shared" si="145"/>
        <v>101.65</v>
      </c>
      <c r="Q1872">
        <f t="shared" si="146"/>
        <v>32.270000000000003</v>
      </c>
      <c r="R1872" s="16">
        <f t="shared" si="147"/>
        <v>42160.583043981482</v>
      </c>
      <c r="S1872" s="16">
        <f t="shared" si="148"/>
        <v>40806.870949074073</v>
      </c>
      <c r="T1872">
        <f t="shared" si="149"/>
        <v>2015</v>
      </c>
    </row>
    <row r="1873" spans="1:20" ht="45" hidden="1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 s="10">
        <v>1321739650</v>
      </c>
      <c r="J1873">
        <v>1316552050</v>
      </c>
      <c r="K1873" t="b">
        <v>0</v>
      </c>
      <c r="L1873">
        <v>22</v>
      </c>
      <c r="M1873" t="b">
        <v>1</v>
      </c>
      <c r="N1873" s="12" t="s">
        <v>8281</v>
      </c>
      <c r="O1873" t="s">
        <v>8282</v>
      </c>
      <c r="P1873" s="6">
        <f t="shared" si="145"/>
        <v>101.55</v>
      </c>
      <c r="Q1873">
        <f t="shared" si="146"/>
        <v>92.32</v>
      </c>
      <c r="R1873" s="16">
        <f t="shared" si="147"/>
        <v>40806.870949074073</v>
      </c>
      <c r="S1873" s="16">
        <f t="shared" si="148"/>
        <v>42354.131643518514</v>
      </c>
      <c r="T1873">
        <f t="shared" si="149"/>
        <v>2011</v>
      </c>
    </row>
    <row r="1874" spans="1:20" ht="60" hidden="1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 s="10">
        <v>1452827374</v>
      </c>
      <c r="J1874">
        <v>1450235374</v>
      </c>
      <c r="K1874" t="b">
        <v>0</v>
      </c>
      <c r="L1874">
        <v>26</v>
      </c>
      <c r="M1874" t="b">
        <v>0</v>
      </c>
      <c r="N1874" s="12" t="s">
        <v>8283</v>
      </c>
      <c r="O1874" t="s">
        <v>8286</v>
      </c>
      <c r="P1874" s="6">
        <f t="shared" si="145"/>
        <v>14.06</v>
      </c>
      <c r="Q1874">
        <f t="shared" si="146"/>
        <v>78.08</v>
      </c>
      <c r="R1874" s="16">
        <f t="shared" si="147"/>
        <v>42354.131643518514</v>
      </c>
      <c r="S1874" s="16">
        <f t="shared" si="148"/>
        <v>42505.738032407404</v>
      </c>
      <c r="T1874">
        <f t="shared" si="149"/>
        <v>2015</v>
      </c>
    </row>
    <row r="1875" spans="1:20" ht="135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 s="10">
        <v>1465062166</v>
      </c>
      <c r="J1875">
        <v>1463334166</v>
      </c>
      <c r="K1875" t="b">
        <v>0</v>
      </c>
      <c r="L1875">
        <v>19</v>
      </c>
      <c r="M1875" t="b">
        <v>1</v>
      </c>
      <c r="N1875" s="12" t="s">
        <v>8283</v>
      </c>
      <c r="O1875" t="s">
        <v>8286</v>
      </c>
      <c r="P1875" s="6">
        <f t="shared" si="145"/>
        <v>101.5</v>
      </c>
      <c r="Q1875">
        <f t="shared" si="146"/>
        <v>106.84</v>
      </c>
      <c r="R1875" s="16">
        <f t="shared" si="147"/>
        <v>42505.738032407404</v>
      </c>
      <c r="S1875" s="16">
        <f t="shared" si="148"/>
        <v>42604.669675925921</v>
      </c>
      <c r="T1875">
        <f t="shared" si="149"/>
        <v>2016</v>
      </c>
    </row>
    <row r="1876" spans="1:20" ht="60" hidden="1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 s="10">
        <v>1477065860</v>
      </c>
      <c r="J1876">
        <v>1471881860</v>
      </c>
      <c r="K1876" t="b">
        <v>0</v>
      </c>
      <c r="L1876">
        <v>11</v>
      </c>
      <c r="M1876" t="b">
        <v>0</v>
      </c>
      <c r="N1876" s="12" t="s">
        <v>8268</v>
      </c>
      <c r="O1876" t="s">
        <v>8270</v>
      </c>
      <c r="P1876" s="6">
        <f t="shared" si="145"/>
        <v>1.1299999999999999</v>
      </c>
      <c r="Q1876">
        <f t="shared" si="146"/>
        <v>184.36</v>
      </c>
      <c r="R1876" s="16">
        <f t="shared" si="147"/>
        <v>42604.669675925921</v>
      </c>
      <c r="S1876" s="16">
        <f t="shared" si="148"/>
        <v>41789.21398148148</v>
      </c>
      <c r="T1876">
        <f t="shared" si="149"/>
        <v>2016</v>
      </c>
    </row>
    <row r="1877" spans="1:20" ht="60" hidden="1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 s="10">
        <v>1403150400</v>
      </c>
      <c r="J1877">
        <v>1401426488</v>
      </c>
      <c r="K1877" t="b">
        <v>0</v>
      </c>
      <c r="L1877">
        <v>16</v>
      </c>
      <c r="M1877" t="b">
        <v>1</v>
      </c>
      <c r="N1877" s="12" t="s">
        <v>8281</v>
      </c>
      <c r="O1877" t="s">
        <v>8292</v>
      </c>
      <c r="P1877" s="6">
        <f t="shared" si="145"/>
        <v>101.35</v>
      </c>
      <c r="Q1877">
        <f t="shared" si="146"/>
        <v>126.69</v>
      </c>
      <c r="R1877" s="16">
        <f t="shared" si="147"/>
        <v>41789.21398148148</v>
      </c>
      <c r="S1877" s="16">
        <f t="shared" si="148"/>
        <v>42037.598958333328</v>
      </c>
      <c r="T1877">
        <f t="shared" si="149"/>
        <v>2014</v>
      </c>
    </row>
    <row r="1878" spans="1:20" ht="120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 s="10">
        <v>1425478950</v>
      </c>
      <c r="J1878">
        <v>1422886950</v>
      </c>
      <c r="K1878" t="b">
        <v>0</v>
      </c>
      <c r="L1878">
        <v>28</v>
      </c>
      <c r="M1878" t="b">
        <v>1</v>
      </c>
      <c r="N1878" s="12" t="s">
        <v>8283</v>
      </c>
      <c r="O1878" t="s">
        <v>8286</v>
      </c>
      <c r="P1878" s="6">
        <f t="shared" si="145"/>
        <v>101.35</v>
      </c>
      <c r="Q1878">
        <f t="shared" si="146"/>
        <v>72.39</v>
      </c>
      <c r="R1878" s="16">
        <f t="shared" si="147"/>
        <v>42037.598958333328</v>
      </c>
      <c r="S1878" s="16">
        <f t="shared" si="148"/>
        <v>41638.342905092592</v>
      </c>
      <c r="T1878">
        <f t="shared" si="149"/>
        <v>2015</v>
      </c>
    </row>
    <row r="1879" spans="1:20" ht="45" hidden="1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 s="10">
        <v>1390983227</v>
      </c>
      <c r="J1879">
        <v>1388391227</v>
      </c>
      <c r="K1879" t="b">
        <v>1</v>
      </c>
      <c r="L1879">
        <v>52</v>
      </c>
      <c r="M1879" t="b">
        <v>1</v>
      </c>
      <c r="N1879" s="12" t="s">
        <v>8287</v>
      </c>
      <c r="O1879" t="s">
        <v>8291</v>
      </c>
      <c r="P1879" s="6">
        <f t="shared" si="145"/>
        <v>101.25</v>
      </c>
      <c r="Q1879">
        <f t="shared" si="146"/>
        <v>38.94</v>
      </c>
      <c r="R1879" s="16">
        <f t="shared" si="147"/>
        <v>41638.342905092592</v>
      </c>
      <c r="S1879" s="16">
        <f t="shared" si="148"/>
        <v>41817.854999999996</v>
      </c>
      <c r="T1879">
        <f t="shared" si="149"/>
        <v>2013</v>
      </c>
    </row>
    <row r="1880" spans="1:20" ht="60" hidden="1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 s="10">
        <v>1405715472</v>
      </c>
      <c r="J1880">
        <v>1403901072</v>
      </c>
      <c r="K1880" t="b">
        <v>0</v>
      </c>
      <c r="L1880">
        <v>38</v>
      </c>
      <c r="M1880" t="b">
        <v>1</v>
      </c>
      <c r="N1880" s="12" t="s">
        <v>8287</v>
      </c>
      <c r="O1880" t="s">
        <v>8291</v>
      </c>
      <c r="P1880" s="6">
        <f t="shared" si="145"/>
        <v>101.25</v>
      </c>
      <c r="Q1880">
        <f t="shared" si="146"/>
        <v>53.29</v>
      </c>
      <c r="R1880" s="16">
        <f t="shared" si="147"/>
        <v>41817.854999999996</v>
      </c>
      <c r="S1880" s="16">
        <f t="shared" si="148"/>
        <v>41800.526701388888</v>
      </c>
      <c r="T1880">
        <f t="shared" si="149"/>
        <v>2014</v>
      </c>
    </row>
    <row r="1881" spans="1:20" ht="135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 s="10">
        <v>1406761200</v>
      </c>
      <c r="J1881">
        <v>1402403907</v>
      </c>
      <c r="K1881" t="b">
        <v>0</v>
      </c>
      <c r="L1881">
        <v>38</v>
      </c>
      <c r="M1881" t="b">
        <v>1</v>
      </c>
      <c r="N1881" s="12" t="s">
        <v>8283</v>
      </c>
      <c r="O1881" t="s">
        <v>8286</v>
      </c>
      <c r="P1881" s="6">
        <f t="shared" si="145"/>
        <v>101.25</v>
      </c>
      <c r="Q1881">
        <f t="shared" si="146"/>
        <v>53.29</v>
      </c>
      <c r="R1881" s="16">
        <f t="shared" si="147"/>
        <v>41800.526701388888</v>
      </c>
      <c r="S1881" s="16">
        <f t="shared" si="148"/>
        <v>42155.142638888887</v>
      </c>
      <c r="T1881">
        <f t="shared" si="149"/>
        <v>2014</v>
      </c>
    </row>
    <row r="1882" spans="1:20" ht="135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 s="10">
        <v>1438226724</v>
      </c>
      <c r="J1882">
        <v>1433042724</v>
      </c>
      <c r="K1882" t="b">
        <v>0</v>
      </c>
      <c r="L1882">
        <v>32</v>
      </c>
      <c r="M1882" t="b">
        <v>1</v>
      </c>
      <c r="N1882" s="12" t="s">
        <v>8283</v>
      </c>
      <c r="O1882" t="s">
        <v>8286</v>
      </c>
      <c r="P1882" s="6">
        <f t="shared" si="145"/>
        <v>101.25</v>
      </c>
      <c r="Q1882">
        <f t="shared" si="146"/>
        <v>63.28</v>
      </c>
      <c r="R1882" s="16">
        <f t="shared" si="147"/>
        <v>42155.142638888887</v>
      </c>
      <c r="S1882" s="16">
        <f t="shared" si="148"/>
        <v>42198.765844907408</v>
      </c>
      <c r="T1882">
        <f t="shared" si="149"/>
        <v>2015</v>
      </c>
    </row>
    <row r="1883" spans="1:20" ht="60" hidden="1" x14ac:dyDescent="0.25">
      <c r="A1883">
        <v>1441</v>
      </c>
      <c r="B1883" s="3" t="s">
        <v>1442</v>
      </c>
      <c r="C1883" s="3" t="s">
        <v>5551</v>
      </c>
      <c r="D1883" s="6">
        <v>180000</v>
      </c>
      <c r="E1883" s="8">
        <v>2020</v>
      </c>
      <c r="F1883" t="s">
        <v>8220</v>
      </c>
      <c r="G1883" t="s">
        <v>8224</v>
      </c>
      <c r="H1883" t="s">
        <v>8246</v>
      </c>
      <c r="I1883" s="10">
        <v>1441995769</v>
      </c>
      <c r="J1883">
        <v>1436811769</v>
      </c>
      <c r="K1883" t="b">
        <v>0</v>
      </c>
      <c r="L1883">
        <v>3</v>
      </c>
      <c r="M1883" t="b">
        <v>0</v>
      </c>
      <c r="N1883" s="12" t="s">
        <v>8271</v>
      </c>
      <c r="O1883" t="s">
        <v>8308</v>
      </c>
      <c r="P1883" s="6">
        <f t="shared" si="145"/>
        <v>1.1200000000000001</v>
      </c>
      <c r="Q1883">
        <f t="shared" si="146"/>
        <v>673.33</v>
      </c>
      <c r="R1883" s="16">
        <f t="shared" si="147"/>
        <v>42198.765844907408</v>
      </c>
      <c r="S1883" s="16">
        <f t="shared" si="148"/>
        <v>42712.23474537037</v>
      </c>
      <c r="T1883">
        <f t="shared" si="149"/>
        <v>2015</v>
      </c>
    </row>
    <row r="1884" spans="1:20" ht="120" x14ac:dyDescent="0.25">
      <c r="A1884">
        <v>1284</v>
      </c>
      <c r="B1884" s="3" t="s">
        <v>1285</v>
      </c>
      <c r="C1884" s="3" t="s">
        <v>5394</v>
      </c>
      <c r="D1884" s="6">
        <v>2000</v>
      </c>
      <c r="E1884" s="8">
        <v>2020</v>
      </c>
      <c r="F1884" t="s">
        <v>8218</v>
      </c>
      <c r="G1884" t="s">
        <v>8223</v>
      </c>
      <c r="H1884" t="s">
        <v>8245</v>
      </c>
      <c r="I1884" s="10">
        <v>1483203540</v>
      </c>
      <c r="J1884">
        <v>1481175482</v>
      </c>
      <c r="K1884" t="b">
        <v>0</v>
      </c>
      <c r="L1884">
        <v>31</v>
      </c>
      <c r="M1884" t="b">
        <v>1</v>
      </c>
      <c r="N1884" s="12" t="s">
        <v>8283</v>
      </c>
      <c r="O1884" t="s">
        <v>8286</v>
      </c>
      <c r="P1884" s="6">
        <f t="shared" si="145"/>
        <v>101</v>
      </c>
      <c r="Q1884">
        <f t="shared" si="146"/>
        <v>65.16</v>
      </c>
      <c r="R1884" s="16">
        <f t="shared" si="147"/>
        <v>42712.23474537037</v>
      </c>
      <c r="S1884" s="16">
        <f t="shared" si="148"/>
        <v>41657.923807870371</v>
      </c>
      <c r="T1884">
        <f t="shared" si="149"/>
        <v>2016</v>
      </c>
    </row>
    <row r="1885" spans="1:20" ht="30" hidden="1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 s="10">
        <v>1392675017</v>
      </c>
      <c r="J1885">
        <v>1390083017</v>
      </c>
      <c r="K1885" t="b">
        <v>0</v>
      </c>
      <c r="L1885">
        <v>38</v>
      </c>
      <c r="M1885" t="b">
        <v>1</v>
      </c>
      <c r="N1885" s="12" t="s">
        <v>8287</v>
      </c>
      <c r="O1885" t="s">
        <v>8291</v>
      </c>
      <c r="P1885" s="6">
        <f t="shared" si="145"/>
        <v>101</v>
      </c>
      <c r="Q1885">
        <f t="shared" si="146"/>
        <v>53.16</v>
      </c>
      <c r="R1885" s="16">
        <f t="shared" si="147"/>
        <v>41657.923807870371</v>
      </c>
      <c r="S1885" s="16">
        <f t="shared" si="148"/>
        <v>41822.417939814812</v>
      </c>
      <c r="T1885">
        <f t="shared" si="149"/>
        <v>2014</v>
      </c>
    </row>
    <row r="1886" spans="1:20" ht="150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 s="10">
        <v>1406887310</v>
      </c>
      <c r="J1886">
        <v>1404295310</v>
      </c>
      <c r="K1886" t="b">
        <v>0</v>
      </c>
      <c r="L1886">
        <v>21</v>
      </c>
      <c r="M1886" t="b">
        <v>1</v>
      </c>
      <c r="N1886" s="12" t="s">
        <v>8283</v>
      </c>
      <c r="O1886" t="s">
        <v>8286</v>
      </c>
      <c r="P1886" s="6">
        <f t="shared" si="145"/>
        <v>101</v>
      </c>
      <c r="Q1886">
        <f t="shared" si="146"/>
        <v>96.19</v>
      </c>
      <c r="R1886" s="16">
        <f t="shared" si="147"/>
        <v>41822.417939814812</v>
      </c>
      <c r="S1886" s="16">
        <f t="shared" si="148"/>
        <v>42541.501516203702</v>
      </c>
      <c r="T1886">
        <f t="shared" si="149"/>
        <v>2014</v>
      </c>
    </row>
    <row r="1887" spans="1:20" ht="135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 s="10">
        <v>1469016131</v>
      </c>
      <c r="J1887">
        <v>1466424131</v>
      </c>
      <c r="K1887" t="b">
        <v>0</v>
      </c>
      <c r="L1887">
        <v>39</v>
      </c>
      <c r="M1887" t="b">
        <v>1</v>
      </c>
      <c r="N1887" s="12" t="s">
        <v>8283</v>
      </c>
      <c r="O1887" t="s">
        <v>8286</v>
      </c>
      <c r="P1887" s="6">
        <f t="shared" si="145"/>
        <v>101</v>
      </c>
      <c r="Q1887">
        <f t="shared" si="146"/>
        <v>51.79</v>
      </c>
      <c r="R1887" s="16">
        <f t="shared" si="147"/>
        <v>42541.501516203702</v>
      </c>
      <c r="S1887" s="16">
        <f t="shared" si="148"/>
        <v>42128.627893518518</v>
      </c>
      <c r="T1887">
        <f t="shared" si="149"/>
        <v>2016</v>
      </c>
    </row>
    <row r="1888" spans="1:20" ht="135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 s="10">
        <v>1433343850</v>
      </c>
      <c r="J1888">
        <v>1430751850</v>
      </c>
      <c r="K1888" t="b">
        <v>0</v>
      </c>
      <c r="L1888">
        <v>56</v>
      </c>
      <c r="M1888" t="b">
        <v>1</v>
      </c>
      <c r="N1888" s="12" t="s">
        <v>8283</v>
      </c>
      <c r="O1888" t="s">
        <v>8286</v>
      </c>
      <c r="P1888" s="6">
        <f t="shared" si="145"/>
        <v>101</v>
      </c>
      <c r="Q1888">
        <f t="shared" si="146"/>
        <v>36.07</v>
      </c>
      <c r="R1888" s="16">
        <f t="shared" si="147"/>
        <v>42128.627893518518</v>
      </c>
      <c r="S1888" s="16">
        <f t="shared" si="148"/>
        <v>40625.900694444441</v>
      </c>
      <c r="T1888">
        <f t="shared" si="149"/>
        <v>2015</v>
      </c>
    </row>
    <row r="1889" spans="1:20" ht="60" hidden="1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 s="10">
        <v>1303801140</v>
      </c>
      <c r="J1889">
        <v>1300916220</v>
      </c>
      <c r="K1889" t="b">
        <v>0</v>
      </c>
      <c r="L1889">
        <v>20</v>
      </c>
      <c r="M1889" t="b">
        <v>1</v>
      </c>
      <c r="N1889" s="12" t="s">
        <v>8287</v>
      </c>
      <c r="O1889" t="s">
        <v>8298</v>
      </c>
      <c r="P1889" s="6">
        <f t="shared" si="145"/>
        <v>100.75</v>
      </c>
      <c r="Q1889">
        <f t="shared" si="146"/>
        <v>100.75</v>
      </c>
      <c r="R1889" s="16">
        <f t="shared" si="147"/>
        <v>40625.900694444441</v>
      </c>
      <c r="S1889" s="16">
        <f t="shared" si="148"/>
        <v>41107.130150462966</v>
      </c>
      <c r="T1889">
        <f t="shared" si="149"/>
        <v>2011</v>
      </c>
    </row>
    <row r="1890" spans="1:20" ht="45" hidden="1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 s="10">
        <v>1345086445</v>
      </c>
      <c r="J1890">
        <v>1342494445</v>
      </c>
      <c r="K1890" t="b">
        <v>0</v>
      </c>
      <c r="L1890">
        <v>22</v>
      </c>
      <c r="M1890" t="b">
        <v>1</v>
      </c>
      <c r="N1890" s="12" t="s">
        <v>8287</v>
      </c>
      <c r="O1890" t="s">
        <v>8288</v>
      </c>
      <c r="P1890" s="6">
        <f t="shared" si="145"/>
        <v>100.75</v>
      </c>
      <c r="Q1890">
        <f t="shared" si="146"/>
        <v>91.59</v>
      </c>
      <c r="R1890" s="16">
        <f t="shared" si="147"/>
        <v>41107.130150462966</v>
      </c>
      <c r="S1890" s="16">
        <f t="shared" si="148"/>
        <v>42227.824212962965</v>
      </c>
      <c r="T1890">
        <f t="shared" si="149"/>
        <v>2012</v>
      </c>
    </row>
    <row r="1891" spans="1:20" ht="90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 s="10">
        <v>1441547220</v>
      </c>
      <c r="J1891">
        <v>1439322412</v>
      </c>
      <c r="K1891" t="b">
        <v>0</v>
      </c>
      <c r="L1891">
        <v>21</v>
      </c>
      <c r="M1891" t="b">
        <v>1</v>
      </c>
      <c r="N1891" s="12" t="s">
        <v>8283</v>
      </c>
      <c r="O1891" t="s">
        <v>8286</v>
      </c>
      <c r="P1891" s="6">
        <f t="shared" si="145"/>
        <v>100.75</v>
      </c>
      <c r="Q1891">
        <f t="shared" si="146"/>
        <v>95.95</v>
      </c>
      <c r="R1891" s="16">
        <f t="shared" si="147"/>
        <v>42227.824212962965</v>
      </c>
      <c r="S1891" s="16">
        <f t="shared" si="148"/>
        <v>42632.348310185189</v>
      </c>
      <c r="T1891">
        <f t="shared" si="149"/>
        <v>2015</v>
      </c>
    </row>
    <row r="1892" spans="1:20" ht="120" x14ac:dyDescent="0.25">
      <c r="A1892">
        <v>3727</v>
      </c>
      <c r="B1892" s="3" t="s">
        <v>3724</v>
      </c>
      <c r="C1892" s="3" t="s">
        <v>7837</v>
      </c>
      <c r="D1892" s="6">
        <v>2000</v>
      </c>
      <c r="E1892" s="8">
        <v>2015</v>
      </c>
      <c r="F1892" t="s">
        <v>8218</v>
      </c>
      <c r="G1892" t="s">
        <v>8223</v>
      </c>
      <c r="H1892" t="s">
        <v>8245</v>
      </c>
      <c r="I1892" s="10">
        <v>1476939300</v>
      </c>
      <c r="J1892">
        <v>1474273294</v>
      </c>
      <c r="K1892" t="b">
        <v>0</v>
      </c>
      <c r="L1892">
        <v>33</v>
      </c>
      <c r="M1892" t="b">
        <v>1</v>
      </c>
      <c r="N1892" s="12" t="s">
        <v>8283</v>
      </c>
      <c r="O1892" t="s">
        <v>8286</v>
      </c>
      <c r="P1892" s="6">
        <f t="shared" si="145"/>
        <v>100.75</v>
      </c>
      <c r="Q1892">
        <f t="shared" si="146"/>
        <v>61.06</v>
      </c>
      <c r="R1892" s="16">
        <f t="shared" si="147"/>
        <v>42632.348310185189</v>
      </c>
      <c r="S1892" s="16">
        <f t="shared" si="148"/>
        <v>42592.066921296297</v>
      </c>
      <c r="T1892">
        <f t="shared" si="149"/>
        <v>2016</v>
      </c>
    </row>
    <row r="1893" spans="1:20" ht="135" x14ac:dyDescent="0.25">
      <c r="A1893">
        <v>3594</v>
      </c>
      <c r="B1893" s="3" t="s">
        <v>3593</v>
      </c>
      <c r="C1893" s="3" t="s">
        <v>7704</v>
      </c>
      <c r="D1893" s="6">
        <v>1600</v>
      </c>
      <c r="E1893" s="8">
        <v>2015</v>
      </c>
      <c r="F1893" t="s">
        <v>8218</v>
      </c>
      <c r="G1893" t="s">
        <v>8223</v>
      </c>
      <c r="H1893" t="s">
        <v>8245</v>
      </c>
      <c r="I1893" s="10">
        <v>1472952982</v>
      </c>
      <c r="J1893">
        <v>1470792982</v>
      </c>
      <c r="K1893" t="b">
        <v>0</v>
      </c>
      <c r="L1893">
        <v>36</v>
      </c>
      <c r="M1893" t="b">
        <v>1</v>
      </c>
      <c r="N1893" s="12" t="s">
        <v>8283</v>
      </c>
      <c r="O1893" t="s">
        <v>8286</v>
      </c>
      <c r="P1893" s="6">
        <f t="shared" si="145"/>
        <v>125.94</v>
      </c>
      <c r="Q1893">
        <f t="shared" si="146"/>
        <v>55.97</v>
      </c>
      <c r="R1893" s="16">
        <f t="shared" si="147"/>
        <v>42592.066921296297</v>
      </c>
      <c r="S1893" s="16">
        <f t="shared" si="148"/>
        <v>42553.54414351852</v>
      </c>
      <c r="T1893">
        <f t="shared" si="149"/>
        <v>2016</v>
      </c>
    </row>
    <row r="1894" spans="1:20" ht="30" hidden="1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 s="10">
        <v>1470056614</v>
      </c>
      <c r="J1894">
        <v>1467464614</v>
      </c>
      <c r="K1894" t="b">
        <v>0</v>
      </c>
      <c r="L1894">
        <v>77</v>
      </c>
      <c r="M1894" t="b">
        <v>1</v>
      </c>
      <c r="N1894" s="12" t="s">
        <v>8287</v>
      </c>
      <c r="O1894" t="s">
        <v>8298</v>
      </c>
      <c r="P1894" s="6">
        <f t="shared" si="145"/>
        <v>100.67</v>
      </c>
      <c r="Q1894">
        <f t="shared" si="146"/>
        <v>26.15</v>
      </c>
      <c r="R1894" s="16">
        <f t="shared" si="147"/>
        <v>42553.54414351852</v>
      </c>
      <c r="S1894" s="16">
        <f t="shared" si="148"/>
        <v>40658.189826388887</v>
      </c>
      <c r="T1894">
        <f t="shared" si="149"/>
        <v>2016</v>
      </c>
    </row>
    <row r="1895" spans="1:20" ht="45" hidden="1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 s="10">
        <v>1306994340</v>
      </c>
      <c r="J1895">
        <v>1303706001</v>
      </c>
      <c r="K1895" t="b">
        <v>0</v>
      </c>
      <c r="L1895">
        <v>32</v>
      </c>
      <c r="M1895" t="b">
        <v>1</v>
      </c>
      <c r="N1895" s="12" t="s">
        <v>8287</v>
      </c>
      <c r="O1895" t="s">
        <v>8291</v>
      </c>
      <c r="P1895" s="6">
        <f t="shared" si="145"/>
        <v>100.5</v>
      </c>
      <c r="Q1895">
        <f t="shared" si="146"/>
        <v>62.81</v>
      </c>
      <c r="R1895" s="16">
        <f t="shared" si="147"/>
        <v>40658.189826388887</v>
      </c>
      <c r="S1895" s="16">
        <f t="shared" si="148"/>
        <v>42191.363506944443</v>
      </c>
      <c r="T1895">
        <f t="shared" si="149"/>
        <v>2011</v>
      </c>
    </row>
    <row r="1896" spans="1:20" ht="135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 s="10">
        <v>1438764207</v>
      </c>
      <c r="J1896">
        <v>1436172207</v>
      </c>
      <c r="K1896" t="b">
        <v>0</v>
      </c>
      <c r="L1896">
        <v>33</v>
      </c>
      <c r="M1896" t="b">
        <v>1</v>
      </c>
      <c r="N1896" s="12" t="s">
        <v>8283</v>
      </c>
      <c r="O1896" t="s">
        <v>8286</v>
      </c>
      <c r="P1896" s="6">
        <f t="shared" si="145"/>
        <v>100.5</v>
      </c>
      <c r="Q1896">
        <f t="shared" si="146"/>
        <v>60.91</v>
      </c>
      <c r="R1896" s="16">
        <f t="shared" si="147"/>
        <v>42191.363506944443</v>
      </c>
      <c r="S1896" s="16">
        <f t="shared" si="148"/>
        <v>41759.670937499999</v>
      </c>
      <c r="T1896">
        <f t="shared" si="149"/>
        <v>2015</v>
      </c>
    </row>
    <row r="1897" spans="1:20" ht="30" hidden="1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 s="10">
        <v>1401253140</v>
      </c>
      <c r="J1897">
        <v>1398873969</v>
      </c>
      <c r="K1897" t="b">
        <v>0</v>
      </c>
      <c r="L1897">
        <v>38</v>
      </c>
      <c r="M1897" t="b">
        <v>1</v>
      </c>
      <c r="N1897" s="12" t="s">
        <v>8287</v>
      </c>
      <c r="O1897" t="s">
        <v>8288</v>
      </c>
      <c r="P1897" s="6">
        <f t="shared" si="145"/>
        <v>100.35</v>
      </c>
      <c r="Q1897">
        <f t="shared" si="146"/>
        <v>52.82</v>
      </c>
      <c r="R1897" s="16">
        <f t="shared" si="147"/>
        <v>41759.670937499999</v>
      </c>
      <c r="S1897" s="16">
        <f t="shared" si="148"/>
        <v>42734.879236111112</v>
      </c>
      <c r="T1897">
        <f t="shared" si="149"/>
        <v>2014</v>
      </c>
    </row>
    <row r="1898" spans="1:20" ht="45" hidden="1" x14ac:dyDescent="0.25">
      <c r="A1898">
        <v>2429</v>
      </c>
      <c r="B1898" s="3" t="s">
        <v>2430</v>
      </c>
      <c r="C1898" s="3" t="s">
        <v>6539</v>
      </c>
      <c r="D1898" s="6">
        <v>140000</v>
      </c>
      <c r="E1898" s="8">
        <v>2005</v>
      </c>
      <c r="F1898" t="s">
        <v>8220</v>
      </c>
      <c r="G1898" t="s">
        <v>8233</v>
      </c>
      <c r="H1898" t="s">
        <v>8253</v>
      </c>
      <c r="I1898" s="10">
        <v>1486313040</v>
      </c>
      <c r="J1898">
        <v>1483131966</v>
      </c>
      <c r="K1898" t="b">
        <v>0</v>
      </c>
      <c r="L1898">
        <v>4</v>
      </c>
      <c r="M1898" t="b">
        <v>0</v>
      </c>
      <c r="N1898" s="12" t="s">
        <v>8279</v>
      </c>
      <c r="O1898" t="s">
        <v>8305</v>
      </c>
      <c r="P1898" s="6">
        <f t="shared" si="145"/>
        <v>1.43</v>
      </c>
      <c r="Q1898">
        <f t="shared" si="146"/>
        <v>501.25</v>
      </c>
      <c r="R1898" s="16">
        <f t="shared" si="147"/>
        <v>42734.879236111112</v>
      </c>
      <c r="S1898" s="16">
        <f t="shared" si="148"/>
        <v>41831.846828703703</v>
      </c>
      <c r="T1898">
        <f t="shared" si="149"/>
        <v>2016</v>
      </c>
    </row>
    <row r="1899" spans="1:20" ht="45" hidden="1" x14ac:dyDescent="0.25">
      <c r="A1899">
        <v>748</v>
      </c>
      <c r="B1899" s="3" t="s">
        <v>749</v>
      </c>
      <c r="C1899" s="3" t="s">
        <v>4858</v>
      </c>
      <c r="D1899" s="6">
        <v>2000</v>
      </c>
      <c r="E1899" s="8">
        <v>2005</v>
      </c>
      <c r="F1899" t="s">
        <v>8218</v>
      </c>
      <c r="G1899" t="s">
        <v>8223</v>
      </c>
      <c r="H1899" t="s">
        <v>8245</v>
      </c>
      <c r="I1899" s="10">
        <v>1407701966</v>
      </c>
      <c r="J1899">
        <v>1405109966</v>
      </c>
      <c r="K1899" t="b">
        <v>0</v>
      </c>
      <c r="L1899">
        <v>44</v>
      </c>
      <c r="M1899" t="b">
        <v>1</v>
      </c>
      <c r="N1899" s="12" t="s">
        <v>8271</v>
      </c>
      <c r="O1899" t="s">
        <v>8293</v>
      </c>
      <c r="P1899" s="6">
        <f t="shared" si="145"/>
        <v>100.25</v>
      </c>
      <c r="Q1899">
        <f t="shared" si="146"/>
        <v>45.57</v>
      </c>
      <c r="R1899" s="16">
        <f t="shared" si="147"/>
        <v>41831.846828703703</v>
      </c>
      <c r="S1899" s="16">
        <f t="shared" si="148"/>
        <v>42179.854629629626</v>
      </c>
      <c r="T1899">
        <f t="shared" si="149"/>
        <v>2014</v>
      </c>
    </row>
    <row r="1900" spans="1:20" ht="135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 s="10">
        <v>1437235200</v>
      </c>
      <c r="J1900">
        <v>1435177840</v>
      </c>
      <c r="K1900" t="b">
        <v>0</v>
      </c>
      <c r="L1900">
        <v>30</v>
      </c>
      <c r="M1900" t="b">
        <v>1</v>
      </c>
      <c r="N1900" s="12" t="s">
        <v>8283</v>
      </c>
      <c r="O1900" t="s">
        <v>8286</v>
      </c>
      <c r="P1900" s="6">
        <f t="shared" si="145"/>
        <v>100.25</v>
      </c>
      <c r="Q1900">
        <f t="shared" si="146"/>
        <v>66.83</v>
      </c>
      <c r="R1900" s="16">
        <f t="shared" si="147"/>
        <v>42179.854629629626</v>
      </c>
      <c r="S1900" s="16">
        <f t="shared" si="148"/>
        <v>42075.942627314813</v>
      </c>
      <c r="T1900">
        <f t="shared" si="149"/>
        <v>2015</v>
      </c>
    </row>
    <row r="1901" spans="1:20" ht="45" hidden="1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 s="10">
        <v>1428552000</v>
      </c>
      <c r="J1901">
        <v>1426199843</v>
      </c>
      <c r="K1901" t="b">
        <v>0</v>
      </c>
      <c r="L1901">
        <v>14</v>
      </c>
      <c r="M1901" t="b">
        <v>1</v>
      </c>
      <c r="N1901" s="12" t="s">
        <v>8283</v>
      </c>
      <c r="O1901" t="s">
        <v>8295</v>
      </c>
      <c r="P1901" s="6">
        <f t="shared" si="145"/>
        <v>100.25</v>
      </c>
      <c r="Q1901">
        <f t="shared" si="146"/>
        <v>143.21</v>
      </c>
      <c r="R1901" s="16">
        <f t="shared" si="147"/>
        <v>42075.942627314813</v>
      </c>
      <c r="S1901" s="16">
        <f t="shared" si="148"/>
        <v>42200.758240740746</v>
      </c>
      <c r="T1901">
        <f t="shared" si="149"/>
        <v>2015</v>
      </c>
    </row>
    <row r="1902" spans="1:20" ht="45" hidden="1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 s="10">
        <v>1442167912</v>
      </c>
      <c r="J1902">
        <v>1436983912</v>
      </c>
      <c r="K1902" t="b">
        <v>0</v>
      </c>
      <c r="L1902">
        <v>25</v>
      </c>
      <c r="M1902" t="b">
        <v>1</v>
      </c>
      <c r="N1902" s="12" t="s">
        <v>8281</v>
      </c>
      <c r="O1902" t="s">
        <v>8292</v>
      </c>
      <c r="P1902" s="6">
        <f t="shared" si="145"/>
        <v>100.2</v>
      </c>
      <c r="Q1902">
        <f t="shared" si="146"/>
        <v>80.16</v>
      </c>
      <c r="R1902" s="16">
        <f t="shared" si="147"/>
        <v>42200.758240740746</v>
      </c>
      <c r="S1902" s="16">
        <f t="shared" si="148"/>
        <v>42482.43478009259</v>
      </c>
      <c r="T1902">
        <f t="shared" si="149"/>
        <v>2015</v>
      </c>
    </row>
    <row r="1903" spans="1:20" ht="135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 s="10">
        <v>1463394365</v>
      </c>
      <c r="J1903">
        <v>1461320765</v>
      </c>
      <c r="K1903" t="b">
        <v>0</v>
      </c>
      <c r="L1903">
        <v>17</v>
      </c>
      <c r="M1903" t="b">
        <v>1</v>
      </c>
      <c r="N1903" s="12" t="s">
        <v>8283</v>
      </c>
      <c r="O1903" t="s">
        <v>8286</v>
      </c>
      <c r="P1903" s="6">
        <f t="shared" si="145"/>
        <v>100.2</v>
      </c>
      <c r="Q1903">
        <f t="shared" si="146"/>
        <v>117.88</v>
      </c>
      <c r="R1903" s="16">
        <f t="shared" si="147"/>
        <v>42482.43478009259</v>
      </c>
      <c r="S1903" s="16">
        <f t="shared" si="148"/>
        <v>40884.066678240742</v>
      </c>
      <c r="T1903">
        <f t="shared" si="149"/>
        <v>2016</v>
      </c>
    </row>
    <row r="1904" spans="1:20" ht="105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 s="10">
        <v>1326927600</v>
      </c>
      <c r="J1904">
        <v>1323221761</v>
      </c>
      <c r="K1904" t="b">
        <v>1</v>
      </c>
      <c r="L1904">
        <v>52</v>
      </c>
      <c r="M1904" t="b">
        <v>1</v>
      </c>
      <c r="N1904" s="12" t="s">
        <v>8283</v>
      </c>
      <c r="O1904" t="s">
        <v>8286</v>
      </c>
      <c r="P1904" s="6">
        <f t="shared" si="145"/>
        <v>133.47999999999999</v>
      </c>
      <c r="Q1904">
        <f t="shared" si="146"/>
        <v>38.5</v>
      </c>
      <c r="R1904" s="16">
        <f t="shared" si="147"/>
        <v>40884.066678240742</v>
      </c>
      <c r="S1904" s="16">
        <f t="shared" si="148"/>
        <v>42371.935590277775</v>
      </c>
      <c r="T1904">
        <f t="shared" si="149"/>
        <v>2011</v>
      </c>
    </row>
    <row r="1905" spans="1:20" ht="60" hidden="1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 s="10">
        <v>1456957635</v>
      </c>
      <c r="J1905">
        <v>1451773635</v>
      </c>
      <c r="K1905" t="b">
        <v>0</v>
      </c>
      <c r="L1905">
        <v>24</v>
      </c>
      <c r="M1905" t="b">
        <v>0</v>
      </c>
      <c r="N1905" s="12" t="s">
        <v>8287</v>
      </c>
      <c r="O1905" t="s">
        <v>8288</v>
      </c>
      <c r="P1905" s="6">
        <f t="shared" si="145"/>
        <v>40.020000000000003</v>
      </c>
      <c r="Q1905">
        <f t="shared" si="146"/>
        <v>83.38</v>
      </c>
      <c r="R1905" s="16">
        <f t="shared" si="147"/>
        <v>42371.935590277775</v>
      </c>
      <c r="S1905" s="16">
        <f t="shared" si="148"/>
        <v>42165.462627314817</v>
      </c>
      <c r="T1905">
        <f t="shared" si="149"/>
        <v>2016</v>
      </c>
    </row>
    <row r="1906" spans="1:20" ht="150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 s="10">
        <v>1436625000</v>
      </c>
      <c r="J1906">
        <v>1433934371</v>
      </c>
      <c r="K1906" t="b">
        <v>1</v>
      </c>
      <c r="L1906">
        <v>35</v>
      </c>
      <c r="M1906" t="b">
        <v>1</v>
      </c>
      <c r="N1906" s="12" t="s">
        <v>8283</v>
      </c>
      <c r="O1906" t="s">
        <v>8286</v>
      </c>
      <c r="P1906" s="6">
        <f t="shared" si="145"/>
        <v>100.05</v>
      </c>
      <c r="Q1906">
        <f t="shared" si="146"/>
        <v>57.17</v>
      </c>
      <c r="R1906" s="16">
        <f t="shared" si="147"/>
        <v>42165.462627314817</v>
      </c>
      <c r="S1906" s="16">
        <f t="shared" si="148"/>
        <v>40876.169664351852</v>
      </c>
      <c r="T1906">
        <f t="shared" si="149"/>
        <v>2015</v>
      </c>
    </row>
    <row r="1907" spans="1:20" ht="45" hidden="1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 s="10">
        <v>1327723459</v>
      </c>
      <c r="J1907">
        <v>1322539459</v>
      </c>
      <c r="K1907" t="b">
        <v>0</v>
      </c>
      <c r="L1907">
        <v>30</v>
      </c>
      <c r="M1907" t="b">
        <v>1</v>
      </c>
      <c r="N1907" s="12" t="s">
        <v>8287</v>
      </c>
      <c r="O1907" t="s">
        <v>8291</v>
      </c>
      <c r="P1907" s="6">
        <f t="shared" si="145"/>
        <v>100.03</v>
      </c>
      <c r="Q1907">
        <f t="shared" si="146"/>
        <v>66.69</v>
      </c>
      <c r="R1907" s="16">
        <f t="shared" si="147"/>
        <v>40876.169664351852</v>
      </c>
      <c r="S1907" s="16">
        <f t="shared" si="148"/>
        <v>41887.568912037037</v>
      </c>
      <c r="T1907">
        <f t="shared" si="149"/>
        <v>2011</v>
      </c>
    </row>
    <row r="1908" spans="1:20" ht="60" hidden="1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 s="10">
        <v>1412516354</v>
      </c>
      <c r="J1908">
        <v>1409924354</v>
      </c>
      <c r="K1908" t="b">
        <v>0</v>
      </c>
      <c r="L1908">
        <v>19</v>
      </c>
      <c r="M1908" t="b">
        <v>1</v>
      </c>
      <c r="N1908" s="12" t="s">
        <v>8281</v>
      </c>
      <c r="O1908" t="s">
        <v>8292</v>
      </c>
      <c r="P1908" s="6">
        <f t="shared" si="145"/>
        <v>100</v>
      </c>
      <c r="Q1908">
        <f t="shared" si="146"/>
        <v>105.26</v>
      </c>
      <c r="R1908" s="16">
        <f t="shared" si="147"/>
        <v>41887.568912037037</v>
      </c>
      <c r="S1908" s="16">
        <f t="shared" si="148"/>
        <v>41874.098807870374</v>
      </c>
      <c r="T1908">
        <f t="shared" si="149"/>
        <v>2014</v>
      </c>
    </row>
    <row r="1909" spans="1:20" ht="60" hidden="1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 s="10">
        <v>1412648537</v>
      </c>
      <c r="J1909">
        <v>1408760537</v>
      </c>
      <c r="K1909" t="b">
        <v>0</v>
      </c>
      <c r="L1909">
        <v>15</v>
      </c>
      <c r="M1909" t="b">
        <v>1</v>
      </c>
      <c r="N1909" s="12" t="s">
        <v>8281</v>
      </c>
      <c r="O1909" t="s">
        <v>8292</v>
      </c>
      <c r="P1909" s="6">
        <f t="shared" si="145"/>
        <v>100</v>
      </c>
      <c r="Q1909">
        <f t="shared" si="146"/>
        <v>133.33000000000001</v>
      </c>
      <c r="R1909" s="16">
        <f t="shared" si="147"/>
        <v>41874.098807870374</v>
      </c>
      <c r="S1909" s="16">
        <f t="shared" si="148"/>
        <v>41564.194131944445</v>
      </c>
      <c r="T1909">
        <f t="shared" si="149"/>
        <v>2014</v>
      </c>
    </row>
    <row r="1910" spans="1:20" ht="45" hidden="1" x14ac:dyDescent="0.25">
      <c r="A1910">
        <v>2207</v>
      </c>
      <c r="B1910" s="3" t="s">
        <v>2208</v>
      </c>
      <c r="C1910" s="3" t="s">
        <v>6317</v>
      </c>
      <c r="D1910" s="6">
        <v>2000</v>
      </c>
      <c r="E1910" s="8">
        <v>2000</v>
      </c>
      <c r="F1910" t="s">
        <v>8218</v>
      </c>
      <c r="G1910" t="s">
        <v>8223</v>
      </c>
      <c r="H1910" t="s">
        <v>8245</v>
      </c>
      <c r="I1910" s="10">
        <v>1384580373</v>
      </c>
      <c r="J1910">
        <v>1381984773</v>
      </c>
      <c r="K1910" t="b">
        <v>0</v>
      </c>
      <c r="L1910">
        <v>7</v>
      </c>
      <c r="M1910" t="b">
        <v>1</v>
      </c>
      <c r="N1910" s="12" t="s">
        <v>8287</v>
      </c>
      <c r="O1910" t="s">
        <v>8289</v>
      </c>
      <c r="P1910" s="6">
        <f t="shared" si="145"/>
        <v>100</v>
      </c>
      <c r="Q1910">
        <f t="shared" si="146"/>
        <v>285.70999999999998</v>
      </c>
      <c r="R1910" s="16">
        <f t="shared" si="147"/>
        <v>41564.194131944445</v>
      </c>
      <c r="S1910" s="16">
        <f t="shared" si="148"/>
        <v>41193.748483796298</v>
      </c>
      <c r="T1910">
        <f t="shared" si="149"/>
        <v>2013</v>
      </c>
    </row>
    <row r="1911" spans="1:20" ht="45" hidden="1" x14ac:dyDescent="0.25">
      <c r="A1911">
        <v>2473</v>
      </c>
      <c r="B1911" s="3" t="s">
        <v>2474</v>
      </c>
      <c r="C1911" s="3" t="s">
        <v>6583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 s="10">
        <v>1352573869</v>
      </c>
      <c r="J1911">
        <v>1349978269</v>
      </c>
      <c r="K1911" t="b">
        <v>0</v>
      </c>
      <c r="L1911">
        <v>47</v>
      </c>
      <c r="M1911" t="b">
        <v>1</v>
      </c>
      <c r="N1911" s="12" t="s">
        <v>8287</v>
      </c>
      <c r="O1911" t="s">
        <v>8288</v>
      </c>
      <c r="P1911" s="6">
        <f t="shared" si="145"/>
        <v>100</v>
      </c>
      <c r="Q1911">
        <f t="shared" si="146"/>
        <v>42.55</v>
      </c>
      <c r="R1911" s="16">
        <f t="shared" si="147"/>
        <v>41193.748483796298</v>
      </c>
      <c r="S1911" s="16">
        <f t="shared" si="148"/>
        <v>42227.936157407406</v>
      </c>
      <c r="T1911">
        <f t="shared" si="149"/>
        <v>2012</v>
      </c>
    </row>
    <row r="1912" spans="1:20" ht="60" hidden="1" x14ac:dyDescent="0.25">
      <c r="A1912">
        <v>2480</v>
      </c>
      <c r="B1912" s="3" t="s">
        <v>2480</v>
      </c>
      <c r="C1912" s="3" t="s">
        <v>6590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 s="10">
        <v>1444516084</v>
      </c>
      <c r="J1912">
        <v>1439332084</v>
      </c>
      <c r="K1912" t="b">
        <v>0</v>
      </c>
      <c r="L1912">
        <v>8</v>
      </c>
      <c r="M1912" t="b">
        <v>1</v>
      </c>
      <c r="N1912" s="12" t="s">
        <v>8287</v>
      </c>
      <c r="O1912" t="s">
        <v>8288</v>
      </c>
      <c r="P1912" s="6">
        <f t="shared" si="145"/>
        <v>100</v>
      </c>
      <c r="Q1912">
        <f t="shared" si="146"/>
        <v>250</v>
      </c>
      <c r="R1912" s="16">
        <f t="shared" si="147"/>
        <v>42227.936157407406</v>
      </c>
      <c r="S1912" s="16">
        <f t="shared" si="148"/>
        <v>41953.8675</v>
      </c>
      <c r="T1912">
        <f t="shared" si="149"/>
        <v>2015</v>
      </c>
    </row>
    <row r="1913" spans="1:20" ht="135" x14ac:dyDescent="0.25">
      <c r="A1913">
        <v>3385</v>
      </c>
      <c r="B1913" s="3" t="s">
        <v>3384</v>
      </c>
      <c r="C1913" s="3" t="s">
        <v>7495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 s="10">
        <v>1418244552</v>
      </c>
      <c r="J1913">
        <v>1415652552</v>
      </c>
      <c r="K1913" t="b">
        <v>0</v>
      </c>
      <c r="L1913">
        <v>15</v>
      </c>
      <c r="M1913" t="b">
        <v>1</v>
      </c>
      <c r="N1913" s="12" t="s">
        <v>8283</v>
      </c>
      <c r="O1913" t="s">
        <v>8286</v>
      </c>
      <c r="P1913" s="6">
        <f t="shared" si="145"/>
        <v>100</v>
      </c>
      <c r="Q1913">
        <f t="shared" si="146"/>
        <v>133.33000000000001</v>
      </c>
      <c r="R1913" s="16">
        <f t="shared" si="147"/>
        <v>41953.8675</v>
      </c>
      <c r="S1913" s="16">
        <f t="shared" si="148"/>
        <v>42150.462083333332</v>
      </c>
      <c r="T1913">
        <f t="shared" si="149"/>
        <v>2014</v>
      </c>
    </row>
    <row r="1914" spans="1:20" ht="135" x14ac:dyDescent="0.25">
      <c r="A1914">
        <v>3403</v>
      </c>
      <c r="B1914" s="3" t="s">
        <v>3402</v>
      </c>
      <c r="C1914" s="3" t="s">
        <v>7513</v>
      </c>
      <c r="D1914" s="6">
        <v>2000</v>
      </c>
      <c r="E1914" s="8">
        <v>2000</v>
      </c>
      <c r="F1914" t="s">
        <v>8218</v>
      </c>
      <c r="G1914" t="s">
        <v>8224</v>
      </c>
      <c r="H1914" t="s">
        <v>8246</v>
      </c>
      <c r="I1914" s="10">
        <v>1435230324</v>
      </c>
      <c r="J1914">
        <v>1432638324</v>
      </c>
      <c r="K1914" t="b">
        <v>0</v>
      </c>
      <c r="L1914">
        <v>17</v>
      </c>
      <c r="M1914" t="b">
        <v>1</v>
      </c>
      <c r="N1914" s="12" t="s">
        <v>8283</v>
      </c>
      <c r="O1914" t="s">
        <v>8286</v>
      </c>
      <c r="P1914" s="6">
        <f t="shared" si="145"/>
        <v>100</v>
      </c>
      <c r="Q1914">
        <f t="shared" si="146"/>
        <v>117.65</v>
      </c>
      <c r="R1914" s="16">
        <f t="shared" si="147"/>
        <v>42150.462083333332</v>
      </c>
      <c r="S1914" s="16">
        <f t="shared" si="148"/>
        <v>41839.730937500004</v>
      </c>
      <c r="T1914">
        <f t="shared" si="149"/>
        <v>2015</v>
      </c>
    </row>
    <row r="1915" spans="1:20" ht="135" x14ac:dyDescent="0.25">
      <c r="A1915">
        <v>3431</v>
      </c>
      <c r="B1915" s="3" t="s">
        <v>3430</v>
      </c>
      <c r="C1915" s="3" t="s">
        <v>7541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 s="10">
        <v>1408383153</v>
      </c>
      <c r="J1915">
        <v>1405791153</v>
      </c>
      <c r="K1915" t="b">
        <v>0</v>
      </c>
      <c r="L1915">
        <v>21</v>
      </c>
      <c r="M1915" t="b">
        <v>1</v>
      </c>
      <c r="N1915" s="12" t="s">
        <v>8283</v>
      </c>
      <c r="O1915" t="s">
        <v>8286</v>
      </c>
      <c r="P1915" s="6">
        <f t="shared" si="145"/>
        <v>100</v>
      </c>
      <c r="Q1915">
        <f t="shared" si="146"/>
        <v>95.24</v>
      </c>
      <c r="R1915" s="16">
        <f t="shared" si="147"/>
        <v>41839.730937500004</v>
      </c>
      <c r="S1915" s="16">
        <f t="shared" si="148"/>
        <v>42272.530509259261</v>
      </c>
      <c r="T1915">
        <f t="shared" si="149"/>
        <v>2014</v>
      </c>
    </row>
    <row r="1916" spans="1:20" ht="105" x14ac:dyDescent="0.25">
      <c r="A1916">
        <v>3445</v>
      </c>
      <c r="B1916" s="3" t="s">
        <v>3444</v>
      </c>
      <c r="C1916" s="3" t="s">
        <v>7555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 s="10">
        <v>1445604236</v>
      </c>
      <c r="J1916">
        <v>1443185036</v>
      </c>
      <c r="K1916" t="b">
        <v>0</v>
      </c>
      <c r="L1916">
        <v>31</v>
      </c>
      <c r="M1916" t="b">
        <v>1</v>
      </c>
      <c r="N1916" s="12" t="s">
        <v>8283</v>
      </c>
      <c r="O1916" t="s">
        <v>8286</v>
      </c>
      <c r="P1916" s="6">
        <f t="shared" si="145"/>
        <v>100</v>
      </c>
      <c r="Q1916">
        <f t="shared" si="146"/>
        <v>64.52</v>
      </c>
      <c r="R1916" s="16">
        <f t="shared" si="147"/>
        <v>42272.530509259261</v>
      </c>
      <c r="S1916" s="16">
        <f t="shared" si="148"/>
        <v>42460.741747685184</v>
      </c>
      <c r="T1916">
        <f t="shared" si="149"/>
        <v>2015</v>
      </c>
    </row>
    <row r="1917" spans="1:20" ht="135" x14ac:dyDescent="0.25">
      <c r="A1917">
        <v>3627</v>
      </c>
      <c r="B1917" s="3" t="s">
        <v>3625</v>
      </c>
      <c r="C1917" s="3" t="s">
        <v>7737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 s="10">
        <v>1463803140</v>
      </c>
      <c r="J1917">
        <v>1459446487</v>
      </c>
      <c r="K1917" t="b">
        <v>0</v>
      </c>
      <c r="L1917">
        <v>29</v>
      </c>
      <c r="M1917" t="b">
        <v>1</v>
      </c>
      <c r="N1917" s="12" t="s">
        <v>8283</v>
      </c>
      <c r="O1917" t="s">
        <v>8286</v>
      </c>
      <c r="P1917" s="6">
        <f t="shared" si="145"/>
        <v>100</v>
      </c>
      <c r="Q1917">
        <f t="shared" si="146"/>
        <v>68.97</v>
      </c>
      <c r="R1917" s="16">
        <f t="shared" si="147"/>
        <v>42460.741747685184</v>
      </c>
      <c r="S1917" s="16">
        <f t="shared" si="148"/>
        <v>42138.930671296301</v>
      </c>
      <c r="T1917">
        <f t="shared" si="149"/>
        <v>2016</v>
      </c>
    </row>
    <row r="1918" spans="1:20" ht="60" hidden="1" x14ac:dyDescent="0.25">
      <c r="A1918">
        <v>3770</v>
      </c>
      <c r="B1918" s="3" t="s">
        <v>3767</v>
      </c>
      <c r="C1918" s="3" t="s">
        <v>7880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 s="10">
        <v>1434234010</v>
      </c>
      <c r="J1918">
        <v>1431642010</v>
      </c>
      <c r="K1918" t="b">
        <v>0</v>
      </c>
      <c r="L1918">
        <v>20</v>
      </c>
      <c r="M1918" t="b">
        <v>1</v>
      </c>
      <c r="N1918" s="12" t="s">
        <v>8283</v>
      </c>
      <c r="O1918" t="s">
        <v>8295</v>
      </c>
      <c r="P1918" s="6">
        <f t="shared" si="145"/>
        <v>100</v>
      </c>
      <c r="Q1918">
        <f t="shared" si="146"/>
        <v>100</v>
      </c>
      <c r="R1918" s="16">
        <f t="shared" si="147"/>
        <v>42138.930671296301</v>
      </c>
      <c r="S1918" s="16">
        <f t="shared" si="148"/>
        <v>41876.18618055556</v>
      </c>
      <c r="T1918">
        <f t="shared" si="149"/>
        <v>2015</v>
      </c>
    </row>
    <row r="1919" spans="1:20" ht="60" hidden="1" x14ac:dyDescent="0.25">
      <c r="A1919">
        <v>1619</v>
      </c>
      <c r="B1919" s="3" t="s">
        <v>1620</v>
      </c>
      <c r="C1919" s="3" t="s">
        <v>5729</v>
      </c>
      <c r="D1919" s="6">
        <v>1500</v>
      </c>
      <c r="E1919" s="8">
        <v>2000</v>
      </c>
      <c r="F1919" t="s">
        <v>8218</v>
      </c>
      <c r="G1919" t="s">
        <v>8223</v>
      </c>
      <c r="H1919" t="s">
        <v>8245</v>
      </c>
      <c r="I1919" s="10">
        <v>1410755286</v>
      </c>
      <c r="J1919">
        <v>1408940886</v>
      </c>
      <c r="K1919" t="b">
        <v>0</v>
      </c>
      <c r="L1919">
        <v>23</v>
      </c>
      <c r="M1919" t="b">
        <v>1</v>
      </c>
      <c r="N1919" s="12" t="s">
        <v>8287</v>
      </c>
      <c r="O1919" t="s">
        <v>8291</v>
      </c>
      <c r="P1919" s="6">
        <f t="shared" si="145"/>
        <v>133.33000000000001</v>
      </c>
      <c r="Q1919">
        <f t="shared" si="146"/>
        <v>86.96</v>
      </c>
      <c r="R1919" s="16">
        <f t="shared" si="147"/>
        <v>41876.18618055556</v>
      </c>
      <c r="S1919" s="16">
        <f t="shared" si="148"/>
        <v>41803.457326388889</v>
      </c>
      <c r="T1919">
        <f t="shared" si="149"/>
        <v>2014</v>
      </c>
    </row>
    <row r="1920" spans="1:20" ht="30" hidden="1" x14ac:dyDescent="0.25">
      <c r="A1920">
        <v>2937</v>
      </c>
      <c r="B1920" s="3" t="s">
        <v>2937</v>
      </c>
      <c r="C1920" s="3" t="s">
        <v>7047</v>
      </c>
      <c r="D1920" s="6">
        <v>1500</v>
      </c>
      <c r="E1920" s="8">
        <v>2000</v>
      </c>
      <c r="F1920" t="s">
        <v>8218</v>
      </c>
      <c r="G1920" t="s">
        <v>8224</v>
      </c>
      <c r="H1920" t="s">
        <v>8246</v>
      </c>
      <c r="I1920" s="10">
        <v>1405249113</v>
      </c>
      <c r="J1920">
        <v>1402657113</v>
      </c>
      <c r="K1920" t="b">
        <v>0</v>
      </c>
      <c r="L1920">
        <v>55</v>
      </c>
      <c r="M1920" t="b">
        <v>1</v>
      </c>
      <c r="N1920" s="12" t="s">
        <v>8283</v>
      </c>
      <c r="O1920" t="s">
        <v>8295</v>
      </c>
      <c r="P1920" s="6">
        <f t="shared" si="145"/>
        <v>133.33000000000001</v>
      </c>
      <c r="Q1920">
        <f t="shared" si="146"/>
        <v>36.36</v>
      </c>
      <c r="R1920" s="16">
        <f t="shared" si="147"/>
        <v>41803.457326388889</v>
      </c>
      <c r="S1920" s="16">
        <f t="shared" si="148"/>
        <v>41312.311562499999</v>
      </c>
      <c r="T1920">
        <f t="shared" si="149"/>
        <v>2014</v>
      </c>
    </row>
    <row r="1921" spans="1:20" ht="45" hidden="1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 s="10">
        <v>1362814119</v>
      </c>
      <c r="J1921">
        <v>1360222119</v>
      </c>
      <c r="K1921" t="b">
        <v>0</v>
      </c>
      <c r="L1921">
        <v>73</v>
      </c>
      <c r="M1921" t="b">
        <v>1</v>
      </c>
      <c r="N1921" s="12" t="s">
        <v>8287</v>
      </c>
      <c r="O1921" t="s">
        <v>8289</v>
      </c>
      <c r="P1921" s="6">
        <f t="shared" si="145"/>
        <v>132.87</v>
      </c>
      <c r="Q1921">
        <f t="shared" si="146"/>
        <v>27.3</v>
      </c>
      <c r="R1921" s="16">
        <f t="shared" si="147"/>
        <v>41312.311562499999</v>
      </c>
      <c r="S1921" s="16">
        <f t="shared" si="148"/>
        <v>42003.655555555553</v>
      </c>
      <c r="T1921">
        <f t="shared" si="149"/>
        <v>2013</v>
      </c>
    </row>
    <row r="1922" spans="1:20" ht="60" hidden="1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 s="10">
        <v>1422674700</v>
      </c>
      <c r="J1922">
        <v>1419954240</v>
      </c>
      <c r="K1922" t="b">
        <v>1</v>
      </c>
      <c r="L1922">
        <v>33</v>
      </c>
      <c r="M1922" t="b">
        <v>0</v>
      </c>
      <c r="N1922" s="12" t="s">
        <v>8273</v>
      </c>
      <c r="O1922" t="s">
        <v>8274</v>
      </c>
      <c r="P1922" s="6">
        <f t="shared" ref="P1922:P1985" si="150">ROUND(E1922/D1922*100,2)</f>
        <v>39.76</v>
      </c>
      <c r="Q1922">
        <f t="shared" ref="Q1922:Q1985" si="151">ROUND(E1922/L1922,2)</f>
        <v>60.24</v>
      </c>
      <c r="R1922" s="16">
        <f t="shared" si="147"/>
        <v>42003.655555555553</v>
      </c>
      <c r="S1922" s="16">
        <f t="shared" si="148"/>
        <v>41004.139108796298</v>
      </c>
      <c r="T1922">
        <f t="shared" si="149"/>
        <v>2014</v>
      </c>
    </row>
    <row r="1923" spans="1:20" ht="60" hidden="1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 s="10">
        <v>1336188019</v>
      </c>
      <c r="J1923">
        <v>1333596019</v>
      </c>
      <c r="K1923" t="b">
        <v>0</v>
      </c>
      <c r="L1923">
        <v>24</v>
      </c>
      <c r="M1923" t="b">
        <v>0</v>
      </c>
      <c r="N1923" s="12" t="s">
        <v>8287</v>
      </c>
      <c r="O1923" t="s">
        <v>8310</v>
      </c>
      <c r="P1923" s="6">
        <f t="shared" si="150"/>
        <v>6.61</v>
      </c>
      <c r="Q1923">
        <f t="shared" si="151"/>
        <v>82.58</v>
      </c>
      <c r="R1923" s="16">
        <f t="shared" ref="R1923:R1986" si="152">(((J1923/60)/60)/24)+DATE(1970,1,1)</f>
        <v>41004.139108796298</v>
      </c>
      <c r="S1923" s="16">
        <f t="shared" ref="S1923:S1986" si="153">(((J1924/60)/60)/24)+DATE(1970,1,1)</f>
        <v>42689.74324074074</v>
      </c>
      <c r="T1923">
        <f t="shared" ref="T1923:T1986" si="154">YEAR(R1923)</f>
        <v>2012</v>
      </c>
    </row>
    <row r="1924" spans="1:20" ht="60" hidden="1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 s="10">
        <v>1483120216</v>
      </c>
      <c r="J1924">
        <v>1479232216</v>
      </c>
      <c r="K1924" t="b">
        <v>0</v>
      </c>
      <c r="L1924">
        <v>74</v>
      </c>
      <c r="M1924" t="b">
        <v>1</v>
      </c>
      <c r="N1924" s="12" t="s">
        <v>8268</v>
      </c>
      <c r="O1924" t="s">
        <v>8275</v>
      </c>
      <c r="P1924" s="6">
        <f t="shared" si="150"/>
        <v>131.18</v>
      </c>
      <c r="Q1924">
        <f t="shared" si="151"/>
        <v>26.59</v>
      </c>
      <c r="R1924" s="16">
        <f t="shared" si="152"/>
        <v>42689.74324074074</v>
      </c>
      <c r="S1924" s="16">
        <f t="shared" si="153"/>
        <v>42095.918530092589</v>
      </c>
      <c r="T1924">
        <f t="shared" si="154"/>
        <v>2016</v>
      </c>
    </row>
    <row r="1925" spans="1:20" ht="60" hidden="1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 s="10">
        <v>1430517761</v>
      </c>
      <c r="J1925">
        <v>1427925761</v>
      </c>
      <c r="K1925" t="b">
        <v>0</v>
      </c>
      <c r="L1925">
        <v>17</v>
      </c>
      <c r="M1925" t="b">
        <v>0</v>
      </c>
      <c r="N1925" s="12" t="s">
        <v>8287</v>
      </c>
      <c r="O1925" t="s">
        <v>8290</v>
      </c>
      <c r="P1925" s="6">
        <f t="shared" si="150"/>
        <v>7.87</v>
      </c>
      <c r="Q1925">
        <f t="shared" si="151"/>
        <v>115.71</v>
      </c>
      <c r="R1925" s="16">
        <f t="shared" si="152"/>
        <v>42095.918530092589</v>
      </c>
      <c r="S1925" s="16">
        <f t="shared" si="153"/>
        <v>42524.782638888893</v>
      </c>
      <c r="T1925">
        <f t="shared" si="154"/>
        <v>2015</v>
      </c>
    </row>
    <row r="1926" spans="1:20" ht="150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 s="10">
        <v>1466707620</v>
      </c>
      <c r="J1926">
        <v>1464979620</v>
      </c>
      <c r="K1926" t="b">
        <v>0</v>
      </c>
      <c r="L1926">
        <v>30</v>
      </c>
      <c r="M1926" t="b">
        <v>1</v>
      </c>
      <c r="N1926" s="12" t="s">
        <v>8283</v>
      </c>
      <c r="O1926" t="s">
        <v>8286</v>
      </c>
      <c r="P1926" s="6">
        <f t="shared" si="150"/>
        <v>111.71</v>
      </c>
      <c r="Q1926">
        <f t="shared" si="151"/>
        <v>65.17</v>
      </c>
      <c r="R1926" s="16">
        <f t="shared" si="152"/>
        <v>42524.782638888893</v>
      </c>
      <c r="S1926" s="16">
        <f t="shared" si="153"/>
        <v>41915.437210648146</v>
      </c>
      <c r="T1926">
        <f t="shared" si="154"/>
        <v>2016</v>
      </c>
    </row>
    <row r="1927" spans="1:20" ht="45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 s="10">
        <v>1414927775</v>
      </c>
      <c r="J1927">
        <v>1412332175</v>
      </c>
      <c r="K1927" t="b">
        <v>1</v>
      </c>
      <c r="L1927">
        <v>51</v>
      </c>
      <c r="M1927" t="b">
        <v>1</v>
      </c>
      <c r="N1927" s="12" t="s">
        <v>8283</v>
      </c>
      <c r="O1927" t="s">
        <v>8286</v>
      </c>
      <c r="P1927" s="6">
        <f t="shared" si="150"/>
        <v>130</v>
      </c>
      <c r="Q1927">
        <f t="shared" si="151"/>
        <v>38.24</v>
      </c>
      <c r="R1927" s="16">
        <f t="shared" si="152"/>
        <v>41915.437210648146</v>
      </c>
      <c r="S1927" s="16">
        <f t="shared" si="153"/>
        <v>41325.525752314818</v>
      </c>
      <c r="T1927">
        <f t="shared" si="154"/>
        <v>2014</v>
      </c>
    </row>
    <row r="1928" spans="1:20" ht="45" hidden="1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 s="10">
        <v>1363952225</v>
      </c>
      <c r="J1928">
        <v>1361363825</v>
      </c>
      <c r="K1928" t="b">
        <v>0</v>
      </c>
      <c r="L1928">
        <v>32</v>
      </c>
      <c r="M1928" t="b">
        <v>1</v>
      </c>
      <c r="N1928" s="12" t="s">
        <v>8287</v>
      </c>
      <c r="O1928" t="s">
        <v>8291</v>
      </c>
      <c r="P1928" s="6">
        <f t="shared" si="150"/>
        <v>107.83</v>
      </c>
      <c r="Q1928">
        <f t="shared" si="151"/>
        <v>60.66</v>
      </c>
      <c r="R1928" s="16">
        <f t="shared" si="152"/>
        <v>41325.525752314818</v>
      </c>
      <c r="S1928" s="16">
        <f t="shared" si="153"/>
        <v>41828.515555555554</v>
      </c>
      <c r="T1928">
        <f t="shared" si="154"/>
        <v>2013</v>
      </c>
    </row>
    <row r="1929" spans="1:20" ht="45" hidden="1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 s="10">
        <v>1408278144</v>
      </c>
      <c r="J1929">
        <v>1404822144</v>
      </c>
      <c r="K1929" t="b">
        <v>0</v>
      </c>
      <c r="L1929">
        <v>19</v>
      </c>
      <c r="M1929" t="b">
        <v>1</v>
      </c>
      <c r="N1929" s="12" t="s">
        <v>8281</v>
      </c>
      <c r="O1929" t="s">
        <v>8292</v>
      </c>
      <c r="P1929" s="6">
        <f t="shared" si="150"/>
        <v>155.19999999999999</v>
      </c>
      <c r="Q1929">
        <f t="shared" si="151"/>
        <v>102.11</v>
      </c>
      <c r="R1929" s="16">
        <f t="shared" si="152"/>
        <v>41828.515555555554</v>
      </c>
      <c r="S1929" s="16">
        <f t="shared" si="153"/>
        <v>41715.874780092592</v>
      </c>
      <c r="T1929">
        <f t="shared" si="154"/>
        <v>2014</v>
      </c>
    </row>
    <row r="1930" spans="1:20" ht="45" hidden="1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 s="10">
        <v>1398042000</v>
      </c>
      <c r="J1930">
        <v>1395089981</v>
      </c>
      <c r="K1930" t="b">
        <v>0</v>
      </c>
      <c r="L1930">
        <v>40</v>
      </c>
      <c r="M1930" t="b">
        <v>0</v>
      </c>
      <c r="N1930" s="12" t="s">
        <v>8287</v>
      </c>
      <c r="O1930" t="s">
        <v>8314</v>
      </c>
      <c r="P1930" s="6">
        <f t="shared" si="150"/>
        <v>3.87</v>
      </c>
      <c r="Q1930">
        <f t="shared" si="151"/>
        <v>48.43</v>
      </c>
      <c r="R1930" s="16">
        <f t="shared" si="152"/>
        <v>41715.874780092592</v>
      </c>
      <c r="S1930" s="16">
        <f t="shared" si="153"/>
        <v>41034.656597222223</v>
      </c>
      <c r="T1930">
        <f t="shared" si="154"/>
        <v>2014</v>
      </c>
    </row>
    <row r="1931" spans="1:20" ht="45" hidden="1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 s="10">
        <v>1338824730</v>
      </c>
      <c r="J1931">
        <v>1336232730</v>
      </c>
      <c r="K1931" t="b">
        <v>0</v>
      </c>
      <c r="L1931">
        <v>49</v>
      </c>
      <c r="M1931" t="b">
        <v>1</v>
      </c>
      <c r="N1931" s="12" t="s">
        <v>8287</v>
      </c>
      <c r="O1931" t="s">
        <v>8298</v>
      </c>
      <c r="P1931" s="6">
        <f t="shared" si="150"/>
        <v>112.94</v>
      </c>
      <c r="Q1931">
        <f t="shared" si="151"/>
        <v>39.18</v>
      </c>
      <c r="R1931" s="16">
        <f t="shared" si="152"/>
        <v>41034.656597222223</v>
      </c>
      <c r="S1931" s="16">
        <f t="shared" si="153"/>
        <v>42253.688043981485</v>
      </c>
      <c r="T1931">
        <f t="shared" si="154"/>
        <v>2012</v>
      </c>
    </row>
    <row r="1932" spans="1:20" ht="60" hidden="1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 s="10">
        <v>1444149047</v>
      </c>
      <c r="J1932">
        <v>1441557047</v>
      </c>
      <c r="K1932" t="b">
        <v>0</v>
      </c>
      <c r="L1932">
        <v>37</v>
      </c>
      <c r="M1932" t="b">
        <v>1</v>
      </c>
      <c r="N1932" s="12" t="s">
        <v>8283</v>
      </c>
      <c r="O1932" t="s">
        <v>8284</v>
      </c>
      <c r="P1932" s="6">
        <f t="shared" si="150"/>
        <v>128</v>
      </c>
      <c r="Q1932">
        <f t="shared" si="151"/>
        <v>51.89</v>
      </c>
      <c r="R1932" s="16">
        <f t="shared" si="152"/>
        <v>42253.688043981485</v>
      </c>
      <c r="S1932" s="16">
        <f t="shared" si="153"/>
        <v>41781.855092592588</v>
      </c>
      <c r="T1932">
        <f t="shared" si="154"/>
        <v>2015</v>
      </c>
    </row>
    <row r="1933" spans="1:20" ht="135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 s="10">
        <v>1403382680</v>
      </c>
      <c r="J1933">
        <v>1400790680</v>
      </c>
      <c r="K1933" t="b">
        <v>0</v>
      </c>
      <c r="L1933">
        <v>56</v>
      </c>
      <c r="M1933" t="b">
        <v>1</v>
      </c>
      <c r="N1933" s="12" t="s">
        <v>8283</v>
      </c>
      <c r="O1933" t="s">
        <v>8286</v>
      </c>
      <c r="P1933" s="6">
        <f t="shared" si="150"/>
        <v>127.87</v>
      </c>
      <c r="Q1933">
        <f t="shared" si="151"/>
        <v>34.25</v>
      </c>
      <c r="R1933" s="16">
        <f t="shared" si="152"/>
        <v>41781.855092592588</v>
      </c>
      <c r="S1933" s="16">
        <f t="shared" si="153"/>
        <v>41036.946469907409</v>
      </c>
      <c r="T1933">
        <f t="shared" si="154"/>
        <v>2014</v>
      </c>
    </row>
    <row r="1934" spans="1:20" ht="45" hidden="1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 s="10">
        <v>1339022575</v>
      </c>
      <c r="J1934">
        <v>1336430575</v>
      </c>
      <c r="K1934" t="b">
        <v>0</v>
      </c>
      <c r="L1934">
        <v>42</v>
      </c>
      <c r="M1934" t="b">
        <v>1</v>
      </c>
      <c r="N1934" s="12" t="s">
        <v>8287</v>
      </c>
      <c r="O1934" t="s">
        <v>8288</v>
      </c>
      <c r="P1934" s="6">
        <f t="shared" si="150"/>
        <v>127.54</v>
      </c>
      <c r="Q1934">
        <f t="shared" si="151"/>
        <v>45.55</v>
      </c>
      <c r="R1934" s="16">
        <f t="shared" si="152"/>
        <v>41036.946469907409</v>
      </c>
      <c r="S1934" s="16">
        <f t="shared" si="153"/>
        <v>40043.895462962959</v>
      </c>
      <c r="T1934">
        <f t="shared" si="154"/>
        <v>2012</v>
      </c>
    </row>
    <row r="1935" spans="1:20" ht="60" hidden="1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 s="10">
        <v>1255381140</v>
      </c>
      <c r="J1935">
        <v>1250630968</v>
      </c>
      <c r="K1935" t="b">
        <v>0</v>
      </c>
      <c r="L1935">
        <v>26</v>
      </c>
      <c r="M1935" t="b">
        <v>0</v>
      </c>
      <c r="N1935" s="12" t="s">
        <v>8281</v>
      </c>
      <c r="O1935" t="s">
        <v>8299</v>
      </c>
      <c r="P1935" s="6">
        <f t="shared" si="150"/>
        <v>9.5500000000000007</v>
      </c>
      <c r="Q1935">
        <f t="shared" si="151"/>
        <v>73.459999999999994</v>
      </c>
      <c r="R1935" s="16">
        <f t="shared" si="152"/>
        <v>40043.895462962959</v>
      </c>
      <c r="S1935" s="16">
        <f t="shared" si="153"/>
        <v>42370.90320601852</v>
      </c>
      <c r="T1935">
        <f t="shared" si="154"/>
        <v>2009</v>
      </c>
    </row>
    <row r="1936" spans="1:20" ht="60" hidden="1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 s="10">
        <v>1454734740</v>
      </c>
      <c r="J1936">
        <v>1451684437</v>
      </c>
      <c r="K1936" t="b">
        <v>0</v>
      </c>
      <c r="L1936">
        <v>5</v>
      </c>
      <c r="M1936" t="b">
        <v>0</v>
      </c>
      <c r="N1936" s="12" t="s">
        <v>8283</v>
      </c>
      <c r="O1936" t="s">
        <v>8286</v>
      </c>
      <c r="P1936" s="6">
        <f t="shared" si="150"/>
        <v>19.079999999999998</v>
      </c>
      <c r="Q1936">
        <f t="shared" si="151"/>
        <v>381.6</v>
      </c>
      <c r="R1936" s="16">
        <f t="shared" si="152"/>
        <v>42370.90320601852</v>
      </c>
      <c r="S1936" s="16">
        <f t="shared" si="153"/>
        <v>41923.857511574075</v>
      </c>
      <c r="T1936">
        <f t="shared" si="154"/>
        <v>2016</v>
      </c>
    </row>
    <row r="1937" spans="1:20" ht="60" hidden="1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 s="10">
        <v>1415655289</v>
      </c>
      <c r="J1937">
        <v>1413059689</v>
      </c>
      <c r="K1937" t="b">
        <v>1</v>
      </c>
      <c r="L1937">
        <v>29</v>
      </c>
      <c r="M1937" t="b">
        <v>0</v>
      </c>
      <c r="N1937" s="12" t="s">
        <v>8268</v>
      </c>
      <c r="O1937" t="s">
        <v>8300</v>
      </c>
      <c r="P1937" s="6">
        <f t="shared" si="150"/>
        <v>7.59</v>
      </c>
      <c r="Q1937">
        <f t="shared" si="151"/>
        <v>65.41</v>
      </c>
      <c r="R1937" s="16">
        <f t="shared" si="152"/>
        <v>41923.857511574075</v>
      </c>
      <c r="S1937" s="16">
        <f t="shared" si="153"/>
        <v>42339.967708333337</v>
      </c>
      <c r="T1937">
        <f t="shared" si="154"/>
        <v>2014</v>
      </c>
    </row>
    <row r="1938" spans="1:20" ht="60" hidden="1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 s="10">
        <v>1451602800</v>
      </c>
      <c r="J1938">
        <v>1449011610</v>
      </c>
      <c r="K1938" t="b">
        <v>0</v>
      </c>
      <c r="L1938">
        <v>23</v>
      </c>
      <c r="M1938" t="b">
        <v>0</v>
      </c>
      <c r="N1938" s="12" t="s">
        <v>8268</v>
      </c>
      <c r="O1938" t="s">
        <v>8270</v>
      </c>
      <c r="P1938" s="6">
        <f t="shared" si="150"/>
        <v>6.29</v>
      </c>
      <c r="Q1938">
        <f t="shared" si="151"/>
        <v>82.09</v>
      </c>
      <c r="R1938" s="16">
        <f t="shared" si="152"/>
        <v>42339.967708333337</v>
      </c>
      <c r="S1938" s="16">
        <f t="shared" si="153"/>
        <v>42273.884305555555</v>
      </c>
      <c r="T1938">
        <f t="shared" si="154"/>
        <v>2015</v>
      </c>
    </row>
    <row r="1939" spans="1:20" ht="60" hidden="1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 s="10">
        <v>1445598000</v>
      </c>
      <c r="J1939">
        <v>1443302004</v>
      </c>
      <c r="K1939" t="b">
        <v>1</v>
      </c>
      <c r="L1939">
        <v>53</v>
      </c>
      <c r="M1939" t="b">
        <v>1</v>
      </c>
      <c r="N1939" s="12" t="s">
        <v>8268</v>
      </c>
      <c r="O1939" t="s">
        <v>8275</v>
      </c>
      <c r="P1939" s="6">
        <f t="shared" si="150"/>
        <v>188.4</v>
      </c>
      <c r="Q1939">
        <f t="shared" si="151"/>
        <v>35.549999999999997</v>
      </c>
      <c r="R1939" s="16">
        <f t="shared" si="152"/>
        <v>42273.884305555555</v>
      </c>
      <c r="S1939" s="16">
        <f t="shared" si="153"/>
        <v>41037.551585648151</v>
      </c>
      <c r="T1939">
        <f t="shared" si="154"/>
        <v>2015</v>
      </c>
    </row>
    <row r="1940" spans="1:20" ht="60" hidden="1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 s="10">
        <v>1339074857</v>
      </c>
      <c r="J1940">
        <v>1336482857</v>
      </c>
      <c r="K1940" t="b">
        <v>1</v>
      </c>
      <c r="L1940">
        <v>50</v>
      </c>
      <c r="M1940" t="b">
        <v>1</v>
      </c>
      <c r="N1940" s="12" t="s">
        <v>8287</v>
      </c>
      <c r="O1940" t="s">
        <v>8288</v>
      </c>
      <c r="P1940" s="6">
        <f t="shared" si="150"/>
        <v>156.97</v>
      </c>
      <c r="Q1940">
        <f t="shared" si="151"/>
        <v>37.67</v>
      </c>
      <c r="R1940" s="16">
        <f t="shared" si="152"/>
        <v>41037.551585648151</v>
      </c>
      <c r="S1940" s="16">
        <f t="shared" si="153"/>
        <v>41978.760393518518</v>
      </c>
      <c r="T1940">
        <f t="shared" si="154"/>
        <v>2012</v>
      </c>
    </row>
    <row r="1941" spans="1:20" ht="60" hidden="1" x14ac:dyDescent="0.25">
      <c r="A1941">
        <v>1773</v>
      </c>
      <c r="B1941" s="3" t="s">
        <v>1774</v>
      </c>
      <c r="C1941" s="3" t="s">
        <v>5883</v>
      </c>
      <c r="D1941" s="6">
        <v>30000</v>
      </c>
      <c r="E1941" s="8">
        <v>1877</v>
      </c>
      <c r="F1941" t="s">
        <v>8220</v>
      </c>
      <c r="G1941" t="s">
        <v>8223</v>
      </c>
      <c r="H1941" t="s">
        <v>8245</v>
      </c>
      <c r="I1941" s="10">
        <v>1421691298</v>
      </c>
      <c r="J1941">
        <v>1417803298</v>
      </c>
      <c r="K1941" t="b">
        <v>1</v>
      </c>
      <c r="L1941">
        <v>19</v>
      </c>
      <c r="M1941" t="b">
        <v>0</v>
      </c>
      <c r="N1941" s="12" t="s">
        <v>8273</v>
      </c>
      <c r="O1941" t="s">
        <v>8274</v>
      </c>
      <c r="P1941" s="6">
        <f t="shared" si="150"/>
        <v>6.26</v>
      </c>
      <c r="Q1941">
        <f t="shared" si="151"/>
        <v>98.79</v>
      </c>
      <c r="R1941" s="16">
        <f t="shared" si="152"/>
        <v>41978.760393518518</v>
      </c>
      <c r="S1941" s="16">
        <f t="shared" si="153"/>
        <v>41250.827118055553</v>
      </c>
      <c r="T1941">
        <f t="shared" si="154"/>
        <v>2014</v>
      </c>
    </row>
    <row r="1942" spans="1:20" ht="60" hidden="1" x14ac:dyDescent="0.25">
      <c r="A1942">
        <v>1470</v>
      </c>
      <c r="B1942" s="3" t="s">
        <v>1471</v>
      </c>
      <c r="C1942" s="3" t="s">
        <v>5580</v>
      </c>
      <c r="D1942" s="6">
        <v>1500</v>
      </c>
      <c r="E1942" s="8">
        <v>1877</v>
      </c>
      <c r="F1942" t="s">
        <v>8218</v>
      </c>
      <c r="G1942" t="s">
        <v>8223</v>
      </c>
      <c r="H1942" t="s">
        <v>8245</v>
      </c>
      <c r="I1942" s="10">
        <v>1356724263</v>
      </c>
      <c r="J1942">
        <v>1354909863</v>
      </c>
      <c r="K1942" t="b">
        <v>1</v>
      </c>
      <c r="L1942">
        <v>81</v>
      </c>
      <c r="M1942" t="b">
        <v>1</v>
      </c>
      <c r="N1942" s="12" t="s">
        <v>8271</v>
      </c>
      <c r="O1942" t="s">
        <v>8272</v>
      </c>
      <c r="P1942" s="6">
        <f t="shared" si="150"/>
        <v>125.13</v>
      </c>
      <c r="Q1942">
        <f t="shared" si="151"/>
        <v>23.17</v>
      </c>
      <c r="R1942" s="16">
        <f t="shared" si="152"/>
        <v>41250.827118055553</v>
      </c>
      <c r="S1942" s="16">
        <f t="shared" si="153"/>
        <v>42296.261087962965</v>
      </c>
      <c r="T1942">
        <f t="shared" si="154"/>
        <v>2012</v>
      </c>
    </row>
    <row r="1943" spans="1:20" ht="45" hidden="1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 s="10">
        <v>1447830958</v>
      </c>
      <c r="J1943">
        <v>1445235358</v>
      </c>
      <c r="K1943" t="b">
        <v>0</v>
      </c>
      <c r="L1943">
        <v>11</v>
      </c>
      <c r="M1943" t="b">
        <v>0</v>
      </c>
      <c r="N1943" s="12" t="s">
        <v>8281</v>
      </c>
      <c r="O1943" t="s">
        <v>8299</v>
      </c>
      <c r="P1943" s="6">
        <f t="shared" si="150"/>
        <v>9.3800000000000008</v>
      </c>
      <c r="Q1943">
        <f t="shared" si="151"/>
        <v>170.55</v>
      </c>
      <c r="R1943" s="16">
        <f t="shared" si="152"/>
        <v>42296.261087962965</v>
      </c>
      <c r="S1943" s="16">
        <f t="shared" si="153"/>
        <v>42709.134780092587</v>
      </c>
      <c r="T1943">
        <f t="shared" si="154"/>
        <v>2015</v>
      </c>
    </row>
    <row r="1944" spans="1:20" ht="105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 s="10">
        <v>1483499645</v>
      </c>
      <c r="J1944">
        <v>1480907645</v>
      </c>
      <c r="K1944" t="b">
        <v>0</v>
      </c>
      <c r="L1944">
        <v>52</v>
      </c>
      <c r="M1944" t="b">
        <v>1</v>
      </c>
      <c r="N1944" s="12" t="s">
        <v>8283</v>
      </c>
      <c r="O1944" t="s">
        <v>8286</v>
      </c>
      <c r="P1944" s="6">
        <f t="shared" si="150"/>
        <v>125.07</v>
      </c>
      <c r="Q1944">
        <f t="shared" si="151"/>
        <v>36.08</v>
      </c>
      <c r="R1944" s="16">
        <f t="shared" si="152"/>
        <v>42709.134780092587</v>
      </c>
      <c r="S1944" s="16">
        <f t="shared" si="153"/>
        <v>42636.614745370374</v>
      </c>
      <c r="T1944">
        <f t="shared" si="154"/>
        <v>2016</v>
      </c>
    </row>
    <row r="1945" spans="1:20" ht="60" hidden="1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 s="10">
        <v>1476579600</v>
      </c>
      <c r="J1945">
        <v>1474641914</v>
      </c>
      <c r="K1945" t="b">
        <v>0</v>
      </c>
      <c r="L1945">
        <v>50</v>
      </c>
      <c r="M1945" t="b">
        <v>1</v>
      </c>
      <c r="N1945" s="12" t="s">
        <v>8268</v>
      </c>
      <c r="O1945" t="s">
        <v>8275</v>
      </c>
      <c r="P1945" s="6">
        <f t="shared" si="150"/>
        <v>187.3</v>
      </c>
      <c r="Q1945">
        <f t="shared" si="151"/>
        <v>37.46</v>
      </c>
      <c r="R1945" s="16">
        <f t="shared" si="152"/>
        <v>42636.614745370374</v>
      </c>
      <c r="S1945" s="16">
        <f t="shared" si="153"/>
        <v>42313.703900462962</v>
      </c>
      <c r="T1945">
        <f t="shared" si="154"/>
        <v>2016</v>
      </c>
    </row>
    <row r="1946" spans="1:20" ht="135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 s="10">
        <v>1449273600</v>
      </c>
      <c r="J1946">
        <v>1446742417</v>
      </c>
      <c r="K1946" t="b">
        <v>0</v>
      </c>
      <c r="L1946">
        <v>93</v>
      </c>
      <c r="M1946" t="b">
        <v>1</v>
      </c>
      <c r="N1946" s="12" t="s">
        <v>8283</v>
      </c>
      <c r="O1946" t="s">
        <v>8286</v>
      </c>
      <c r="P1946" s="6">
        <f t="shared" si="150"/>
        <v>187.1</v>
      </c>
      <c r="Q1946">
        <f t="shared" si="151"/>
        <v>20.12</v>
      </c>
      <c r="R1946" s="16">
        <f t="shared" si="152"/>
        <v>42313.703900462962</v>
      </c>
      <c r="S1946" s="16">
        <f t="shared" si="153"/>
        <v>42256.764212962968</v>
      </c>
      <c r="T1946">
        <f t="shared" si="154"/>
        <v>2015</v>
      </c>
    </row>
    <row r="1947" spans="1:20" ht="150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 s="10">
        <v>1444172340</v>
      </c>
      <c r="J1947">
        <v>1441822828</v>
      </c>
      <c r="K1947" t="b">
        <v>0</v>
      </c>
      <c r="L1947">
        <v>52</v>
      </c>
      <c r="M1947" t="b">
        <v>1</v>
      </c>
      <c r="N1947" s="12" t="s">
        <v>8283</v>
      </c>
      <c r="O1947" t="s">
        <v>8286</v>
      </c>
      <c r="P1947" s="6">
        <f t="shared" si="150"/>
        <v>110</v>
      </c>
      <c r="Q1947">
        <f t="shared" si="151"/>
        <v>35.96</v>
      </c>
      <c r="R1947" s="16">
        <f t="shared" si="152"/>
        <v>42256.764212962968</v>
      </c>
      <c r="S1947" s="16">
        <f t="shared" si="153"/>
        <v>42628.22792824074</v>
      </c>
      <c r="T1947">
        <f t="shared" si="154"/>
        <v>2015</v>
      </c>
    </row>
    <row r="1948" spans="1:20" ht="30" hidden="1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 s="10">
        <v>1476941293</v>
      </c>
      <c r="J1948">
        <v>1473917293</v>
      </c>
      <c r="K1948" t="b">
        <v>0</v>
      </c>
      <c r="L1948">
        <v>6</v>
      </c>
      <c r="M1948" t="b">
        <v>0</v>
      </c>
      <c r="N1948" s="12" t="s">
        <v>8281</v>
      </c>
      <c r="O1948" t="s">
        <v>8297</v>
      </c>
      <c r="P1948" s="6">
        <f t="shared" si="150"/>
        <v>1.87</v>
      </c>
      <c r="Q1948">
        <f t="shared" si="151"/>
        <v>311.17</v>
      </c>
      <c r="R1948" s="16">
        <f t="shared" si="152"/>
        <v>42628.22792824074</v>
      </c>
      <c r="S1948" s="16">
        <f t="shared" si="153"/>
        <v>42233.747349537036</v>
      </c>
      <c r="T1948">
        <f t="shared" si="154"/>
        <v>2016</v>
      </c>
    </row>
    <row r="1949" spans="1:20" ht="60" hidden="1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 s="10">
        <v>1442426171</v>
      </c>
      <c r="J1949">
        <v>1439834171</v>
      </c>
      <c r="K1949" t="b">
        <v>0</v>
      </c>
      <c r="L1949">
        <v>41</v>
      </c>
      <c r="M1949" t="b">
        <v>1</v>
      </c>
      <c r="N1949" s="12" t="s">
        <v>8283</v>
      </c>
      <c r="O1949" t="s">
        <v>8284</v>
      </c>
      <c r="P1949" s="6">
        <f t="shared" si="150"/>
        <v>106.69</v>
      </c>
      <c r="Q1949">
        <f t="shared" si="151"/>
        <v>45.54</v>
      </c>
      <c r="R1949" s="16">
        <f t="shared" si="152"/>
        <v>42233.747349537036</v>
      </c>
      <c r="S1949" s="16">
        <f t="shared" si="153"/>
        <v>42688.711354166662</v>
      </c>
      <c r="T1949">
        <f t="shared" si="154"/>
        <v>2015</v>
      </c>
    </row>
    <row r="1950" spans="1:20" ht="60" hidden="1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 s="10">
        <v>1484327061</v>
      </c>
      <c r="J1950">
        <v>1479143061</v>
      </c>
      <c r="K1950" t="b">
        <v>0</v>
      </c>
      <c r="L1950">
        <v>12</v>
      </c>
      <c r="M1950" t="b">
        <v>0</v>
      </c>
      <c r="N1950" s="12" t="s">
        <v>8268</v>
      </c>
      <c r="O1950" t="s">
        <v>8270</v>
      </c>
      <c r="P1950" s="6">
        <f t="shared" si="150"/>
        <v>18.64</v>
      </c>
      <c r="Q1950">
        <f t="shared" si="151"/>
        <v>155.33000000000001</v>
      </c>
      <c r="R1950" s="16">
        <f t="shared" si="152"/>
        <v>42688.711354166662</v>
      </c>
      <c r="S1950" s="16">
        <f t="shared" si="153"/>
        <v>42205.171018518522</v>
      </c>
      <c r="T1950">
        <f t="shared" si="154"/>
        <v>2016</v>
      </c>
    </row>
    <row r="1951" spans="1:20" ht="45" hidden="1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 s="10">
        <v>1439957176</v>
      </c>
      <c r="J1951">
        <v>1437365176</v>
      </c>
      <c r="K1951" t="b">
        <v>0</v>
      </c>
      <c r="L1951">
        <v>31</v>
      </c>
      <c r="M1951" t="b">
        <v>0</v>
      </c>
      <c r="N1951" s="12" t="s">
        <v>8283</v>
      </c>
      <c r="O1951" t="s">
        <v>8286</v>
      </c>
      <c r="P1951" s="6">
        <f t="shared" si="150"/>
        <v>9.31</v>
      </c>
      <c r="Q1951">
        <f t="shared" si="151"/>
        <v>60.06</v>
      </c>
      <c r="R1951" s="16">
        <f t="shared" si="152"/>
        <v>42205.171018518522</v>
      </c>
      <c r="S1951" s="16">
        <f t="shared" si="153"/>
        <v>41277.186111111114</v>
      </c>
      <c r="T1951">
        <f t="shared" si="154"/>
        <v>2015</v>
      </c>
    </row>
    <row r="1952" spans="1:20" ht="45" hidden="1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 s="10">
        <v>1358755140</v>
      </c>
      <c r="J1952">
        <v>1357187280</v>
      </c>
      <c r="K1952" t="b">
        <v>0</v>
      </c>
      <c r="L1952">
        <v>14</v>
      </c>
      <c r="M1952" t="b">
        <v>1</v>
      </c>
      <c r="N1952" s="12" t="s">
        <v>8287</v>
      </c>
      <c r="O1952" t="s">
        <v>8291</v>
      </c>
      <c r="P1952" s="6">
        <f t="shared" si="150"/>
        <v>109.41</v>
      </c>
      <c r="Q1952">
        <f t="shared" si="151"/>
        <v>132.86000000000001</v>
      </c>
      <c r="R1952" s="16">
        <f t="shared" si="152"/>
        <v>41277.186111111114</v>
      </c>
      <c r="S1952" s="16">
        <f t="shared" si="153"/>
        <v>42552.048356481479</v>
      </c>
      <c r="T1952">
        <f t="shared" si="154"/>
        <v>2013</v>
      </c>
    </row>
    <row r="1953" spans="1:20" ht="105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 s="10">
        <v>1469165160</v>
      </c>
      <c r="J1953">
        <v>1467335378</v>
      </c>
      <c r="K1953" t="b">
        <v>0</v>
      </c>
      <c r="L1953">
        <v>23</v>
      </c>
      <c r="M1953" t="b">
        <v>1</v>
      </c>
      <c r="N1953" s="12" t="s">
        <v>8283</v>
      </c>
      <c r="O1953" t="s">
        <v>8286</v>
      </c>
      <c r="P1953" s="6">
        <f t="shared" si="150"/>
        <v>186</v>
      </c>
      <c r="Q1953">
        <f t="shared" si="151"/>
        <v>80.87</v>
      </c>
      <c r="R1953" s="16">
        <f t="shared" si="152"/>
        <v>42552.048356481479</v>
      </c>
      <c r="S1953" s="16">
        <f t="shared" si="153"/>
        <v>41861.524837962963</v>
      </c>
      <c r="T1953">
        <f t="shared" si="154"/>
        <v>2016</v>
      </c>
    </row>
    <row r="1954" spans="1:20" ht="135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 s="10">
        <v>1410266146</v>
      </c>
      <c r="J1954">
        <v>1407674146</v>
      </c>
      <c r="K1954" t="b">
        <v>0</v>
      </c>
      <c r="L1954">
        <v>45</v>
      </c>
      <c r="M1954" t="b">
        <v>1</v>
      </c>
      <c r="N1954" s="12" t="s">
        <v>8283</v>
      </c>
      <c r="O1954" t="s">
        <v>8286</v>
      </c>
      <c r="P1954" s="6">
        <f t="shared" si="150"/>
        <v>185.5</v>
      </c>
      <c r="Q1954">
        <f t="shared" si="151"/>
        <v>41.22</v>
      </c>
      <c r="R1954" s="16">
        <f t="shared" si="152"/>
        <v>41861.524837962963</v>
      </c>
      <c r="S1954" s="16">
        <f t="shared" si="153"/>
        <v>40926.047858796301</v>
      </c>
      <c r="T1954">
        <f t="shared" si="154"/>
        <v>2014</v>
      </c>
    </row>
    <row r="1955" spans="1:20" ht="60" hidden="1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 s="10">
        <v>1332029335</v>
      </c>
      <c r="J1955">
        <v>1326848935</v>
      </c>
      <c r="K1955" t="b">
        <v>0</v>
      </c>
      <c r="L1955">
        <v>30</v>
      </c>
      <c r="M1955" t="b">
        <v>1</v>
      </c>
      <c r="N1955" s="12" t="s">
        <v>8287</v>
      </c>
      <c r="O1955" t="s">
        <v>8291</v>
      </c>
      <c r="P1955" s="6">
        <f t="shared" si="150"/>
        <v>306.83</v>
      </c>
      <c r="Q1955">
        <f t="shared" si="151"/>
        <v>61.37</v>
      </c>
      <c r="R1955" s="16">
        <f t="shared" si="152"/>
        <v>40926.047858796301</v>
      </c>
      <c r="S1955" s="16">
        <f t="shared" si="153"/>
        <v>40761.604421296295</v>
      </c>
      <c r="T1955">
        <f t="shared" si="154"/>
        <v>2012</v>
      </c>
    </row>
    <row r="1956" spans="1:20" ht="60" hidden="1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 s="10">
        <v>1316442622</v>
      </c>
      <c r="J1956">
        <v>1312641022</v>
      </c>
      <c r="K1956" t="b">
        <v>1</v>
      </c>
      <c r="L1956">
        <v>41</v>
      </c>
      <c r="M1956" t="b">
        <v>1</v>
      </c>
      <c r="N1956" s="12" t="s">
        <v>8268</v>
      </c>
      <c r="O1956" t="s">
        <v>8269</v>
      </c>
      <c r="P1956" s="6">
        <f t="shared" si="150"/>
        <v>117.07</v>
      </c>
      <c r="Q1956">
        <f t="shared" si="151"/>
        <v>44.85</v>
      </c>
      <c r="R1956" s="16">
        <f t="shared" si="152"/>
        <v>40761.604421296295</v>
      </c>
      <c r="S1956" s="16">
        <f t="shared" si="153"/>
        <v>42072.576249999998</v>
      </c>
      <c r="T1956">
        <f t="shared" si="154"/>
        <v>2011</v>
      </c>
    </row>
    <row r="1957" spans="1:20" ht="75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 s="10">
        <v>1428068988</v>
      </c>
      <c r="J1957">
        <v>1425908988</v>
      </c>
      <c r="K1957" t="b">
        <v>0</v>
      </c>
      <c r="L1957">
        <v>27</v>
      </c>
      <c r="M1957" t="b">
        <v>1</v>
      </c>
      <c r="N1957" s="12" t="s">
        <v>8283</v>
      </c>
      <c r="O1957" t="s">
        <v>8286</v>
      </c>
      <c r="P1957" s="6">
        <f t="shared" si="150"/>
        <v>141.15</v>
      </c>
      <c r="Q1957">
        <f t="shared" si="151"/>
        <v>67.959999999999994</v>
      </c>
      <c r="R1957" s="16">
        <f t="shared" si="152"/>
        <v>42072.576249999998</v>
      </c>
      <c r="S1957" s="16">
        <f t="shared" si="153"/>
        <v>41912.858946759261</v>
      </c>
      <c r="T1957">
        <f t="shared" si="154"/>
        <v>2015</v>
      </c>
    </row>
    <row r="1958" spans="1:20" ht="120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 s="10">
        <v>1414701413</v>
      </c>
      <c r="J1958">
        <v>1412109413</v>
      </c>
      <c r="K1958" t="b">
        <v>0</v>
      </c>
      <c r="L1958">
        <v>25</v>
      </c>
      <c r="M1958" t="b">
        <v>1</v>
      </c>
      <c r="N1958" s="12" t="s">
        <v>8283</v>
      </c>
      <c r="O1958" t="s">
        <v>8286</v>
      </c>
      <c r="P1958" s="6">
        <f t="shared" si="150"/>
        <v>122.07</v>
      </c>
      <c r="Q1958">
        <f t="shared" si="151"/>
        <v>73.239999999999995</v>
      </c>
      <c r="R1958" s="16">
        <f t="shared" si="152"/>
        <v>41912.858946759261</v>
      </c>
      <c r="S1958" s="16">
        <f t="shared" si="153"/>
        <v>41162.672326388885</v>
      </c>
      <c r="T1958">
        <f t="shared" si="154"/>
        <v>2014</v>
      </c>
    </row>
    <row r="1959" spans="1:20" ht="60" hidden="1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 s="10">
        <v>1349885289</v>
      </c>
      <c r="J1959">
        <v>1347293289</v>
      </c>
      <c r="K1959" t="b">
        <v>0</v>
      </c>
      <c r="L1959">
        <v>21</v>
      </c>
      <c r="M1959" t="b">
        <v>0</v>
      </c>
      <c r="N1959" s="12" t="s">
        <v>8281</v>
      </c>
      <c r="O1959" t="s">
        <v>8299</v>
      </c>
      <c r="P1959" s="6">
        <f t="shared" si="150"/>
        <v>6.1</v>
      </c>
      <c r="Q1959">
        <f t="shared" si="151"/>
        <v>87.14</v>
      </c>
      <c r="R1959" s="16">
        <f t="shared" si="152"/>
        <v>41162.672326388885</v>
      </c>
      <c r="S1959" s="16">
        <f t="shared" si="153"/>
        <v>42167.533159722225</v>
      </c>
      <c r="T1959">
        <f t="shared" si="154"/>
        <v>2012</v>
      </c>
    </row>
    <row r="1960" spans="1:20" ht="150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 s="10">
        <v>1436705265</v>
      </c>
      <c r="J1960">
        <v>1434113265</v>
      </c>
      <c r="K1960" t="b">
        <v>1</v>
      </c>
      <c r="L1960">
        <v>30</v>
      </c>
      <c r="M1960" t="b">
        <v>1</v>
      </c>
      <c r="N1960" s="12" t="s">
        <v>8283</v>
      </c>
      <c r="O1960" t="s">
        <v>8286</v>
      </c>
      <c r="P1960" s="6">
        <f t="shared" si="150"/>
        <v>101.67</v>
      </c>
      <c r="Q1960">
        <f t="shared" si="151"/>
        <v>61</v>
      </c>
      <c r="R1960" s="16">
        <f t="shared" si="152"/>
        <v>42167.533159722225</v>
      </c>
      <c r="S1960" s="16">
        <f t="shared" si="153"/>
        <v>41902.622395833336</v>
      </c>
      <c r="T1960">
        <f t="shared" si="154"/>
        <v>2015</v>
      </c>
    </row>
    <row r="1961" spans="1:20" ht="60" hidden="1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 s="10">
        <v>1413816975</v>
      </c>
      <c r="J1961">
        <v>1411224975</v>
      </c>
      <c r="K1961" t="b">
        <v>0</v>
      </c>
      <c r="L1961">
        <v>13</v>
      </c>
      <c r="M1961" t="b">
        <v>0</v>
      </c>
      <c r="N1961" s="12" t="s">
        <v>8283</v>
      </c>
      <c r="O1961" t="s">
        <v>8284</v>
      </c>
      <c r="P1961" s="6">
        <f t="shared" si="150"/>
        <v>15.23</v>
      </c>
      <c r="Q1961">
        <f t="shared" si="151"/>
        <v>140.54</v>
      </c>
      <c r="R1961" s="16">
        <f t="shared" si="152"/>
        <v>41902.622395833336</v>
      </c>
      <c r="S1961" s="16">
        <f t="shared" si="153"/>
        <v>42054.849050925928</v>
      </c>
      <c r="T1961">
        <f t="shared" si="154"/>
        <v>2014</v>
      </c>
    </row>
    <row r="1962" spans="1:20" ht="135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 s="10">
        <v>1426965758</v>
      </c>
      <c r="J1962">
        <v>1424377358</v>
      </c>
      <c r="K1962" t="b">
        <v>0</v>
      </c>
      <c r="L1962">
        <v>26</v>
      </c>
      <c r="M1962" t="b">
        <v>1</v>
      </c>
      <c r="N1962" s="12" t="s">
        <v>8283</v>
      </c>
      <c r="O1962" t="s">
        <v>8286</v>
      </c>
      <c r="P1962" s="6">
        <f t="shared" si="150"/>
        <v>121.73</v>
      </c>
      <c r="Q1962">
        <f t="shared" si="151"/>
        <v>70.23</v>
      </c>
      <c r="R1962" s="16">
        <f t="shared" si="152"/>
        <v>42054.849050925928</v>
      </c>
      <c r="S1962" s="16">
        <f t="shared" si="153"/>
        <v>42760.244212962964</v>
      </c>
      <c r="T1962">
        <f t="shared" si="154"/>
        <v>2015</v>
      </c>
    </row>
    <row r="1963" spans="1:20" ht="30" hidden="1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 s="10">
        <v>1487915500</v>
      </c>
      <c r="J1963">
        <v>1485323500</v>
      </c>
      <c r="K1963" t="b">
        <v>0</v>
      </c>
      <c r="L1963">
        <v>19</v>
      </c>
      <c r="M1963" t="b">
        <v>0</v>
      </c>
      <c r="N1963" s="12" t="s">
        <v>8279</v>
      </c>
      <c r="O1963" t="s">
        <v>8305</v>
      </c>
      <c r="P1963" s="6">
        <f t="shared" si="150"/>
        <v>12.17</v>
      </c>
      <c r="Q1963">
        <f t="shared" si="151"/>
        <v>96.05</v>
      </c>
      <c r="R1963" s="16">
        <f t="shared" si="152"/>
        <v>42760.244212962964</v>
      </c>
      <c r="S1963" s="16">
        <f t="shared" si="153"/>
        <v>41740.138113425928</v>
      </c>
      <c r="T1963">
        <f t="shared" si="154"/>
        <v>2017</v>
      </c>
    </row>
    <row r="1964" spans="1:20" ht="45" hidden="1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 s="10">
        <v>1399778333</v>
      </c>
      <c r="J1964">
        <v>1397186333</v>
      </c>
      <c r="K1964" t="b">
        <v>0</v>
      </c>
      <c r="L1964">
        <v>98</v>
      </c>
      <c r="M1964" t="b">
        <v>0</v>
      </c>
      <c r="N1964" s="12" t="s">
        <v>8276</v>
      </c>
      <c r="O1964" t="s">
        <v>8294</v>
      </c>
      <c r="P1964" s="6">
        <f t="shared" si="150"/>
        <v>9.11</v>
      </c>
      <c r="Q1964">
        <f t="shared" si="151"/>
        <v>18.579999999999998</v>
      </c>
      <c r="R1964" s="16">
        <f t="shared" si="152"/>
        <v>41740.138113425928</v>
      </c>
      <c r="S1964" s="16">
        <f t="shared" si="153"/>
        <v>41879.913761574076</v>
      </c>
      <c r="T1964">
        <f t="shared" si="154"/>
        <v>2014</v>
      </c>
    </row>
    <row r="1965" spans="1:20" ht="120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 s="10">
        <v>1410558949</v>
      </c>
      <c r="J1965">
        <v>1409262949</v>
      </c>
      <c r="K1965" t="b">
        <v>0</v>
      </c>
      <c r="L1965">
        <v>13</v>
      </c>
      <c r="M1965" t="b">
        <v>1</v>
      </c>
      <c r="N1965" s="12" t="s">
        <v>8283</v>
      </c>
      <c r="O1965" t="s">
        <v>8286</v>
      </c>
      <c r="P1965" s="6">
        <f t="shared" si="150"/>
        <v>121.33</v>
      </c>
      <c r="Q1965">
        <f t="shared" si="151"/>
        <v>140</v>
      </c>
      <c r="R1965" s="16">
        <f t="shared" si="152"/>
        <v>41879.913761574076</v>
      </c>
      <c r="S1965" s="16">
        <f t="shared" si="153"/>
        <v>40939.979618055557</v>
      </c>
      <c r="T1965">
        <f t="shared" si="154"/>
        <v>2014</v>
      </c>
    </row>
    <row r="1966" spans="1:20" hidden="1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 s="10">
        <v>1330644639</v>
      </c>
      <c r="J1966">
        <v>1328052639</v>
      </c>
      <c r="K1966" t="b">
        <v>1</v>
      </c>
      <c r="L1966">
        <v>47</v>
      </c>
      <c r="M1966" t="b">
        <v>1</v>
      </c>
      <c r="N1966" s="12" t="s">
        <v>8271</v>
      </c>
      <c r="O1966" t="s">
        <v>8272</v>
      </c>
      <c r="P1966" s="6">
        <f t="shared" si="150"/>
        <v>120.52</v>
      </c>
      <c r="Q1966">
        <f t="shared" si="151"/>
        <v>38.46</v>
      </c>
      <c r="R1966" s="16">
        <f t="shared" si="152"/>
        <v>40939.979618055557</v>
      </c>
      <c r="S1966" s="16">
        <f t="shared" si="153"/>
        <v>42017.88045138889</v>
      </c>
      <c r="T1966">
        <f t="shared" si="154"/>
        <v>2012</v>
      </c>
    </row>
    <row r="1967" spans="1:20" ht="150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 s="10">
        <v>1423456200</v>
      </c>
      <c r="J1967">
        <v>1421183271</v>
      </c>
      <c r="K1967" t="b">
        <v>1</v>
      </c>
      <c r="L1967">
        <v>12</v>
      </c>
      <c r="M1967" t="b">
        <v>1</v>
      </c>
      <c r="N1967" s="12" t="s">
        <v>8283</v>
      </c>
      <c r="O1967" t="s">
        <v>8286</v>
      </c>
      <c r="P1967" s="6">
        <f t="shared" si="150"/>
        <v>100.28</v>
      </c>
      <c r="Q1967">
        <f t="shared" si="151"/>
        <v>150.41999999999999</v>
      </c>
      <c r="R1967" s="16">
        <f t="shared" si="152"/>
        <v>42017.88045138889</v>
      </c>
      <c r="S1967" s="16">
        <f t="shared" si="153"/>
        <v>41712.762673611112</v>
      </c>
      <c r="T1967">
        <f t="shared" si="154"/>
        <v>2015</v>
      </c>
    </row>
    <row r="1968" spans="1:20" ht="30" hidden="1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 s="10">
        <v>1397413095</v>
      </c>
      <c r="J1968">
        <v>1394821095</v>
      </c>
      <c r="K1968" t="b">
        <v>0</v>
      </c>
      <c r="L1968">
        <v>22</v>
      </c>
      <c r="M1968" t="b">
        <v>0</v>
      </c>
      <c r="N1968" s="12" t="s">
        <v>8276</v>
      </c>
      <c r="O1968" t="s">
        <v>8294</v>
      </c>
      <c r="P1968" s="6">
        <f t="shared" si="150"/>
        <v>7.21</v>
      </c>
      <c r="Q1968">
        <f t="shared" si="151"/>
        <v>81.95</v>
      </c>
      <c r="R1968" s="16">
        <f t="shared" si="152"/>
        <v>41712.762673611112</v>
      </c>
      <c r="S1968" s="16">
        <f t="shared" si="153"/>
        <v>42157.598090277781</v>
      </c>
      <c r="T1968">
        <f t="shared" si="154"/>
        <v>2014</v>
      </c>
    </row>
    <row r="1969" spans="1:20" ht="45" hidden="1" x14ac:dyDescent="0.25">
      <c r="A1969">
        <v>3196</v>
      </c>
      <c r="B1969" s="3" t="s">
        <v>3196</v>
      </c>
      <c r="C1969" s="3" t="s">
        <v>7306</v>
      </c>
      <c r="D1969" s="6">
        <v>3000000</v>
      </c>
      <c r="E1969" s="8">
        <v>1800</v>
      </c>
      <c r="F1969" t="s">
        <v>8220</v>
      </c>
      <c r="G1969" t="s">
        <v>8223</v>
      </c>
      <c r="H1969" t="s">
        <v>8245</v>
      </c>
      <c r="I1969" s="10">
        <v>1438437600</v>
      </c>
      <c r="J1969">
        <v>1433254875</v>
      </c>
      <c r="K1969" t="b">
        <v>0</v>
      </c>
      <c r="L1969">
        <v>6</v>
      </c>
      <c r="M1969" t="b">
        <v>0</v>
      </c>
      <c r="N1969" s="12" t="s">
        <v>8283</v>
      </c>
      <c r="O1969" t="s">
        <v>8295</v>
      </c>
      <c r="P1969" s="6">
        <f t="shared" si="150"/>
        <v>0.06</v>
      </c>
      <c r="Q1969">
        <f t="shared" si="151"/>
        <v>300</v>
      </c>
      <c r="R1969" s="16">
        <f t="shared" si="152"/>
        <v>42157.598090277781</v>
      </c>
      <c r="S1969" s="16">
        <f t="shared" si="153"/>
        <v>40941.652372685188</v>
      </c>
      <c r="T1969">
        <f t="shared" si="154"/>
        <v>2015</v>
      </c>
    </row>
    <row r="1970" spans="1:20" ht="60" hidden="1" x14ac:dyDescent="0.25">
      <c r="A1970">
        <v>1639</v>
      </c>
      <c r="B1970" s="3" t="s">
        <v>1640</v>
      </c>
      <c r="C1970" s="3" t="s">
        <v>5749</v>
      </c>
      <c r="D1970" s="6">
        <v>1800</v>
      </c>
      <c r="E1970" s="8">
        <v>1800</v>
      </c>
      <c r="F1970" t="s">
        <v>8218</v>
      </c>
      <c r="G1970" t="s">
        <v>8223</v>
      </c>
      <c r="H1970" t="s">
        <v>8245</v>
      </c>
      <c r="I1970" s="10">
        <v>1330789165</v>
      </c>
      <c r="J1970">
        <v>1328197165</v>
      </c>
      <c r="K1970" t="b">
        <v>0</v>
      </c>
      <c r="L1970">
        <v>19</v>
      </c>
      <c r="M1970" t="b">
        <v>1</v>
      </c>
      <c r="N1970" s="12" t="s">
        <v>8287</v>
      </c>
      <c r="O1970" t="s">
        <v>8291</v>
      </c>
      <c r="P1970" s="6">
        <f t="shared" si="150"/>
        <v>100</v>
      </c>
      <c r="Q1970">
        <f t="shared" si="151"/>
        <v>94.74</v>
      </c>
      <c r="R1970" s="16">
        <f t="shared" si="152"/>
        <v>40941.652372685188</v>
      </c>
      <c r="S1970" s="16">
        <f t="shared" si="153"/>
        <v>41940.598182870373</v>
      </c>
      <c r="T1970">
        <f t="shared" si="154"/>
        <v>2012</v>
      </c>
    </row>
    <row r="1971" spans="1:20" ht="135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 s="10">
        <v>1417101683</v>
      </c>
      <c r="J1971">
        <v>1414506083</v>
      </c>
      <c r="K1971" t="b">
        <v>0</v>
      </c>
      <c r="L1971">
        <v>31</v>
      </c>
      <c r="M1971" t="b">
        <v>1</v>
      </c>
      <c r="N1971" s="12" t="s">
        <v>8283</v>
      </c>
      <c r="O1971" t="s">
        <v>8286</v>
      </c>
      <c r="P1971" s="6">
        <f t="shared" si="150"/>
        <v>120</v>
      </c>
      <c r="Q1971">
        <f t="shared" si="151"/>
        <v>58.06</v>
      </c>
      <c r="R1971" s="16">
        <f t="shared" si="152"/>
        <v>41940.598182870373</v>
      </c>
      <c r="S1971" s="16">
        <f t="shared" si="153"/>
        <v>41807.690081018518</v>
      </c>
      <c r="T1971">
        <f t="shared" si="154"/>
        <v>2014</v>
      </c>
    </row>
    <row r="1972" spans="1:20" ht="120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 s="10">
        <v>1405614823</v>
      </c>
      <c r="J1972">
        <v>1403022823</v>
      </c>
      <c r="K1972" t="b">
        <v>0</v>
      </c>
      <c r="L1972">
        <v>37</v>
      </c>
      <c r="M1972" t="b">
        <v>1</v>
      </c>
      <c r="N1972" s="12" t="s">
        <v>8283</v>
      </c>
      <c r="O1972" t="s">
        <v>8286</v>
      </c>
      <c r="P1972" s="6">
        <f t="shared" si="150"/>
        <v>119.24</v>
      </c>
      <c r="Q1972">
        <f t="shared" si="151"/>
        <v>48.34</v>
      </c>
      <c r="R1972" s="16">
        <f t="shared" si="152"/>
        <v>41807.690081018518</v>
      </c>
      <c r="S1972" s="16">
        <f t="shared" si="153"/>
        <v>42103.884930555556</v>
      </c>
      <c r="T1972">
        <f t="shared" si="154"/>
        <v>2014</v>
      </c>
    </row>
    <row r="1973" spans="1:20" ht="30" hidden="1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 s="10">
        <v>1431206058</v>
      </c>
      <c r="J1973">
        <v>1428614058</v>
      </c>
      <c r="K1973" t="b">
        <v>0</v>
      </c>
      <c r="L1973">
        <v>20</v>
      </c>
      <c r="M1973" t="b">
        <v>0</v>
      </c>
      <c r="N1973" s="12" t="s">
        <v>8283</v>
      </c>
      <c r="O1973" t="s">
        <v>8286</v>
      </c>
      <c r="P1973" s="6">
        <f t="shared" si="150"/>
        <v>16.25</v>
      </c>
      <c r="Q1973">
        <f t="shared" si="151"/>
        <v>89.4</v>
      </c>
      <c r="R1973" s="16">
        <f t="shared" si="152"/>
        <v>42103.884930555556</v>
      </c>
      <c r="S1973" s="16">
        <f t="shared" si="153"/>
        <v>41794.124953703707</v>
      </c>
      <c r="T1973">
        <f t="shared" si="154"/>
        <v>2015</v>
      </c>
    </row>
    <row r="1974" spans="1:20" ht="60" hidden="1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 s="10">
        <v>1407034796</v>
      </c>
      <c r="J1974">
        <v>1401850796</v>
      </c>
      <c r="K1974" t="b">
        <v>0</v>
      </c>
      <c r="L1974">
        <v>15</v>
      </c>
      <c r="M1974" t="b">
        <v>0</v>
      </c>
      <c r="N1974" s="12" t="s">
        <v>8281</v>
      </c>
      <c r="O1974" t="s">
        <v>8297</v>
      </c>
      <c r="P1974" s="6">
        <f t="shared" si="150"/>
        <v>5.0999999999999996</v>
      </c>
      <c r="Q1974">
        <f t="shared" si="151"/>
        <v>119</v>
      </c>
      <c r="R1974" s="16">
        <f t="shared" si="152"/>
        <v>41794.124953703707</v>
      </c>
      <c r="S1974" s="16">
        <f t="shared" si="153"/>
        <v>41692.084143518521</v>
      </c>
      <c r="T1974">
        <f t="shared" si="154"/>
        <v>2014</v>
      </c>
    </row>
    <row r="1975" spans="1:20" ht="30" hidden="1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 s="10">
        <v>1396054800</v>
      </c>
      <c r="J1975">
        <v>1393034470</v>
      </c>
      <c r="K1975" t="b">
        <v>1</v>
      </c>
      <c r="L1975">
        <v>41</v>
      </c>
      <c r="M1975" t="b">
        <v>1</v>
      </c>
      <c r="N1975" s="12" t="s">
        <v>8287</v>
      </c>
      <c r="O1975" t="s">
        <v>8291</v>
      </c>
      <c r="P1975" s="6">
        <f t="shared" si="150"/>
        <v>119</v>
      </c>
      <c r="Q1975">
        <f t="shared" si="151"/>
        <v>43.54</v>
      </c>
      <c r="R1975" s="16">
        <f t="shared" si="152"/>
        <v>41692.084143518521</v>
      </c>
      <c r="S1975" s="16">
        <f t="shared" si="153"/>
        <v>42279.778564814813</v>
      </c>
      <c r="T1975">
        <f t="shared" si="154"/>
        <v>2014</v>
      </c>
    </row>
    <row r="1976" spans="1:20" ht="45" hidden="1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 s="10">
        <v>1446483000</v>
      </c>
      <c r="J1976">
        <v>1443811268</v>
      </c>
      <c r="K1976" t="b">
        <v>0</v>
      </c>
      <c r="L1976">
        <v>13</v>
      </c>
      <c r="M1976" t="b">
        <v>0</v>
      </c>
      <c r="N1976" s="12" t="s">
        <v>8283</v>
      </c>
      <c r="O1976" t="s">
        <v>8286</v>
      </c>
      <c r="P1976" s="6">
        <f t="shared" si="150"/>
        <v>35.64</v>
      </c>
      <c r="Q1976">
        <f t="shared" si="151"/>
        <v>137.08000000000001</v>
      </c>
      <c r="R1976" s="16">
        <f t="shared" si="152"/>
        <v>42279.778564814813</v>
      </c>
      <c r="S1976" s="16">
        <f t="shared" si="153"/>
        <v>42619.635787037041</v>
      </c>
      <c r="T1976">
        <f t="shared" si="154"/>
        <v>2015</v>
      </c>
    </row>
    <row r="1977" spans="1:20" ht="45" hidden="1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 s="10">
        <v>1475766932</v>
      </c>
      <c r="J1977">
        <v>1473174932</v>
      </c>
      <c r="K1977" t="b">
        <v>0</v>
      </c>
      <c r="L1977">
        <v>30</v>
      </c>
      <c r="M1977" t="b">
        <v>0</v>
      </c>
      <c r="N1977" s="12" t="s">
        <v>8268</v>
      </c>
      <c r="O1977" t="s">
        <v>8270</v>
      </c>
      <c r="P1977" s="6">
        <f t="shared" si="150"/>
        <v>14.8</v>
      </c>
      <c r="Q1977">
        <f t="shared" si="151"/>
        <v>59.2</v>
      </c>
      <c r="R1977" s="16">
        <f t="shared" si="152"/>
        <v>42619.635787037041</v>
      </c>
      <c r="S1977" s="16">
        <f t="shared" si="153"/>
        <v>41617.912662037037</v>
      </c>
      <c r="T1977">
        <f t="shared" si="154"/>
        <v>2016</v>
      </c>
    </row>
    <row r="1978" spans="1:20" ht="30" hidden="1" x14ac:dyDescent="0.25">
      <c r="A1978">
        <v>2603</v>
      </c>
      <c r="B1978" s="3" t="s">
        <v>2603</v>
      </c>
      <c r="C1978" s="3" t="s">
        <v>6713</v>
      </c>
      <c r="D1978" s="6">
        <v>1750</v>
      </c>
      <c r="E1978" s="8">
        <v>1776</v>
      </c>
      <c r="F1978" t="s">
        <v>8218</v>
      </c>
      <c r="G1978" t="s">
        <v>8223</v>
      </c>
      <c r="H1978" t="s">
        <v>8245</v>
      </c>
      <c r="I1978" s="10">
        <v>1387835654</v>
      </c>
      <c r="J1978">
        <v>1386626054</v>
      </c>
      <c r="K1978" t="b">
        <v>1</v>
      </c>
      <c r="L1978">
        <v>50</v>
      </c>
      <c r="M1978" t="b">
        <v>1</v>
      </c>
      <c r="N1978" s="12" t="s">
        <v>8268</v>
      </c>
      <c r="O1978" t="s">
        <v>8275</v>
      </c>
      <c r="P1978" s="6">
        <f t="shared" si="150"/>
        <v>101.49</v>
      </c>
      <c r="Q1978">
        <f t="shared" si="151"/>
        <v>35.520000000000003</v>
      </c>
      <c r="R1978" s="16">
        <f t="shared" si="152"/>
        <v>41617.912662037037</v>
      </c>
      <c r="S1978" s="16">
        <f t="shared" si="153"/>
        <v>41662.854988425926</v>
      </c>
      <c r="T1978">
        <f t="shared" si="154"/>
        <v>2013</v>
      </c>
    </row>
    <row r="1979" spans="1:20" ht="45" hidden="1" x14ac:dyDescent="0.25">
      <c r="A1979">
        <v>1678</v>
      </c>
      <c r="B1979" s="3" t="s">
        <v>1679</v>
      </c>
      <c r="C1979" s="3" t="s">
        <v>5788</v>
      </c>
      <c r="D1979" s="6">
        <v>1500</v>
      </c>
      <c r="E1979" s="8">
        <v>1776</v>
      </c>
      <c r="F1979" t="s">
        <v>8218</v>
      </c>
      <c r="G1979" t="s">
        <v>8223</v>
      </c>
      <c r="H1979" t="s">
        <v>8245</v>
      </c>
      <c r="I1979" s="10">
        <v>1391718671</v>
      </c>
      <c r="J1979">
        <v>1390509071</v>
      </c>
      <c r="K1979" t="b">
        <v>0</v>
      </c>
      <c r="L1979">
        <v>49</v>
      </c>
      <c r="M1979" t="b">
        <v>1</v>
      </c>
      <c r="N1979" s="12" t="s">
        <v>8287</v>
      </c>
      <c r="O1979" t="s">
        <v>8298</v>
      </c>
      <c r="P1979" s="6">
        <f t="shared" si="150"/>
        <v>118.4</v>
      </c>
      <c r="Q1979">
        <f t="shared" si="151"/>
        <v>36.24</v>
      </c>
      <c r="R1979" s="16">
        <f t="shared" si="152"/>
        <v>41662.854988425926</v>
      </c>
      <c r="S1979" s="16">
        <f t="shared" si="153"/>
        <v>40796.001261574071</v>
      </c>
      <c r="T1979">
        <f t="shared" si="154"/>
        <v>2014</v>
      </c>
    </row>
    <row r="1980" spans="1:20" ht="45" hidden="1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 s="10">
        <v>1320220800</v>
      </c>
      <c r="J1980">
        <v>1315612909</v>
      </c>
      <c r="K1980" t="b">
        <v>0</v>
      </c>
      <c r="L1980">
        <v>4</v>
      </c>
      <c r="M1980" t="b">
        <v>1</v>
      </c>
      <c r="N1980" s="12" t="s">
        <v>8287</v>
      </c>
      <c r="O1980" t="s">
        <v>8291</v>
      </c>
      <c r="P1980" s="6">
        <f t="shared" si="150"/>
        <v>118.33</v>
      </c>
      <c r="Q1980">
        <f t="shared" si="151"/>
        <v>443.75</v>
      </c>
      <c r="R1980" s="16">
        <f t="shared" si="152"/>
        <v>40796.001261574071</v>
      </c>
      <c r="S1980" s="16">
        <f t="shared" si="153"/>
        <v>42290.059594907405</v>
      </c>
      <c r="T1980">
        <f t="shared" si="154"/>
        <v>2011</v>
      </c>
    </row>
    <row r="1981" spans="1:20" ht="60" hidden="1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 s="10">
        <v>1445921940</v>
      </c>
      <c r="J1981">
        <v>1444699549</v>
      </c>
      <c r="K1981" t="b">
        <v>0</v>
      </c>
      <c r="L1981">
        <v>35</v>
      </c>
      <c r="M1981" t="b">
        <v>1</v>
      </c>
      <c r="N1981" s="12" t="s">
        <v>8287</v>
      </c>
      <c r="O1981" t="s">
        <v>8288</v>
      </c>
      <c r="P1981" s="6">
        <f t="shared" si="150"/>
        <v>147.75</v>
      </c>
      <c r="Q1981">
        <f t="shared" si="151"/>
        <v>50.66</v>
      </c>
      <c r="R1981" s="16">
        <f t="shared" si="152"/>
        <v>42290.059594907405</v>
      </c>
      <c r="S1981" s="16">
        <f t="shared" si="153"/>
        <v>42804.534652777773</v>
      </c>
      <c r="T1981">
        <f t="shared" si="154"/>
        <v>2015</v>
      </c>
    </row>
    <row r="1982" spans="1:20" ht="60" hidden="1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 s="10">
        <v>1491738594</v>
      </c>
      <c r="J1982">
        <v>1489150194</v>
      </c>
      <c r="K1982" t="b">
        <v>0</v>
      </c>
      <c r="L1982">
        <v>7</v>
      </c>
      <c r="M1982" t="b">
        <v>0</v>
      </c>
      <c r="N1982" s="12" t="s">
        <v>8287</v>
      </c>
      <c r="O1982" t="s">
        <v>8290</v>
      </c>
      <c r="P1982" s="6">
        <f t="shared" si="150"/>
        <v>44.3</v>
      </c>
      <c r="Q1982">
        <f t="shared" si="151"/>
        <v>253.14</v>
      </c>
      <c r="R1982" s="16">
        <f t="shared" si="152"/>
        <v>42804.534652777773</v>
      </c>
      <c r="S1982" s="16">
        <f t="shared" si="153"/>
        <v>42052.802430555559</v>
      </c>
      <c r="T1982">
        <f t="shared" si="154"/>
        <v>2017</v>
      </c>
    </row>
    <row r="1983" spans="1:20" ht="60" hidden="1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 s="10">
        <v>1426788930</v>
      </c>
      <c r="J1983">
        <v>1424200530</v>
      </c>
      <c r="K1983" t="b">
        <v>0</v>
      </c>
      <c r="L1983">
        <v>33</v>
      </c>
      <c r="M1983" t="b">
        <v>0</v>
      </c>
      <c r="N1983" s="12" t="s">
        <v>8279</v>
      </c>
      <c r="O1983" t="s">
        <v>8317</v>
      </c>
      <c r="P1983" s="6">
        <f t="shared" si="150"/>
        <v>9.82</v>
      </c>
      <c r="Q1983">
        <f t="shared" si="151"/>
        <v>53.55</v>
      </c>
      <c r="R1983" s="16">
        <f t="shared" si="152"/>
        <v>42052.802430555559</v>
      </c>
      <c r="S1983" s="16">
        <f t="shared" si="153"/>
        <v>42690.334317129629</v>
      </c>
      <c r="T1983">
        <f t="shared" si="154"/>
        <v>2015</v>
      </c>
    </row>
    <row r="1984" spans="1:20" ht="75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 s="10">
        <v>1481961600</v>
      </c>
      <c r="J1984">
        <v>1479283285</v>
      </c>
      <c r="K1984" t="b">
        <v>0</v>
      </c>
      <c r="L1984">
        <v>26</v>
      </c>
      <c r="M1984" t="b">
        <v>1</v>
      </c>
      <c r="N1984" s="12" t="s">
        <v>8283</v>
      </c>
      <c r="O1984" t="s">
        <v>8286</v>
      </c>
      <c r="P1984" s="6">
        <f t="shared" si="150"/>
        <v>117.73</v>
      </c>
      <c r="Q1984">
        <f t="shared" si="151"/>
        <v>67.92</v>
      </c>
      <c r="R1984" s="16">
        <f t="shared" si="152"/>
        <v>42690.334317129629</v>
      </c>
      <c r="S1984" s="16">
        <f t="shared" si="153"/>
        <v>42649.623460648145</v>
      </c>
      <c r="T1984">
        <f t="shared" si="154"/>
        <v>2016</v>
      </c>
    </row>
    <row r="1985" spans="1:20" ht="45" hidden="1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 s="10">
        <v>1479517200</v>
      </c>
      <c r="J1985">
        <v>1475765867</v>
      </c>
      <c r="K1985" t="b">
        <v>0</v>
      </c>
      <c r="L1985">
        <v>31</v>
      </c>
      <c r="M1985" t="b">
        <v>0</v>
      </c>
      <c r="N1985" s="12" t="s">
        <v>8283</v>
      </c>
      <c r="O1985" t="s">
        <v>8295</v>
      </c>
      <c r="P1985" s="6">
        <f t="shared" si="150"/>
        <v>35.24</v>
      </c>
      <c r="Q1985">
        <f t="shared" si="151"/>
        <v>56.84</v>
      </c>
      <c r="R1985" s="16">
        <f t="shared" si="152"/>
        <v>42649.623460648145</v>
      </c>
      <c r="S1985" s="16">
        <f t="shared" si="153"/>
        <v>42359.792233796295</v>
      </c>
      <c r="T1985">
        <f t="shared" si="154"/>
        <v>2016</v>
      </c>
    </row>
    <row r="1986" spans="1:20" ht="60" hidden="1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 s="10">
        <v>1454890620</v>
      </c>
      <c r="J1986">
        <v>1450724449</v>
      </c>
      <c r="K1986" t="b">
        <v>0</v>
      </c>
      <c r="L1986">
        <v>27</v>
      </c>
      <c r="M1986" t="b">
        <v>0</v>
      </c>
      <c r="N1986" s="12" t="s">
        <v>8283</v>
      </c>
      <c r="O1986" t="s">
        <v>8284</v>
      </c>
      <c r="P1986" s="6">
        <f t="shared" ref="P1986:P2049" si="155">ROUND(E1986/D1986*100,2)</f>
        <v>3.61</v>
      </c>
      <c r="Q1986">
        <f t="shared" ref="Q1986:Q2049" si="156">ROUND(E1986/L1986,2)</f>
        <v>65.11</v>
      </c>
      <c r="R1986" s="16">
        <f t="shared" si="152"/>
        <v>42359.792233796295</v>
      </c>
      <c r="S1986" s="16">
        <f t="shared" si="153"/>
        <v>41646.792222222226</v>
      </c>
      <c r="T1986">
        <f t="shared" si="154"/>
        <v>2015</v>
      </c>
    </row>
    <row r="1987" spans="1:20" ht="45" hidden="1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 s="10">
        <v>1391713248</v>
      </c>
      <c r="J1987">
        <v>1389121248</v>
      </c>
      <c r="K1987" t="b">
        <v>0</v>
      </c>
      <c r="L1987">
        <v>24</v>
      </c>
      <c r="M1987" t="b">
        <v>1</v>
      </c>
      <c r="N1987" s="12" t="s">
        <v>8287</v>
      </c>
      <c r="O1987" t="s">
        <v>8289</v>
      </c>
      <c r="P1987" s="6">
        <f t="shared" si="155"/>
        <v>292.5</v>
      </c>
      <c r="Q1987">
        <f t="shared" si="156"/>
        <v>73.13</v>
      </c>
      <c r="R1987" s="16">
        <f t="shared" ref="R1987:R2050" si="157">(((J1987/60)/60)/24)+DATE(1970,1,1)</f>
        <v>41646.792222222226</v>
      </c>
      <c r="S1987" s="16">
        <f t="shared" ref="S1987:S2050" si="158">(((J1988/60)/60)/24)+DATE(1970,1,1)</f>
        <v>41044.988055555557</v>
      </c>
      <c r="T1987">
        <f t="shared" ref="T1987:T2050" si="159">YEAR(R1987)</f>
        <v>2014</v>
      </c>
    </row>
    <row r="1988" spans="1:20" ht="60" hidden="1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 s="10">
        <v>1342309368</v>
      </c>
      <c r="J1988">
        <v>1337125368</v>
      </c>
      <c r="K1988" t="b">
        <v>0</v>
      </c>
      <c r="L1988">
        <v>49</v>
      </c>
      <c r="M1988" t="b">
        <v>0</v>
      </c>
      <c r="N1988" s="12" t="s">
        <v>8271</v>
      </c>
      <c r="O1988" t="s">
        <v>8316</v>
      </c>
      <c r="P1988" s="6">
        <f t="shared" si="155"/>
        <v>21.89</v>
      </c>
      <c r="Q1988">
        <f t="shared" si="156"/>
        <v>35.729999999999997</v>
      </c>
      <c r="R1988" s="16">
        <f t="shared" si="157"/>
        <v>41044.988055555557</v>
      </c>
      <c r="S1988" s="16">
        <f t="shared" si="158"/>
        <v>42565.009097222224</v>
      </c>
      <c r="T1988">
        <f t="shared" si="159"/>
        <v>2012</v>
      </c>
    </row>
    <row r="1989" spans="1:20" ht="60" hidden="1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 s="10">
        <v>1469059986</v>
      </c>
      <c r="J1989">
        <v>1468455186</v>
      </c>
      <c r="K1989" t="b">
        <v>0</v>
      </c>
      <c r="L1989">
        <v>26</v>
      </c>
      <c r="M1989" t="b">
        <v>1</v>
      </c>
      <c r="N1989" s="12" t="s">
        <v>8287</v>
      </c>
      <c r="O1989" t="s">
        <v>8291</v>
      </c>
      <c r="P1989" s="6">
        <f t="shared" si="155"/>
        <v>250</v>
      </c>
      <c r="Q1989">
        <f t="shared" si="156"/>
        <v>67.31</v>
      </c>
      <c r="R1989" s="16">
        <f t="shared" si="157"/>
        <v>42565.009097222224</v>
      </c>
      <c r="S1989" s="16">
        <f t="shared" si="158"/>
        <v>42612.642754629633</v>
      </c>
      <c r="T1989">
        <f t="shared" si="159"/>
        <v>2016</v>
      </c>
    </row>
    <row r="1990" spans="1:20" ht="60" hidden="1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 s="10">
        <v>1476458734</v>
      </c>
      <c r="J1990">
        <v>1472570734</v>
      </c>
      <c r="K1990" t="b">
        <v>0</v>
      </c>
      <c r="L1990">
        <v>15</v>
      </c>
      <c r="M1990" t="b">
        <v>0</v>
      </c>
      <c r="N1990" s="12" t="s">
        <v>8268</v>
      </c>
      <c r="O1990" t="s">
        <v>8270</v>
      </c>
      <c r="P1990" s="6">
        <f t="shared" si="155"/>
        <v>2.33</v>
      </c>
      <c r="Q1990">
        <f t="shared" si="156"/>
        <v>116.53</v>
      </c>
      <c r="R1990" s="16">
        <f t="shared" si="157"/>
        <v>42612.642754629633</v>
      </c>
      <c r="S1990" s="16">
        <f t="shared" si="158"/>
        <v>41921.770439814813</v>
      </c>
      <c r="T1990">
        <f t="shared" si="159"/>
        <v>2016</v>
      </c>
    </row>
    <row r="1991" spans="1:20" ht="45" hidden="1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 s="10">
        <v>1414348166</v>
      </c>
      <c r="J1991">
        <v>1412879366</v>
      </c>
      <c r="K1991" t="b">
        <v>0</v>
      </c>
      <c r="L1991">
        <v>38</v>
      </c>
      <c r="M1991" t="b">
        <v>0</v>
      </c>
      <c r="N1991" s="12" t="s">
        <v>8283</v>
      </c>
      <c r="O1991" t="s">
        <v>8286</v>
      </c>
      <c r="P1991" s="6">
        <f t="shared" si="155"/>
        <v>24.19</v>
      </c>
      <c r="Q1991">
        <f t="shared" si="156"/>
        <v>45.84</v>
      </c>
      <c r="R1991" s="16">
        <f t="shared" si="157"/>
        <v>41921.770439814813</v>
      </c>
      <c r="S1991" s="16">
        <f t="shared" si="158"/>
        <v>42773.916180555556</v>
      </c>
      <c r="T1991">
        <f t="shared" si="159"/>
        <v>2014</v>
      </c>
    </row>
    <row r="1992" spans="1:20" ht="30" hidden="1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 s="10">
        <v>1490389158</v>
      </c>
      <c r="J1992">
        <v>1486504758</v>
      </c>
      <c r="K1992" t="b">
        <v>0</v>
      </c>
      <c r="L1992">
        <v>8</v>
      </c>
      <c r="M1992" t="b">
        <v>0</v>
      </c>
      <c r="N1992" s="12" t="s">
        <v>8283</v>
      </c>
      <c r="O1992" t="s">
        <v>8284</v>
      </c>
      <c r="P1992" s="6">
        <f t="shared" si="155"/>
        <v>10.54</v>
      </c>
      <c r="Q1992">
        <f t="shared" si="156"/>
        <v>217.38</v>
      </c>
      <c r="R1992" s="16">
        <f t="shared" si="157"/>
        <v>42773.916180555556</v>
      </c>
      <c r="S1992" s="16">
        <f t="shared" si="158"/>
        <v>42079.745578703703</v>
      </c>
      <c r="T1992">
        <f t="shared" si="159"/>
        <v>2017</v>
      </c>
    </row>
    <row r="1993" spans="1:20" ht="60" hidden="1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 s="10">
        <v>1429138740</v>
      </c>
      <c r="J1993">
        <v>1426528418</v>
      </c>
      <c r="K1993" t="b">
        <v>0</v>
      </c>
      <c r="L1993">
        <v>76</v>
      </c>
      <c r="M1993" t="b">
        <v>1</v>
      </c>
      <c r="N1993" s="12" t="s">
        <v>8287</v>
      </c>
      <c r="O1993" t="s">
        <v>8296</v>
      </c>
      <c r="P1993" s="6">
        <f t="shared" si="155"/>
        <v>144.01</v>
      </c>
      <c r="Q1993">
        <f t="shared" si="156"/>
        <v>22.74</v>
      </c>
      <c r="R1993" s="16">
        <f t="shared" si="157"/>
        <v>42079.745578703703</v>
      </c>
      <c r="S1993" s="16">
        <f t="shared" si="158"/>
        <v>40324.662511574075</v>
      </c>
      <c r="T1993">
        <f t="shared" si="159"/>
        <v>2015</v>
      </c>
    </row>
    <row r="1994" spans="1:20" ht="60" hidden="1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 s="10">
        <v>1280631600</v>
      </c>
      <c r="J1994">
        <v>1274889241</v>
      </c>
      <c r="K1994" t="b">
        <v>0</v>
      </c>
      <c r="L1994">
        <v>34</v>
      </c>
      <c r="M1994" t="b">
        <v>1</v>
      </c>
      <c r="N1994" s="12" t="s">
        <v>8281</v>
      </c>
      <c r="O1994" t="s">
        <v>8303</v>
      </c>
      <c r="P1994" s="6">
        <f t="shared" si="155"/>
        <v>114.67</v>
      </c>
      <c r="Q1994">
        <f t="shared" si="156"/>
        <v>50.59</v>
      </c>
      <c r="R1994" s="16">
        <f t="shared" si="157"/>
        <v>40324.662511574075</v>
      </c>
      <c r="S1994" s="16">
        <f t="shared" si="158"/>
        <v>42629.503483796296</v>
      </c>
      <c r="T1994">
        <f t="shared" si="159"/>
        <v>2010</v>
      </c>
    </row>
    <row r="1995" spans="1:20" ht="60" hidden="1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 s="10">
        <v>1475848800</v>
      </c>
      <c r="J1995">
        <v>1474027501</v>
      </c>
      <c r="K1995" t="b">
        <v>0</v>
      </c>
      <c r="L1995">
        <v>42</v>
      </c>
      <c r="M1995" t="b">
        <v>0</v>
      </c>
      <c r="N1995" s="12" t="s">
        <v>8283</v>
      </c>
      <c r="O1995" t="s">
        <v>8284</v>
      </c>
      <c r="P1995" s="6">
        <f t="shared" si="155"/>
        <v>17.149999999999999</v>
      </c>
      <c r="Q1995">
        <f t="shared" si="156"/>
        <v>40.83</v>
      </c>
      <c r="R1995" s="16">
        <f t="shared" si="157"/>
        <v>42629.503483796296</v>
      </c>
      <c r="S1995" s="16">
        <f t="shared" si="158"/>
        <v>42192.591944444444</v>
      </c>
      <c r="T1995">
        <f t="shared" si="159"/>
        <v>2016</v>
      </c>
    </row>
    <row r="1996" spans="1:20" ht="120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 s="10">
        <v>1438966800</v>
      </c>
      <c r="J1996">
        <v>1436278344</v>
      </c>
      <c r="K1996" t="b">
        <v>0</v>
      </c>
      <c r="L1996">
        <v>23</v>
      </c>
      <c r="M1996" t="b">
        <v>1</v>
      </c>
      <c r="N1996" s="12" t="s">
        <v>8283</v>
      </c>
      <c r="O1996" t="s">
        <v>8286</v>
      </c>
      <c r="P1996" s="6">
        <f t="shared" si="155"/>
        <v>114</v>
      </c>
      <c r="Q1996">
        <f t="shared" si="156"/>
        <v>74.349999999999994</v>
      </c>
      <c r="R1996" s="16">
        <f t="shared" si="157"/>
        <v>42192.591944444444</v>
      </c>
      <c r="S1996" s="16">
        <f t="shared" si="158"/>
        <v>42065.084375000006</v>
      </c>
      <c r="T1996">
        <f t="shared" si="159"/>
        <v>2015</v>
      </c>
    </row>
    <row r="1997" spans="1:20" ht="60" hidden="1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 s="10">
        <v>1427850090</v>
      </c>
      <c r="J1997">
        <v>1425261690</v>
      </c>
      <c r="K1997" t="b">
        <v>0</v>
      </c>
      <c r="L1997">
        <v>8</v>
      </c>
      <c r="M1997" t="b">
        <v>0</v>
      </c>
      <c r="N1997" s="12" t="s">
        <v>8273</v>
      </c>
      <c r="O1997" t="s">
        <v>8274</v>
      </c>
      <c r="P1997" s="6">
        <f t="shared" si="155"/>
        <v>6.57</v>
      </c>
      <c r="Q1997">
        <f t="shared" si="156"/>
        <v>213.38</v>
      </c>
      <c r="R1997" s="16">
        <f t="shared" si="157"/>
        <v>42065.084375000006</v>
      </c>
      <c r="S1997" s="16">
        <f t="shared" si="158"/>
        <v>42275.588715277772</v>
      </c>
      <c r="T1997">
        <f t="shared" si="159"/>
        <v>2015</v>
      </c>
    </row>
    <row r="1998" spans="1:20" ht="30" hidden="1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 s="10">
        <v>1447079520</v>
      </c>
      <c r="J1998">
        <v>1443449265</v>
      </c>
      <c r="K1998" t="b">
        <v>0</v>
      </c>
      <c r="L1998">
        <v>28</v>
      </c>
      <c r="M1998" t="b">
        <v>1</v>
      </c>
      <c r="N1998" s="12" t="s">
        <v>8268</v>
      </c>
      <c r="O1998" t="s">
        <v>8300</v>
      </c>
      <c r="P1998" s="6">
        <f t="shared" si="155"/>
        <v>170.7</v>
      </c>
      <c r="Q1998">
        <f t="shared" si="156"/>
        <v>60.96</v>
      </c>
      <c r="R1998" s="16">
        <f t="shared" si="157"/>
        <v>42275.588715277772</v>
      </c>
      <c r="S1998" s="16">
        <f t="shared" si="158"/>
        <v>42123.678645833337</v>
      </c>
      <c r="T1998">
        <f t="shared" si="159"/>
        <v>2015</v>
      </c>
    </row>
    <row r="1999" spans="1:20" ht="45" hidden="1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 s="10">
        <v>1432916235</v>
      </c>
      <c r="J1999">
        <v>1430324235</v>
      </c>
      <c r="K1999" t="b">
        <v>0</v>
      </c>
      <c r="L1999">
        <v>41</v>
      </c>
      <c r="M1999" t="b">
        <v>0</v>
      </c>
      <c r="N1999" s="12" t="s">
        <v>8268</v>
      </c>
      <c r="O1999" t="s">
        <v>8270</v>
      </c>
      <c r="P1999" s="6">
        <f t="shared" si="155"/>
        <v>3.55</v>
      </c>
      <c r="Q1999">
        <f t="shared" si="156"/>
        <v>41.59</v>
      </c>
      <c r="R1999" s="16">
        <f t="shared" si="157"/>
        <v>42123.678645833337</v>
      </c>
      <c r="S1999" s="16">
        <f t="shared" si="158"/>
        <v>41894.91375</v>
      </c>
      <c r="T1999">
        <f t="shared" si="159"/>
        <v>2015</v>
      </c>
    </row>
    <row r="2000" spans="1:20" ht="135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 s="10">
        <v>1414284180</v>
      </c>
      <c r="J2000">
        <v>1410558948</v>
      </c>
      <c r="K2000" t="b">
        <v>0</v>
      </c>
      <c r="L2000">
        <v>45</v>
      </c>
      <c r="M2000" t="b">
        <v>1</v>
      </c>
      <c r="N2000" s="12" t="s">
        <v>8283</v>
      </c>
      <c r="O2000" t="s">
        <v>8286</v>
      </c>
      <c r="P2000" s="6">
        <f t="shared" si="155"/>
        <v>100</v>
      </c>
      <c r="Q2000">
        <f t="shared" si="156"/>
        <v>37.78</v>
      </c>
      <c r="R2000" s="16">
        <f t="shared" si="157"/>
        <v>41894.91375</v>
      </c>
      <c r="S2000" s="16">
        <f t="shared" si="158"/>
        <v>41557.949687500004</v>
      </c>
      <c r="T2000">
        <f t="shared" si="159"/>
        <v>2014</v>
      </c>
    </row>
    <row r="2001" spans="1:20" ht="45" hidden="1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 s="10">
        <v>1384408740</v>
      </c>
      <c r="J2001">
        <v>1381445253</v>
      </c>
      <c r="K2001" t="b">
        <v>0</v>
      </c>
      <c r="L2001">
        <v>26</v>
      </c>
      <c r="M2001" t="b">
        <v>1</v>
      </c>
      <c r="N2001" s="12" t="s">
        <v>8281</v>
      </c>
      <c r="O2001" t="s">
        <v>8303</v>
      </c>
      <c r="P2001" s="6">
        <f t="shared" si="155"/>
        <v>130.77000000000001</v>
      </c>
      <c r="Q2001">
        <f t="shared" si="156"/>
        <v>65.38</v>
      </c>
      <c r="R2001" s="16">
        <f t="shared" si="157"/>
        <v>41557.949687500004</v>
      </c>
      <c r="S2001" s="16">
        <f t="shared" si="158"/>
        <v>41932.871990740743</v>
      </c>
      <c r="T2001">
        <f t="shared" si="159"/>
        <v>2013</v>
      </c>
    </row>
    <row r="2002" spans="1:20" ht="45" hidden="1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 s="10">
        <v>1416635940</v>
      </c>
      <c r="J2002">
        <v>1413838540</v>
      </c>
      <c r="K2002" t="b">
        <v>0</v>
      </c>
      <c r="L2002">
        <v>20</v>
      </c>
      <c r="M2002" t="b">
        <v>0</v>
      </c>
      <c r="N2002" s="12" t="s">
        <v>8279</v>
      </c>
      <c r="O2002" t="s">
        <v>8305</v>
      </c>
      <c r="P2002" s="6">
        <f t="shared" si="155"/>
        <v>28.3</v>
      </c>
      <c r="Q2002">
        <f t="shared" si="156"/>
        <v>84.9</v>
      </c>
      <c r="R2002" s="16">
        <f t="shared" si="157"/>
        <v>41932.871990740743</v>
      </c>
      <c r="S2002" s="16">
        <f t="shared" si="158"/>
        <v>42159.224432870367</v>
      </c>
      <c r="T2002">
        <f t="shared" si="159"/>
        <v>2014</v>
      </c>
    </row>
    <row r="2003" spans="1:20" ht="45" hidden="1" x14ac:dyDescent="0.25">
      <c r="A2003">
        <v>3847</v>
      </c>
      <c r="B2003" s="3" t="s">
        <v>3844</v>
      </c>
      <c r="C2003" s="3" t="s">
        <v>7956</v>
      </c>
      <c r="D2003" s="6">
        <v>10500</v>
      </c>
      <c r="E2003" s="8">
        <v>1697</v>
      </c>
      <c r="F2003" t="s">
        <v>8220</v>
      </c>
      <c r="G2003" t="s">
        <v>8223</v>
      </c>
      <c r="H2003" t="s">
        <v>8245</v>
      </c>
      <c r="I2003" s="10">
        <v>1437283391</v>
      </c>
      <c r="J2003">
        <v>1433395391</v>
      </c>
      <c r="K2003" t="b">
        <v>1</v>
      </c>
      <c r="L2003">
        <v>9</v>
      </c>
      <c r="M2003" t="b">
        <v>0</v>
      </c>
      <c r="N2003" s="12" t="s">
        <v>8283</v>
      </c>
      <c r="O2003" t="s">
        <v>8286</v>
      </c>
      <c r="P2003" s="6">
        <f t="shared" si="155"/>
        <v>16.16</v>
      </c>
      <c r="Q2003">
        <f t="shared" si="156"/>
        <v>188.56</v>
      </c>
      <c r="R2003" s="16">
        <f t="shared" si="157"/>
        <v>42159.224432870367</v>
      </c>
      <c r="S2003" s="16">
        <f t="shared" si="158"/>
        <v>42159.47256944445</v>
      </c>
      <c r="T2003">
        <f t="shared" si="159"/>
        <v>2015</v>
      </c>
    </row>
    <row r="2004" spans="1:20" ht="45" hidden="1" x14ac:dyDescent="0.25">
      <c r="A2004">
        <v>1802</v>
      </c>
      <c r="B2004" s="3" t="s">
        <v>1803</v>
      </c>
      <c r="C2004" s="3" t="s">
        <v>5912</v>
      </c>
      <c r="D2004" s="6">
        <v>3500</v>
      </c>
      <c r="E2004" s="8">
        <v>1697</v>
      </c>
      <c r="F2004" t="s">
        <v>8220</v>
      </c>
      <c r="G2004" t="s">
        <v>8235</v>
      </c>
      <c r="H2004" t="s">
        <v>8248</v>
      </c>
      <c r="I2004" s="10">
        <v>1435442340</v>
      </c>
      <c r="J2004">
        <v>1433416830</v>
      </c>
      <c r="K2004" t="b">
        <v>1</v>
      </c>
      <c r="L2004">
        <v>18</v>
      </c>
      <c r="M2004" t="b">
        <v>0</v>
      </c>
      <c r="N2004" s="12" t="s">
        <v>8273</v>
      </c>
      <c r="O2004" t="s">
        <v>8274</v>
      </c>
      <c r="P2004" s="6">
        <f t="shared" si="155"/>
        <v>48.49</v>
      </c>
      <c r="Q2004">
        <f t="shared" si="156"/>
        <v>94.28</v>
      </c>
      <c r="R2004" s="16">
        <f t="shared" si="157"/>
        <v>42159.47256944445</v>
      </c>
      <c r="S2004" s="16">
        <f t="shared" si="158"/>
        <v>40671.879293981481</v>
      </c>
      <c r="T2004">
        <f t="shared" si="159"/>
        <v>2015</v>
      </c>
    </row>
    <row r="2005" spans="1:20" ht="45" hidden="1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 s="10">
        <v>1310158800</v>
      </c>
      <c r="J2005">
        <v>1304888771</v>
      </c>
      <c r="K2005" t="b">
        <v>0</v>
      </c>
      <c r="L2005">
        <v>38</v>
      </c>
      <c r="M2005" t="b">
        <v>0</v>
      </c>
      <c r="N2005" s="12" t="s">
        <v>8287</v>
      </c>
      <c r="O2005" t="s">
        <v>8314</v>
      </c>
      <c r="P2005" s="6">
        <f t="shared" si="155"/>
        <v>14.09</v>
      </c>
      <c r="Q2005">
        <f t="shared" si="156"/>
        <v>44.5</v>
      </c>
      <c r="R2005" s="16">
        <f t="shared" si="157"/>
        <v>40671.879293981481</v>
      </c>
      <c r="S2005" s="16">
        <f t="shared" si="158"/>
        <v>42459.15861111111</v>
      </c>
      <c r="T2005">
        <f t="shared" si="159"/>
        <v>2011</v>
      </c>
    </row>
    <row r="2006" spans="1:20" ht="150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 s="10">
        <v>1464471840</v>
      </c>
      <c r="J2006">
        <v>1459309704</v>
      </c>
      <c r="K2006" t="b">
        <v>0</v>
      </c>
      <c r="L2006">
        <v>42</v>
      </c>
      <c r="M2006" t="b">
        <v>1</v>
      </c>
      <c r="N2006" s="12" t="s">
        <v>8283</v>
      </c>
      <c r="O2006" t="s">
        <v>8286</v>
      </c>
      <c r="P2006" s="6">
        <f t="shared" si="155"/>
        <v>102.42</v>
      </c>
      <c r="Q2006">
        <f t="shared" si="156"/>
        <v>40.24</v>
      </c>
      <c r="R2006" s="16">
        <f t="shared" si="157"/>
        <v>42459.15861111111</v>
      </c>
      <c r="S2006" s="16">
        <f t="shared" si="158"/>
        <v>42511.741944444439</v>
      </c>
      <c r="T2006">
        <f t="shared" si="159"/>
        <v>2016</v>
      </c>
    </row>
    <row r="2007" spans="1:20" ht="150" x14ac:dyDescent="0.25">
      <c r="A2007">
        <v>3497</v>
      </c>
      <c r="B2007" s="3" t="s">
        <v>3496</v>
      </c>
      <c r="C2007" s="3" t="s">
        <v>7607</v>
      </c>
      <c r="D2007" s="6">
        <v>1551</v>
      </c>
      <c r="E2007" s="8">
        <v>1686</v>
      </c>
      <c r="F2007" t="s">
        <v>8218</v>
      </c>
      <c r="G2007" t="s">
        <v>8223</v>
      </c>
      <c r="H2007" t="s">
        <v>8245</v>
      </c>
      <c r="I2007" s="10">
        <v>1464904800</v>
      </c>
      <c r="J2007">
        <v>1463852904</v>
      </c>
      <c r="K2007" t="b">
        <v>0</v>
      </c>
      <c r="L2007">
        <v>49</v>
      </c>
      <c r="M2007" t="b">
        <v>1</v>
      </c>
      <c r="N2007" s="12" t="s">
        <v>8283</v>
      </c>
      <c r="O2007" t="s">
        <v>8286</v>
      </c>
      <c r="P2007" s="6">
        <f t="shared" si="155"/>
        <v>108.7</v>
      </c>
      <c r="Q2007">
        <f t="shared" si="156"/>
        <v>34.409999999999997</v>
      </c>
      <c r="R2007" s="16">
        <f t="shared" si="157"/>
        <v>42511.741944444439</v>
      </c>
      <c r="S2007" s="16">
        <f t="shared" si="158"/>
        <v>41932.036851851852</v>
      </c>
      <c r="T2007">
        <f t="shared" si="159"/>
        <v>2016</v>
      </c>
    </row>
    <row r="2008" spans="1:20" ht="60" hidden="1" x14ac:dyDescent="0.25">
      <c r="A2008">
        <v>650</v>
      </c>
      <c r="B2008" s="3" t="s">
        <v>651</v>
      </c>
      <c r="C2008" s="3" t="s">
        <v>4760</v>
      </c>
      <c r="D2008" s="6">
        <v>1500</v>
      </c>
      <c r="E2008" s="8">
        <v>1686</v>
      </c>
      <c r="F2008" t="s">
        <v>8218</v>
      </c>
      <c r="G2008" t="s">
        <v>8223</v>
      </c>
      <c r="H2008" t="s">
        <v>8245</v>
      </c>
      <c r="I2008" s="10">
        <v>1418953984</v>
      </c>
      <c r="J2008">
        <v>1413766384</v>
      </c>
      <c r="K2008" t="b">
        <v>0</v>
      </c>
      <c r="L2008">
        <v>48</v>
      </c>
      <c r="M2008" t="b">
        <v>1</v>
      </c>
      <c r="N2008" s="12" t="s">
        <v>8268</v>
      </c>
      <c r="O2008" t="s">
        <v>8270</v>
      </c>
      <c r="P2008" s="6">
        <f t="shared" si="155"/>
        <v>112.4</v>
      </c>
      <c r="Q2008">
        <f t="shared" si="156"/>
        <v>35.130000000000003</v>
      </c>
      <c r="R2008" s="16">
        <f t="shared" si="157"/>
        <v>41932.036851851852</v>
      </c>
      <c r="S2008" s="16">
        <f t="shared" si="158"/>
        <v>42105.267488425925</v>
      </c>
      <c r="T2008">
        <f t="shared" si="159"/>
        <v>2014</v>
      </c>
    </row>
    <row r="2009" spans="1:20" ht="135" x14ac:dyDescent="0.25">
      <c r="A2009">
        <v>3314</v>
      </c>
      <c r="B2009" s="3" t="s">
        <v>3314</v>
      </c>
      <c r="C2009" s="3" t="s">
        <v>7424</v>
      </c>
      <c r="D2009" s="6">
        <v>800</v>
      </c>
      <c r="E2009" s="8">
        <v>1686</v>
      </c>
      <c r="F2009" t="s">
        <v>8218</v>
      </c>
      <c r="G2009" t="s">
        <v>8224</v>
      </c>
      <c r="H2009" t="s">
        <v>8246</v>
      </c>
      <c r="I2009" s="10">
        <v>1431115500</v>
      </c>
      <c r="J2009">
        <v>1428733511</v>
      </c>
      <c r="K2009" t="b">
        <v>0</v>
      </c>
      <c r="L2009">
        <v>58</v>
      </c>
      <c r="M2009" t="b">
        <v>1</v>
      </c>
      <c r="N2009" s="12" t="s">
        <v>8283</v>
      </c>
      <c r="O2009" t="s">
        <v>8286</v>
      </c>
      <c r="P2009" s="6">
        <f t="shared" si="155"/>
        <v>210.75</v>
      </c>
      <c r="Q2009">
        <f t="shared" si="156"/>
        <v>29.07</v>
      </c>
      <c r="R2009" s="16">
        <f t="shared" si="157"/>
        <v>42105.267488425925</v>
      </c>
      <c r="S2009" s="16">
        <f t="shared" si="158"/>
        <v>42611.933969907404</v>
      </c>
      <c r="T2009">
        <f t="shared" si="159"/>
        <v>2015</v>
      </c>
    </row>
    <row r="2010" spans="1:20" ht="30" hidden="1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 s="10">
        <v>1475101495</v>
      </c>
      <c r="J2010">
        <v>1472509495</v>
      </c>
      <c r="K2010" t="b">
        <v>0</v>
      </c>
      <c r="L2010">
        <v>32</v>
      </c>
      <c r="M2010" t="b">
        <v>0</v>
      </c>
      <c r="N2010" s="12" t="s">
        <v>8268</v>
      </c>
      <c r="O2010" t="s">
        <v>8270</v>
      </c>
      <c r="P2010" s="6">
        <f t="shared" si="155"/>
        <v>16.77</v>
      </c>
      <c r="Q2010">
        <f t="shared" si="156"/>
        <v>52.41</v>
      </c>
      <c r="R2010" s="16">
        <f t="shared" si="157"/>
        <v>42611.933969907404</v>
      </c>
      <c r="S2010" s="16">
        <f t="shared" si="158"/>
        <v>41814.785925925928</v>
      </c>
      <c r="T2010">
        <f t="shared" si="159"/>
        <v>2016</v>
      </c>
    </row>
    <row r="2011" spans="1:20" ht="45" hidden="1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 s="10">
        <v>1406227904</v>
      </c>
      <c r="J2011">
        <v>1403635904</v>
      </c>
      <c r="K2011" t="b">
        <v>1</v>
      </c>
      <c r="L2011">
        <v>43</v>
      </c>
      <c r="M2011" t="b">
        <v>1</v>
      </c>
      <c r="N2011" s="12" t="s">
        <v>8273</v>
      </c>
      <c r="O2011" t="s">
        <v>8274</v>
      </c>
      <c r="P2011" s="6">
        <f t="shared" si="155"/>
        <v>111.4</v>
      </c>
      <c r="Q2011">
        <f t="shared" si="156"/>
        <v>38.86</v>
      </c>
      <c r="R2011" s="16">
        <f t="shared" si="157"/>
        <v>41814.785925925928</v>
      </c>
      <c r="S2011" s="16">
        <f t="shared" si="158"/>
        <v>42733.50136574074</v>
      </c>
      <c r="T2011">
        <f t="shared" si="159"/>
        <v>2014</v>
      </c>
    </row>
    <row r="2012" spans="1:20" ht="135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 s="10">
        <v>1484740918</v>
      </c>
      <c r="J2012">
        <v>1483012918</v>
      </c>
      <c r="K2012" t="b">
        <v>0</v>
      </c>
      <c r="L2012">
        <v>37</v>
      </c>
      <c r="M2012" t="b">
        <v>1</v>
      </c>
      <c r="N2012" s="12" t="s">
        <v>8283</v>
      </c>
      <c r="O2012" t="s">
        <v>8286</v>
      </c>
      <c r="P2012" s="6">
        <f t="shared" si="155"/>
        <v>101.15</v>
      </c>
      <c r="Q2012">
        <f t="shared" si="156"/>
        <v>45.11</v>
      </c>
      <c r="R2012" s="16">
        <f t="shared" si="157"/>
        <v>42733.50136574074</v>
      </c>
      <c r="S2012" s="16">
        <f t="shared" si="158"/>
        <v>42381.671840277777</v>
      </c>
      <c r="T2012">
        <f t="shared" si="159"/>
        <v>2016</v>
      </c>
    </row>
    <row r="2013" spans="1:20" ht="180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 s="10">
        <v>1455231540</v>
      </c>
      <c r="J2013">
        <v>1452614847</v>
      </c>
      <c r="K2013" t="b">
        <v>0</v>
      </c>
      <c r="L2013">
        <v>35</v>
      </c>
      <c r="M2013" t="b">
        <v>1</v>
      </c>
      <c r="N2013" s="12" t="s">
        <v>8283</v>
      </c>
      <c r="O2013" t="s">
        <v>8286</v>
      </c>
      <c r="P2013" s="6">
        <f t="shared" si="155"/>
        <v>111.2</v>
      </c>
      <c r="Q2013">
        <f t="shared" si="156"/>
        <v>47.66</v>
      </c>
      <c r="R2013" s="16">
        <f t="shared" si="157"/>
        <v>42381.671840277777</v>
      </c>
      <c r="S2013" s="16">
        <f t="shared" si="158"/>
        <v>42098.291828703703</v>
      </c>
      <c r="T2013">
        <f t="shared" si="159"/>
        <v>2016</v>
      </c>
    </row>
    <row r="2014" spans="1:20" ht="45" hidden="1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 s="10">
        <v>1430179200</v>
      </c>
      <c r="J2014">
        <v>1428130814</v>
      </c>
      <c r="K2014" t="b">
        <v>0</v>
      </c>
      <c r="L2014">
        <v>28</v>
      </c>
      <c r="M2014" t="b">
        <v>1</v>
      </c>
      <c r="N2014" s="12" t="s">
        <v>8281</v>
      </c>
      <c r="O2014" t="s">
        <v>8292</v>
      </c>
      <c r="P2014" s="6">
        <f t="shared" si="155"/>
        <v>166.5</v>
      </c>
      <c r="Q2014">
        <f t="shared" si="156"/>
        <v>59.46</v>
      </c>
      <c r="R2014" s="16">
        <f t="shared" si="157"/>
        <v>42098.291828703703</v>
      </c>
      <c r="S2014" s="16">
        <f t="shared" si="158"/>
        <v>40811.120324074072</v>
      </c>
      <c r="T2014">
        <f t="shared" si="159"/>
        <v>2015</v>
      </c>
    </row>
    <row r="2015" spans="1:20" ht="60" hidden="1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 s="10">
        <v>1322106796</v>
      </c>
      <c r="J2015">
        <v>1316919196</v>
      </c>
      <c r="K2015" t="b">
        <v>0</v>
      </c>
      <c r="L2015">
        <v>38</v>
      </c>
      <c r="M2015" t="b">
        <v>1</v>
      </c>
      <c r="N2015" s="12" t="s">
        <v>8287</v>
      </c>
      <c r="O2015" t="s">
        <v>8288</v>
      </c>
      <c r="P2015" s="6">
        <f t="shared" si="155"/>
        <v>110.73</v>
      </c>
      <c r="Q2015">
        <f t="shared" si="156"/>
        <v>43.71</v>
      </c>
      <c r="R2015" s="16">
        <f t="shared" si="157"/>
        <v>40811.120324074072</v>
      </c>
      <c r="S2015" s="16">
        <f t="shared" si="158"/>
        <v>42146.731087962966</v>
      </c>
      <c r="T2015">
        <f t="shared" si="159"/>
        <v>2011</v>
      </c>
    </row>
    <row r="2016" spans="1:20" ht="135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 s="10">
        <v>1434907966</v>
      </c>
      <c r="J2016">
        <v>1432315966</v>
      </c>
      <c r="K2016" t="b">
        <v>1</v>
      </c>
      <c r="L2016">
        <v>20</v>
      </c>
      <c r="M2016" t="b">
        <v>1</v>
      </c>
      <c r="N2016" s="12" t="s">
        <v>8283</v>
      </c>
      <c r="O2016" t="s">
        <v>8286</v>
      </c>
      <c r="P2016" s="6">
        <f t="shared" si="155"/>
        <v>110.73</v>
      </c>
      <c r="Q2016">
        <f t="shared" si="156"/>
        <v>83.05</v>
      </c>
      <c r="R2016" s="16">
        <f t="shared" si="157"/>
        <v>42146.731087962966</v>
      </c>
      <c r="S2016" s="16">
        <f t="shared" si="158"/>
        <v>42372.693055555559</v>
      </c>
      <c r="T2016">
        <f t="shared" si="159"/>
        <v>2015</v>
      </c>
    </row>
    <row r="2017" spans="1:20" ht="135" x14ac:dyDescent="0.25">
      <c r="A2017">
        <v>3485</v>
      </c>
      <c r="B2017" s="3" t="s">
        <v>3484</v>
      </c>
      <c r="C2017" s="3" t="s">
        <v>7595</v>
      </c>
      <c r="D2017" s="6">
        <v>1650</v>
      </c>
      <c r="E2017" s="8">
        <v>1660</v>
      </c>
      <c r="F2017" t="s">
        <v>8218</v>
      </c>
      <c r="G2017" t="s">
        <v>8223</v>
      </c>
      <c r="H2017" t="s">
        <v>8245</v>
      </c>
      <c r="I2017" s="10">
        <v>1454431080</v>
      </c>
      <c r="J2017">
        <v>1451839080</v>
      </c>
      <c r="K2017" t="b">
        <v>0</v>
      </c>
      <c r="L2017">
        <v>30</v>
      </c>
      <c r="M2017" t="b">
        <v>1</v>
      </c>
      <c r="N2017" s="12" t="s">
        <v>8283</v>
      </c>
      <c r="O2017" t="s">
        <v>8286</v>
      </c>
      <c r="P2017" s="6">
        <f t="shared" si="155"/>
        <v>100.61</v>
      </c>
      <c r="Q2017">
        <f t="shared" si="156"/>
        <v>55.33</v>
      </c>
      <c r="R2017" s="16">
        <f t="shared" si="157"/>
        <v>42372.693055555559</v>
      </c>
      <c r="S2017" s="16">
        <f t="shared" si="158"/>
        <v>42380.926111111112</v>
      </c>
      <c r="T2017">
        <f t="shared" si="159"/>
        <v>2016</v>
      </c>
    </row>
    <row r="2018" spans="1:20" ht="60" hidden="1" x14ac:dyDescent="0.25">
      <c r="A2018">
        <v>2667</v>
      </c>
      <c r="B2018" s="3" t="s">
        <v>2667</v>
      </c>
      <c r="C2018" s="3" t="s">
        <v>6777</v>
      </c>
      <c r="D2018" s="6">
        <v>1500</v>
      </c>
      <c r="E2018" s="8">
        <v>1660</v>
      </c>
      <c r="F2018" t="s">
        <v>8218</v>
      </c>
      <c r="G2018" t="s">
        <v>8223</v>
      </c>
      <c r="H2018" t="s">
        <v>8245</v>
      </c>
      <c r="I2018" s="10">
        <v>1455142416</v>
      </c>
      <c r="J2018">
        <v>1452550416</v>
      </c>
      <c r="K2018" t="b">
        <v>0</v>
      </c>
      <c r="L2018">
        <v>18</v>
      </c>
      <c r="M2018" t="b">
        <v>1</v>
      </c>
      <c r="N2018" s="12" t="s">
        <v>8268</v>
      </c>
      <c r="O2018" t="s">
        <v>8300</v>
      </c>
      <c r="P2018" s="6">
        <f t="shared" si="155"/>
        <v>110.67</v>
      </c>
      <c r="Q2018">
        <f t="shared" si="156"/>
        <v>92.22</v>
      </c>
      <c r="R2018" s="16">
        <f t="shared" si="157"/>
        <v>42380.926111111112</v>
      </c>
      <c r="S2018" s="16">
        <f t="shared" si="158"/>
        <v>41604.996458333335</v>
      </c>
      <c r="T2018">
        <f t="shared" si="159"/>
        <v>2016</v>
      </c>
    </row>
    <row r="2019" spans="1:20" ht="60" hidden="1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 s="10">
        <v>1388102094</v>
      </c>
      <c r="J2019">
        <v>1385510094</v>
      </c>
      <c r="K2019" t="b">
        <v>0</v>
      </c>
      <c r="L2019">
        <v>52</v>
      </c>
      <c r="M2019" t="b">
        <v>0</v>
      </c>
      <c r="N2019" s="12" t="s">
        <v>8271</v>
      </c>
      <c r="O2019" t="s">
        <v>8312</v>
      </c>
      <c r="P2019" s="6">
        <f t="shared" si="155"/>
        <v>41.4</v>
      </c>
      <c r="Q2019">
        <f t="shared" si="156"/>
        <v>31.85</v>
      </c>
      <c r="R2019" s="16">
        <f t="shared" si="157"/>
        <v>41604.996458333335</v>
      </c>
      <c r="S2019" s="16">
        <f t="shared" si="158"/>
        <v>42136.297175925924</v>
      </c>
      <c r="T2019">
        <f t="shared" si="159"/>
        <v>2013</v>
      </c>
    </row>
    <row r="2020" spans="1:20" ht="60" hidden="1" x14ac:dyDescent="0.25">
      <c r="A2020">
        <v>2776</v>
      </c>
      <c r="B2020" s="3" t="s">
        <v>2776</v>
      </c>
      <c r="C2020" s="3" t="s">
        <v>6886</v>
      </c>
      <c r="D2020" s="6">
        <v>21000</v>
      </c>
      <c r="E2020" s="8">
        <v>1655</v>
      </c>
      <c r="F2020" t="s">
        <v>8220</v>
      </c>
      <c r="G2020" t="s">
        <v>8223</v>
      </c>
      <c r="H2020" t="s">
        <v>8245</v>
      </c>
      <c r="I2020" s="10">
        <v>1434092876</v>
      </c>
      <c r="J2020">
        <v>1431414476</v>
      </c>
      <c r="K2020" t="b">
        <v>0</v>
      </c>
      <c r="L2020">
        <v>36</v>
      </c>
      <c r="M2020" t="b">
        <v>0</v>
      </c>
      <c r="N2020" s="12" t="s">
        <v>8271</v>
      </c>
      <c r="O2020" t="s">
        <v>8316</v>
      </c>
      <c r="P2020" s="6">
        <f t="shared" si="155"/>
        <v>7.88</v>
      </c>
      <c r="Q2020">
        <f t="shared" si="156"/>
        <v>45.97</v>
      </c>
      <c r="R2020" s="16">
        <f t="shared" si="157"/>
        <v>42136.297175925924</v>
      </c>
      <c r="S2020" s="16">
        <f t="shared" si="158"/>
        <v>41535.90148148148</v>
      </c>
      <c r="T2020">
        <f t="shared" si="159"/>
        <v>2015</v>
      </c>
    </row>
    <row r="2021" spans="1:20" ht="45" hidden="1" x14ac:dyDescent="0.25">
      <c r="A2021">
        <v>1925</v>
      </c>
      <c r="B2021" s="3" t="s">
        <v>1926</v>
      </c>
      <c r="C2021" s="3" t="s">
        <v>6035</v>
      </c>
      <c r="D2021" s="6">
        <v>1500</v>
      </c>
      <c r="E2021" s="8">
        <v>1655</v>
      </c>
      <c r="F2021" t="s">
        <v>8218</v>
      </c>
      <c r="G2021" t="s">
        <v>8223</v>
      </c>
      <c r="H2021" t="s">
        <v>8245</v>
      </c>
      <c r="I2021" s="10">
        <v>1381449600</v>
      </c>
      <c r="J2021">
        <v>1379540288</v>
      </c>
      <c r="K2021" t="b">
        <v>0</v>
      </c>
      <c r="L2021">
        <v>52</v>
      </c>
      <c r="M2021" t="b">
        <v>1</v>
      </c>
      <c r="N2021" s="12" t="s">
        <v>8287</v>
      </c>
      <c r="O2021" t="s">
        <v>8288</v>
      </c>
      <c r="P2021" s="6">
        <f t="shared" si="155"/>
        <v>110.33</v>
      </c>
      <c r="Q2021">
        <f t="shared" si="156"/>
        <v>31.83</v>
      </c>
      <c r="R2021" s="16">
        <f t="shared" si="157"/>
        <v>41535.90148148148</v>
      </c>
      <c r="S2021" s="16">
        <f t="shared" si="158"/>
        <v>41724.776539351849</v>
      </c>
      <c r="T2021">
        <f t="shared" si="159"/>
        <v>2013</v>
      </c>
    </row>
    <row r="2022" spans="1:20" ht="45" hidden="1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 s="10">
        <v>1398451093</v>
      </c>
      <c r="J2022">
        <v>1395859093</v>
      </c>
      <c r="K2022" t="b">
        <v>0</v>
      </c>
      <c r="L2022">
        <v>41</v>
      </c>
      <c r="M2022" t="b">
        <v>1</v>
      </c>
      <c r="N2022" s="12" t="s">
        <v>8281</v>
      </c>
      <c r="O2022" t="s">
        <v>8303</v>
      </c>
      <c r="P2022" s="6">
        <f t="shared" si="155"/>
        <v>127</v>
      </c>
      <c r="Q2022">
        <f t="shared" si="156"/>
        <v>40.270000000000003</v>
      </c>
      <c r="R2022" s="16">
        <f t="shared" si="157"/>
        <v>41724.776539351849</v>
      </c>
      <c r="S2022" s="16">
        <f t="shared" si="158"/>
        <v>41893.783553240741</v>
      </c>
      <c r="T2022">
        <f t="shared" si="159"/>
        <v>2014</v>
      </c>
    </row>
    <row r="2023" spans="1:20" ht="135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 s="10">
        <v>1412259660</v>
      </c>
      <c r="J2023">
        <v>1410461299</v>
      </c>
      <c r="K2023" t="b">
        <v>0</v>
      </c>
      <c r="L2023">
        <v>33</v>
      </c>
      <c r="M2023" t="b">
        <v>1</v>
      </c>
      <c r="N2023" s="12" t="s">
        <v>8283</v>
      </c>
      <c r="O2023" t="s">
        <v>8286</v>
      </c>
      <c r="P2023" s="6">
        <f t="shared" si="155"/>
        <v>110.05</v>
      </c>
      <c r="Q2023">
        <f t="shared" si="156"/>
        <v>50.02</v>
      </c>
      <c r="R2023" s="16">
        <f t="shared" si="157"/>
        <v>41893.783553240741</v>
      </c>
      <c r="S2023" s="16">
        <f t="shared" si="158"/>
        <v>42054.024421296301</v>
      </c>
      <c r="T2023">
        <f t="shared" si="159"/>
        <v>2014</v>
      </c>
    </row>
    <row r="2024" spans="1:20" ht="150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 s="10">
        <v>1424910910</v>
      </c>
      <c r="J2024">
        <v>1424306110</v>
      </c>
      <c r="K2024" t="b">
        <v>0</v>
      </c>
      <c r="L2024">
        <v>18</v>
      </c>
      <c r="M2024" t="b">
        <v>1</v>
      </c>
      <c r="N2024" s="12" t="s">
        <v>8283</v>
      </c>
      <c r="O2024" t="s">
        <v>8286</v>
      </c>
      <c r="P2024" s="6">
        <f t="shared" si="155"/>
        <v>110</v>
      </c>
      <c r="Q2024">
        <f t="shared" si="156"/>
        <v>91.67</v>
      </c>
      <c r="R2024" s="16">
        <f t="shared" si="157"/>
        <v>42054.024421296301</v>
      </c>
      <c r="S2024" s="16">
        <f t="shared" si="158"/>
        <v>42675.694236111114</v>
      </c>
      <c r="T2024">
        <f t="shared" si="159"/>
        <v>2015</v>
      </c>
    </row>
    <row r="2025" spans="1:20" ht="120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 s="10">
        <v>1480613982</v>
      </c>
      <c r="J2025">
        <v>1478018382</v>
      </c>
      <c r="K2025" t="b">
        <v>0</v>
      </c>
      <c r="L2025">
        <v>69</v>
      </c>
      <c r="M2025" t="b">
        <v>1</v>
      </c>
      <c r="N2025" s="12" t="s">
        <v>8283</v>
      </c>
      <c r="O2025" t="s">
        <v>8286</v>
      </c>
      <c r="P2025" s="6">
        <f t="shared" si="155"/>
        <v>102.94</v>
      </c>
      <c r="Q2025">
        <f t="shared" si="156"/>
        <v>23.87</v>
      </c>
      <c r="R2025" s="16">
        <f t="shared" si="157"/>
        <v>42675.694236111114</v>
      </c>
      <c r="S2025" s="16">
        <f t="shared" si="158"/>
        <v>42010.674513888895</v>
      </c>
      <c r="T2025">
        <f t="shared" si="159"/>
        <v>2016</v>
      </c>
    </row>
    <row r="2026" spans="1:20" ht="45" hidden="1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 s="10">
        <v>1423152678</v>
      </c>
      <c r="J2026">
        <v>1420560678</v>
      </c>
      <c r="K2026" t="b">
        <v>1</v>
      </c>
      <c r="L2026">
        <v>15</v>
      </c>
      <c r="M2026" t="b">
        <v>0</v>
      </c>
      <c r="N2026" s="12" t="s">
        <v>8273</v>
      </c>
      <c r="O2026" t="s">
        <v>8274</v>
      </c>
      <c r="P2026" s="6">
        <f t="shared" si="155"/>
        <v>4.96</v>
      </c>
      <c r="Q2026">
        <f t="shared" si="156"/>
        <v>109.07</v>
      </c>
      <c r="R2026" s="16">
        <f t="shared" si="157"/>
        <v>42010.674513888895</v>
      </c>
      <c r="S2026" s="16">
        <f t="shared" si="158"/>
        <v>42162.729548611111</v>
      </c>
      <c r="T2026">
        <f t="shared" si="159"/>
        <v>2015</v>
      </c>
    </row>
    <row r="2027" spans="1:20" ht="135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 s="10">
        <v>1436290233</v>
      </c>
      <c r="J2027">
        <v>1433698233</v>
      </c>
      <c r="K2027" t="b">
        <v>0</v>
      </c>
      <c r="L2027">
        <v>39</v>
      </c>
      <c r="M2027" t="b">
        <v>1</v>
      </c>
      <c r="N2027" s="12" t="s">
        <v>8283</v>
      </c>
      <c r="O2027" t="s">
        <v>8286</v>
      </c>
      <c r="P2027" s="6">
        <f t="shared" si="155"/>
        <v>109</v>
      </c>
      <c r="Q2027">
        <f t="shared" si="156"/>
        <v>41.92</v>
      </c>
      <c r="R2027" s="16">
        <f t="shared" si="157"/>
        <v>42162.729548611111</v>
      </c>
      <c r="S2027" s="16">
        <f t="shared" si="158"/>
        <v>42647.750092592592</v>
      </c>
      <c r="T2027">
        <f t="shared" si="159"/>
        <v>2015</v>
      </c>
    </row>
    <row r="2028" spans="1:20" ht="60" hidden="1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 s="10">
        <v>1478196008</v>
      </c>
      <c r="J2028">
        <v>1475604008</v>
      </c>
      <c r="K2028" t="b">
        <v>0</v>
      </c>
      <c r="L2028">
        <v>56</v>
      </c>
      <c r="M2028" t="b">
        <v>0</v>
      </c>
      <c r="N2028" s="12" t="s">
        <v>8276</v>
      </c>
      <c r="O2028" t="s">
        <v>8294</v>
      </c>
      <c r="P2028" s="6">
        <f t="shared" si="155"/>
        <v>5.42</v>
      </c>
      <c r="Q2028">
        <f t="shared" si="156"/>
        <v>29.04</v>
      </c>
      <c r="R2028" s="16">
        <f t="shared" si="157"/>
        <v>42647.750092592592</v>
      </c>
      <c r="S2028" s="16">
        <f t="shared" si="158"/>
        <v>42039.384571759263</v>
      </c>
      <c r="T2028">
        <f t="shared" si="159"/>
        <v>2016</v>
      </c>
    </row>
    <row r="2029" spans="1:20" ht="120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 s="10">
        <v>1424181600</v>
      </c>
      <c r="J2029">
        <v>1423041227</v>
      </c>
      <c r="K2029" t="b">
        <v>0</v>
      </c>
      <c r="L2029">
        <v>20</v>
      </c>
      <c r="M2029" t="b">
        <v>1</v>
      </c>
      <c r="N2029" s="12" t="s">
        <v>8283</v>
      </c>
      <c r="O2029" t="s">
        <v>8286</v>
      </c>
      <c r="P2029" s="6">
        <f t="shared" si="155"/>
        <v>108.33</v>
      </c>
      <c r="Q2029">
        <f t="shared" si="156"/>
        <v>81.25</v>
      </c>
      <c r="R2029" s="16">
        <f t="shared" si="157"/>
        <v>42039.384571759263</v>
      </c>
      <c r="S2029" s="16">
        <f t="shared" si="158"/>
        <v>42097.786493055552</v>
      </c>
      <c r="T2029">
        <f t="shared" si="159"/>
        <v>2015</v>
      </c>
    </row>
    <row r="2030" spans="1:20" ht="135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 s="10">
        <v>1430693460</v>
      </c>
      <c r="J2030">
        <v>1428087153</v>
      </c>
      <c r="K2030" t="b">
        <v>0</v>
      </c>
      <c r="L2030">
        <v>17</v>
      </c>
      <c r="M2030" t="b">
        <v>1</v>
      </c>
      <c r="N2030" s="12" t="s">
        <v>8283</v>
      </c>
      <c r="O2030" t="s">
        <v>8286</v>
      </c>
      <c r="P2030" s="6">
        <f t="shared" si="155"/>
        <v>162.5</v>
      </c>
      <c r="Q2030">
        <f t="shared" si="156"/>
        <v>95.59</v>
      </c>
      <c r="R2030" s="16">
        <f t="shared" si="157"/>
        <v>42097.786493055552</v>
      </c>
      <c r="S2030" s="16">
        <f t="shared" si="158"/>
        <v>42203.432129629626</v>
      </c>
      <c r="T2030">
        <f t="shared" si="159"/>
        <v>2015</v>
      </c>
    </row>
    <row r="2031" spans="1:20" ht="135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 s="10">
        <v>1439806936</v>
      </c>
      <c r="J2031">
        <v>1437214936</v>
      </c>
      <c r="K2031" t="b">
        <v>0</v>
      </c>
      <c r="L2031">
        <v>31</v>
      </c>
      <c r="M2031" t="b">
        <v>1</v>
      </c>
      <c r="N2031" s="12" t="s">
        <v>8283</v>
      </c>
      <c r="O2031" t="s">
        <v>8286</v>
      </c>
      <c r="P2031" s="6">
        <f t="shared" si="155"/>
        <v>162.30000000000001</v>
      </c>
      <c r="Q2031">
        <f t="shared" si="156"/>
        <v>52.35</v>
      </c>
      <c r="R2031" s="16">
        <f t="shared" si="157"/>
        <v>42203.432129629626</v>
      </c>
      <c r="S2031" s="16">
        <f t="shared" si="158"/>
        <v>42374.911226851851</v>
      </c>
      <c r="T2031">
        <f t="shared" si="159"/>
        <v>2015</v>
      </c>
    </row>
    <row r="2032" spans="1:20" ht="90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 s="10">
        <v>1453179540</v>
      </c>
      <c r="J2032">
        <v>1452030730</v>
      </c>
      <c r="K2032" t="b">
        <v>0</v>
      </c>
      <c r="L2032">
        <v>18</v>
      </c>
      <c r="M2032" t="b">
        <v>1</v>
      </c>
      <c r="N2032" s="12" t="s">
        <v>8283</v>
      </c>
      <c r="O2032" t="s">
        <v>8286</v>
      </c>
      <c r="P2032" s="6">
        <f t="shared" si="155"/>
        <v>134.68</v>
      </c>
      <c r="Q2032">
        <f t="shared" si="156"/>
        <v>89.79</v>
      </c>
      <c r="R2032" s="16">
        <f t="shared" si="157"/>
        <v>42374.911226851851</v>
      </c>
      <c r="S2032" s="16">
        <f t="shared" si="158"/>
        <v>42103.399479166663</v>
      </c>
      <c r="T2032">
        <f t="shared" si="159"/>
        <v>2016</v>
      </c>
    </row>
    <row r="2033" spans="1:20" ht="120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 s="10">
        <v>1431164115</v>
      </c>
      <c r="J2033">
        <v>1428572115</v>
      </c>
      <c r="K2033" t="b">
        <v>0</v>
      </c>
      <c r="L2033">
        <v>64</v>
      </c>
      <c r="M2033" t="b">
        <v>1</v>
      </c>
      <c r="N2033" s="12" t="s">
        <v>8283</v>
      </c>
      <c r="O2033" t="s">
        <v>8286</v>
      </c>
      <c r="P2033" s="6">
        <f t="shared" si="155"/>
        <v>107.73</v>
      </c>
      <c r="Q2033">
        <f t="shared" si="156"/>
        <v>25.25</v>
      </c>
      <c r="R2033" s="16">
        <f t="shared" si="157"/>
        <v>42103.399479166663</v>
      </c>
      <c r="S2033" s="16">
        <f t="shared" si="158"/>
        <v>41390.757754629631</v>
      </c>
      <c r="T2033">
        <f t="shared" si="159"/>
        <v>2015</v>
      </c>
    </row>
    <row r="2034" spans="1:20" ht="45" hidden="1" x14ac:dyDescent="0.25">
      <c r="A2034">
        <v>2549</v>
      </c>
      <c r="B2034" s="3" t="s">
        <v>2549</v>
      </c>
      <c r="C2034" s="3" t="s">
        <v>6659</v>
      </c>
      <c r="D2034" s="6">
        <v>1570</v>
      </c>
      <c r="E2034" s="8">
        <v>1614</v>
      </c>
      <c r="F2034" t="s">
        <v>8218</v>
      </c>
      <c r="G2034" t="s">
        <v>8224</v>
      </c>
      <c r="H2034" t="s">
        <v>8246</v>
      </c>
      <c r="I2034" s="10">
        <v>1370019600</v>
      </c>
      <c r="J2034">
        <v>1366999870</v>
      </c>
      <c r="K2034" t="b">
        <v>0</v>
      </c>
      <c r="L2034">
        <v>37</v>
      </c>
      <c r="M2034" t="b">
        <v>1</v>
      </c>
      <c r="N2034" s="12" t="s">
        <v>8287</v>
      </c>
      <c r="O2034" t="s">
        <v>8301</v>
      </c>
      <c r="P2034" s="6">
        <f t="shared" si="155"/>
        <v>102.8</v>
      </c>
      <c r="Q2034">
        <f t="shared" si="156"/>
        <v>43.62</v>
      </c>
      <c r="R2034" s="16">
        <f t="shared" si="157"/>
        <v>41390.757754629631</v>
      </c>
      <c r="S2034" s="16">
        <f t="shared" si="158"/>
        <v>42075.171203703707</v>
      </c>
      <c r="T2034">
        <f t="shared" si="159"/>
        <v>2013</v>
      </c>
    </row>
    <row r="2035" spans="1:20" ht="45" hidden="1" x14ac:dyDescent="0.25">
      <c r="A2035">
        <v>2179</v>
      </c>
      <c r="B2035" s="3" t="s">
        <v>2180</v>
      </c>
      <c r="C2035" s="3" t="s">
        <v>6289</v>
      </c>
      <c r="D2035" s="6">
        <v>1000</v>
      </c>
      <c r="E2035" s="8">
        <v>1614</v>
      </c>
      <c r="F2035" t="s">
        <v>8218</v>
      </c>
      <c r="G2035" t="s">
        <v>8223</v>
      </c>
      <c r="H2035" t="s">
        <v>8245</v>
      </c>
      <c r="I2035" s="10">
        <v>1428725192</v>
      </c>
      <c r="J2035">
        <v>1426133192</v>
      </c>
      <c r="K2035" t="b">
        <v>0</v>
      </c>
      <c r="L2035">
        <v>21</v>
      </c>
      <c r="M2035" t="b">
        <v>1</v>
      </c>
      <c r="N2035" s="12" t="s">
        <v>8287</v>
      </c>
      <c r="O2035" t="s">
        <v>8291</v>
      </c>
      <c r="P2035" s="6">
        <f t="shared" si="155"/>
        <v>161.4</v>
      </c>
      <c r="Q2035">
        <f t="shared" si="156"/>
        <v>76.86</v>
      </c>
      <c r="R2035" s="16">
        <f t="shared" si="157"/>
        <v>42075.171203703707</v>
      </c>
      <c r="S2035" s="16">
        <f t="shared" si="158"/>
        <v>41571.998379629629</v>
      </c>
      <c r="T2035">
        <f t="shared" si="159"/>
        <v>2015</v>
      </c>
    </row>
    <row r="2036" spans="1:20" ht="60" hidden="1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 s="10">
        <v>1386372120</v>
      </c>
      <c r="J2036">
        <v>1382659060</v>
      </c>
      <c r="K2036" t="b">
        <v>0</v>
      </c>
      <c r="L2036">
        <v>25</v>
      </c>
      <c r="M2036" t="b">
        <v>1</v>
      </c>
      <c r="N2036" s="12" t="s">
        <v>8287</v>
      </c>
      <c r="O2036" t="s">
        <v>8291</v>
      </c>
      <c r="P2036" s="6">
        <f t="shared" si="155"/>
        <v>107.4</v>
      </c>
      <c r="Q2036">
        <f t="shared" si="156"/>
        <v>64.44</v>
      </c>
      <c r="R2036" s="16">
        <f t="shared" si="157"/>
        <v>41571.998379629629</v>
      </c>
      <c r="S2036" s="16">
        <f t="shared" si="158"/>
        <v>42446.943831018521</v>
      </c>
      <c r="T2036">
        <f t="shared" si="159"/>
        <v>2013</v>
      </c>
    </row>
    <row r="2037" spans="1:20" ht="120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 s="10">
        <v>1460846347</v>
      </c>
      <c r="J2037">
        <v>1458254347</v>
      </c>
      <c r="K2037" t="b">
        <v>0</v>
      </c>
      <c r="L2037">
        <v>28</v>
      </c>
      <c r="M2037" t="b">
        <v>1</v>
      </c>
      <c r="N2037" s="12" t="s">
        <v>8283</v>
      </c>
      <c r="O2037" t="s">
        <v>8286</v>
      </c>
      <c r="P2037" s="6">
        <f t="shared" si="155"/>
        <v>161</v>
      </c>
      <c r="Q2037">
        <f t="shared" si="156"/>
        <v>57.5</v>
      </c>
      <c r="R2037" s="16">
        <f t="shared" si="157"/>
        <v>42446.943831018521</v>
      </c>
      <c r="S2037" s="16">
        <f t="shared" si="158"/>
        <v>42628.690266203703</v>
      </c>
      <c r="T2037">
        <f t="shared" si="159"/>
        <v>2016</v>
      </c>
    </row>
    <row r="2038" spans="1:20" ht="60" hidden="1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 s="10">
        <v>1476676800</v>
      </c>
      <c r="J2038">
        <v>1473957239</v>
      </c>
      <c r="K2038" t="b">
        <v>0</v>
      </c>
      <c r="L2038">
        <v>8</v>
      </c>
      <c r="M2038" t="b">
        <v>0</v>
      </c>
      <c r="N2038" s="12" t="s">
        <v>8283</v>
      </c>
      <c r="O2038" t="s">
        <v>8284</v>
      </c>
      <c r="P2038" s="6">
        <f t="shared" si="155"/>
        <v>8.0299999999999994</v>
      </c>
      <c r="Q2038">
        <f t="shared" si="156"/>
        <v>200.63</v>
      </c>
      <c r="R2038" s="16">
        <f t="shared" si="157"/>
        <v>42628.690266203703</v>
      </c>
      <c r="S2038" s="16">
        <f t="shared" si="158"/>
        <v>42780.740277777775</v>
      </c>
      <c r="T2038">
        <f t="shared" si="159"/>
        <v>2016</v>
      </c>
    </row>
    <row r="2039" spans="1:20" ht="60" hidden="1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 s="10">
        <v>1488333600</v>
      </c>
      <c r="J2039">
        <v>1487094360</v>
      </c>
      <c r="K2039" t="b">
        <v>0</v>
      </c>
      <c r="L2039">
        <v>20</v>
      </c>
      <c r="M2039" t="b">
        <v>1</v>
      </c>
      <c r="N2039" s="12" t="s">
        <v>8283</v>
      </c>
      <c r="O2039" t="s">
        <v>8284</v>
      </c>
      <c r="P2039" s="6">
        <f t="shared" si="155"/>
        <v>118.89</v>
      </c>
      <c r="Q2039">
        <f t="shared" si="156"/>
        <v>80.25</v>
      </c>
      <c r="R2039" s="16">
        <f t="shared" si="157"/>
        <v>42780.740277777775</v>
      </c>
      <c r="S2039" s="16">
        <f t="shared" si="158"/>
        <v>41943.604097222218</v>
      </c>
      <c r="T2039">
        <f t="shared" si="159"/>
        <v>2017</v>
      </c>
    </row>
    <row r="2040" spans="1:20" ht="30" hidden="1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 s="10">
        <v>1417409940</v>
      </c>
      <c r="J2040">
        <v>1414765794</v>
      </c>
      <c r="K2040" t="b">
        <v>0</v>
      </c>
      <c r="L2040">
        <v>41</v>
      </c>
      <c r="M2040" t="b">
        <v>1</v>
      </c>
      <c r="N2040" s="12" t="s">
        <v>8271</v>
      </c>
      <c r="O2040" t="s">
        <v>8293</v>
      </c>
      <c r="P2040" s="6">
        <f t="shared" si="155"/>
        <v>106.73</v>
      </c>
      <c r="Q2040">
        <f t="shared" si="156"/>
        <v>39.049999999999997</v>
      </c>
      <c r="R2040" s="16">
        <f t="shared" si="157"/>
        <v>41943.604097222218</v>
      </c>
      <c r="S2040" s="16">
        <f t="shared" si="158"/>
        <v>42065.887361111112</v>
      </c>
      <c r="T2040">
        <f t="shared" si="159"/>
        <v>2014</v>
      </c>
    </row>
    <row r="2041" spans="1:20" ht="105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 s="10">
        <v>1427919468</v>
      </c>
      <c r="J2041">
        <v>1425331068</v>
      </c>
      <c r="K2041" t="b">
        <v>0</v>
      </c>
      <c r="L2041">
        <v>69</v>
      </c>
      <c r="M2041" t="b">
        <v>1</v>
      </c>
      <c r="N2041" s="12" t="s">
        <v>8283</v>
      </c>
      <c r="O2041" t="s">
        <v>8286</v>
      </c>
      <c r="P2041" s="6">
        <f t="shared" si="155"/>
        <v>106.27</v>
      </c>
      <c r="Q2041">
        <f t="shared" si="156"/>
        <v>23.1</v>
      </c>
      <c r="R2041" s="16">
        <f t="shared" si="157"/>
        <v>42065.887361111112</v>
      </c>
      <c r="S2041" s="16">
        <f t="shared" si="158"/>
        <v>41631.902766203704</v>
      </c>
      <c r="T2041">
        <f t="shared" si="159"/>
        <v>2015</v>
      </c>
    </row>
    <row r="2042" spans="1:20" ht="45" hidden="1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 s="10">
        <v>1390426799</v>
      </c>
      <c r="J2042">
        <v>1387834799</v>
      </c>
      <c r="K2042" t="b">
        <v>0</v>
      </c>
      <c r="L2042">
        <v>39</v>
      </c>
      <c r="M2042" t="b">
        <v>1</v>
      </c>
      <c r="N2042" s="12" t="s">
        <v>8281</v>
      </c>
      <c r="O2042" t="s">
        <v>8303</v>
      </c>
      <c r="P2042" s="6">
        <f t="shared" si="155"/>
        <v>106.02</v>
      </c>
      <c r="Q2042">
        <f t="shared" si="156"/>
        <v>40.78</v>
      </c>
      <c r="R2042" s="16">
        <f t="shared" si="157"/>
        <v>41631.902766203704</v>
      </c>
      <c r="S2042" s="16">
        <f t="shared" si="158"/>
        <v>41923.921643518523</v>
      </c>
      <c r="T2042">
        <f t="shared" si="159"/>
        <v>2013</v>
      </c>
    </row>
    <row r="2043" spans="1:20" ht="135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 s="10">
        <v>1415234760</v>
      </c>
      <c r="J2043">
        <v>1413065230</v>
      </c>
      <c r="K2043" t="b">
        <v>0</v>
      </c>
      <c r="L2043">
        <v>44</v>
      </c>
      <c r="M2043" t="b">
        <v>1</v>
      </c>
      <c r="N2043" s="12" t="s">
        <v>8283</v>
      </c>
      <c r="O2043" t="s">
        <v>8286</v>
      </c>
      <c r="P2043" s="6">
        <f t="shared" si="155"/>
        <v>105.8</v>
      </c>
      <c r="Q2043">
        <f t="shared" si="156"/>
        <v>36.07</v>
      </c>
      <c r="R2043" s="16">
        <f t="shared" si="157"/>
        <v>41923.921643518523</v>
      </c>
      <c r="S2043" s="16">
        <f t="shared" si="158"/>
        <v>42707.895462962959</v>
      </c>
      <c r="T2043">
        <f t="shared" si="159"/>
        <v>2014</v>
      </c>
    </row>
    <row r="2044" spans="1:20" ht="60" hidden="1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 s="10">
        <v>1482663600</v>
      </c>
      <c r="J2044">
        <v>1480800568</v>
      </c>
      <c r="K2044" t="b">
        <v>0</v>
      </c>
      <c r="L2044">
        <v>12</v>
      </c>
      <c r="M2044" t="b">
        <v>0</v>
      </c>
      <c r="N2044" s="12" t="s">
        <v>8273</v>
      </c>
      <c r="O2044" t="s">
        <v>8311</v>
      </c>
      <c r="P2044" s="6">
        <f t="shared" si="155"/>
        <v>79</v>
      </c>
      <c r="Q2044">
        <f t="shared" si="156"/>
        <v>131.66999999999999</v>
      </c>
      <c r="R2044" s="16">
        <f t="shared" si="157"/>
        <v>42707.895462962959</v>
      </c>
      <c r="S2044" s="16">
        <f t="shared" si="158"/>
        <v>42016.120613425926</v>
      </c>
      <c r="T2044">
        <f t="shared" si="159"/>
        <v>2016</v>
      </c>
    </row>
    <row r="2045" spans="1:20" ht="60" hidden="1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 s="10">
        <v>1423623221</v>
      </c>
      <c r="J2045">
        <v>1421031221</v>
      </c>
      <c r="K2045" t="b">
        <v>0</v>
      </c>
      <c r="L2045">
        <v>32</v>
      </c>
      <c r="M2045" t="b">
        <v>0</v>
      </c>
      <c r="N2045" s="12" t="s">
        <v>8283</v>
      </c>
      <c r="O2045" t="s">
        <v>8286</v>
      </c>
      <c r="P2045" s="6">
        <f t="shared" si="155"/>
        <v>15.77</v>
      </c>
      <c r="Q2045">
        <f t="shared" si="156"/>
        <v>49.28</v>
      </c>
      <c r="R2045" s="16">
        <f t="shared" si="157"/>
        <v>42016.120613425926</v>
      </c>
      <c r="S2045" s="16">
        <f t="shared" si="158"/>
        <v>41301.654340277775</v>
      </c>
      <c r="T2045">
        <f t="shared" si="159"/>
        <v>2015</v>
      </c>
    </row>
    <row r="2046" spans="1:20" ht="45" hidden="1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 s="10">
        <v>1362757335</v>
      </c>
      <c r="J2046">
        <v>1359301335</v>
      </c>
      <c r="K2046" t="b">
        <v>0</v>
      </c>
      <c r="L2046">
        <v>27</v>
      </c>
      <c r="M2046" t="b">
        <v>1</v>
      </c>
      <c r="N2046" s="12" t="s">
        <v>8287</v>
      </c>
      <c r="O2046" t="s">
        <v>8291</v>
      </c>
      <c r="P2046" s="6">
        <f t="shared" si="155"/>
        <v>105.07</v>
      </c>
      <c r="Q2046">
        <f t="shared" si="156"/>
        <v>58.37</v>
      </c>
      <c r="R2046" s="16">
        <f t="shared" si="157"/>
        <v>41301.654340277775</v>
      </c>
      <c r="S2046" s="16">
        <f t="shared" si="158"/>
        <v>41832.672685185185</v>
      </c>
      <c r="T2046">
        <f t="shared" si="159"/>
        <v>2013</v>
      </c>
    </row>
    <row r="2047" spans="1:20" ht="60" hidden="1" x14ac:dyDescent="0.25">
      <c r="A2047">
        <v>1455</v>
      </c>
      <c r="B2047" s="3" t="s">
        <v>1456</v>
      </c>
      <c r="C2047" s="3" t="s">
        <v>5565</v>
      </c>
      <c r="D2047" s="6">
        <v>15000</v>
      </c>
      <c r="E2047" s="8">
        <v>1575</v>
      </c>
      <c r="F2047" t="s">
        <v>8219</v>
      </c>
      <c r="G2047" t="s">
        <v>8223</v>
      </c>
      <c r="H2047" t="s">
        <v>8245</v>
      </c>
      <c r="I2047" s="10">
        <v>1409924340</v>
      </c>
      <c r="J2047">
        <v>1405181320</v>
      </c>
      <c r="K2047" t="b">
        <v>0</v>
      </c>
      <c r="L2047">
        <v>7</v>
      </c>
      <c r="M2047" t="b">
        <v>0</v>
      </c>
      <c r="N2047" s="12" t="s">
        <v>8271</v>
      </c>
      <c r="O2047" t="s">
        <v>8308</v>
      </c>
      <c r="P2047" s="6">
        <f t="shared" si="155"/>
        <v>10.5</v>
      </c>
      <c r="Q2047">
        <f t="shared" si="156"/>
        <v>225</v>
      </c>
      <c r="R2047" s="16">
        <f t="shared" si="157"/>
        <v>41832.672685185185</v>
      </c>
      <c r="S2047" s="16">
        <f t="shared" si="158"/>
        <v>41180.86241898148</v>
      </c>
      <c r="T2047">
        <f t="shared" si="159"/>
        <v>2014</v>
      </c>
    </row>
    <row r="2048" spans="1:20" ht="45" hidden="1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 s="10">
        <v>1353196800</v>
      </c>
      <c r="J2048">
        <v>1348864913</v>
      </c>
      <c r="K2048" t="b">
        <v>0</v>
      </c>
      <c r="L2048">
        <v>28</v>
      </c>
      <c r="M2048" t="b">
        <v>0</v>
      </c>
      <c r="N2048" s="12" t="s">
        <v>8287</v>
      </c>
      <c r="O2048" t="s">
        <v>8310</v>
      </c>
      <c r="P2048" s="6">
        <f t="shared" si="155"/>
        <v>10.86</v>
      </c>
      <c r="Q2048">
        <f t="shared" si="156"/>
        <v>56.25</v>
      </c>
      <c r="R2048" s="16">
        <f t="shared" si="157"/>
        <v>41180.86241898148</v>
      </c>
      <c r="S2048" s="16">
        <f t="shared" si="158"/>
        <v>41123.056273148148</v>
      </c>
      <c r="T2048">
        <f t="shared" si="159"/>
        <v>2012</v>
      </c>
    </row>
    <row r="2049" spans="1:20" ht="60" hidden="1" x14ac:dyDescent="0.25">
      <c r="A2049">
        <v>810</v>
      </c>
      <c r="B2049" s="3" t="s">
        <v>811</v>
      </c>
      <c r="C2049" s="3" t="s">
        <v>4920</v>
      </c>
      <c r="D2049" s="6">
        <v>1500</v>
      </c>
      <c r="E2049" s="8">
        <v>1575</v>
      </c>
      <c r="F2049" t="s">
        <v>8218</v>
      </c>
      <c r="G2049" t="s">
        <v>8223</v>
      </c>
      <c r="H2049" t="s">
        <v>8245</v>
      </c>
      <c r="I2049" s="10">
        <v>1346462462</v>
      </c>
      <c r="J2049">
        <v>1343870462</v>
      </c>
      <c r="K2049" t="b">
        <v>0</v>
      </c>
      <c r="L2049">
        <v>27</v>
      </c>
      <c r="M2049" t="b">
        <v>1</v>
      </c>
      <c r="N2049" s="12" t="s">
        <v>8287</v>
      </c>
      <c r="O2049" t="s">
        <v>8291</v>
      </c>
      <c r="P2049" s="6">
        <f t="shared" si="155"/>
        <v>105</v>
      </c>
      <c r="Q2049">
        <f t="shared" si="156"/>
        <v>58.33</v>
      </c>
      <c r="R2049" s="16">
        <f t="shared" si="157"/>
        <v>41123.056273148148</v>
      </c>
      <c r="S2049" s="16">
        <f t="shared" si="158"/>
        <v>42479.432291666672</v>
      </c>
      <c r="T2049">
        <f t="shared" si="159"/>
        <v>2012</v>
      </c>
    </row>
    <row r="2050" spans="1:20" ht="120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 s="10">
        <v>1462230000</v>
      </c>
      <c r="J2050">
        <v>1461061350</v>
      </c>
      <c r="K2050" t="b">
        <v>0</v>
      </c>
      <c r="L2050">
        <v>44</v>
      </c>
      <c r="M2050" t="b">
        <v>1</v>
      </c>
      <c r="N2050" s="12" t="s">
        <v>8283</v>
      </c>
      <c r="O2050" t="s">
        <v>8286</v>
      </c>
      <c r="P2050" s="6">
        <f t="shared" ref="P2050:P2113" si="160">ROUND(E2050/D2050*100,2)</f>
        <v>315</v>
      </c>
      <c r="Q2050">
        <f t="shared" ref="Q2050:Q2113" si="161">ROUND(E2050/L2050,2)</f>
        <v>35.799999999999997</v>
      </c>
      <c r="R2050" s="16">
        <f t="shared" si="157"/>
        <v>42479.432291666672</v>
      </c>
      <c r="S2050" s="16">
        <f t="shared" si="158"/>
        <v>41867.083368055559</v>
      </c>
      <c r="T2050">
        <f t="shared" si="159"/>
        <v>2016</v>
      </c>
    </row>
    <row r="2051" spans="1:20" ht="45" hidden="1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 s="10">
        <v>1410746403</v>
      </c>
      <c r="J2051">
        <v>1408154403</v>
      </c>
      <c r="K2051" t="b">
        <v>0</v>
      </c>
      <c r="L2051">
        <v>18</v>
      </c>
      <c r="M2051" t="b">
        <v>0</v>
      </c>
      <c r="N2051" s="12" t="s">
        <v>8281</v>
      </c>
      <c r="O2051" t="s">
        <v>8285</v>
      </c>
      <c r="P2051" s="6">
        <f t="shared" si="160"/>
        <v>26.19</v>
      </c>
      <c r="Q2051">
        <f t="shared" si="161"/>
        <v>87.31</v>
      </c>
      <c r="R2051" s="16">
        <f t="shared" ref="R2051:R2114" si="162">(((J2051/60)/60)/24)+DATE(1970,1,1)</f>
        <v>41867.083368055559</v>
      </c>
      <c r="S2051" s="16">
        <f t="shared" ref="S2051:S2114" si="163">(((J2052/60)/60)/24)+DATE(1970,1,1)</f>
        <v>42074.935740740737</v>
      </c>
      <c r="T2051">
        <f t="shared" ref="T2051:T2114" si="164">YEAR(R2051)</f>
        <v>2014</v>
      </c>
    </row>
    <row r="2052" spans="1:20" ht="45" hidden="1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 s="10">
        <v>1428704848</v>
      </c>
      <c r="J2052">
        <v>1426112848</v>
      </c>
      <c r="K2052" t="b">
        <v>0</v>
      </c>
      <c r="L2052">
        <v>7</v>
      </c>
      <c r="M2052" t="b">
        <v>0</v>
      </c>
      <c r="N2052" s="12" t="s">
        <v>8268</v>
      </c>
      <c r="O2052" t="s">
        <v>8302</v>
      </c>
      <c r="P2052" s="6">
        <f t="shared" si="160"/>
        <v>1.82</v>
      </c>
      <c r="Q2052">
        <f t="shared" si="161"/>
        <v>224.43</v>
      </c>
      <c r="R2052" s="16">
        <f t="shared" si="162"/>
        <v>42074.935740740737</v>
      </c>
      <c r="S2052" s="16">
        <f t="shared" si="163"/>
        <v>42801.774699074071</v>
      </c>
      <c r="T2052">
        <f t="shared" si="164"/>
        <v>2015</v>
      </c>
    </row>
    <row r="2053" spans="1:20" ht="60" hidden="1" x14ac:dyDescent="0.25">
      <c r="A2053">
        <v>2701</v>
      </c>
      <c r="B2053" s="3" t="s">
        <v>2701</v>
      </c>
      <c r="C2053" s="3" t="s">
        <v>6811</v>
      </c>
      <c r="D2053" s="6">
        <v>3400</v>
      </c>
      <c r="E2053" s="8">
        <v>1570</v>
      </c>
      <c r="F2053" t="s">
        <v>8221</v>
      </c>
      <c r="G2053" t="s">
        <v>8240</v>
      </c>
      <c r="H2053" t="s">
        <v>8248</v>
      </c>
      <c r="I2053" s="10">
        <v>1491586534</v>
      </c>
      <c r="J2053">
        <v>1488911734</v>
      </c>
      <c r="K2053" t="b">
        <v>0</v>
      </c>
      <c r="L2053">
        <v>46</v>
      </c>
      <c r="M2053" t="b">
        <v>0</v>
      </c>
      <c r="N2053" s="12" t="s">
        <v>8283</v>
      </c>
      <c r="O2053" t="s">
        <v>8284</v>
      </c>
      <c r="P2053" s="6">
        <f t="shared" si="160"/>
        <v>46.18</v>
      </c>
      <c r="Q2053">
        <f t="shared" si="161"/>
        <v>34.130000000000003</v>
      </c>
      <c r="R2053" s="16">
        <f t="shared" si="162"/>
        <v>42801.774699074071</v>
      </c>
      <c r="S2053" s="16">
        <f t="shared" si="163"/>
        <v>42150.755312499998</v>
      </c>
      <c r="T2053">
        <f t="shared" si="164"/>
        <v>2017</v>
      </c>
    </row>
    <row r="2054" spans="1:20" ht="120" x14ac:dyDescent="0.25">
      <c r="A2054">
        <v>3543</v>
      </c>
      <c r="B2054" s="3" t="s">
        <v>3542</v>
      </c>
      <c r="C2054" s="3" t="s">
        <v>7653</v>
      </c>
      <c r="D2054" s="6">
        <v>1500</v>
      </c>
      <c r="E2054" s="8">
        <v>1570</v>
      </c>
      <c r="F2054" t="s">
        <v>8218</v>
      </c>
      <c r="G2054" t="s">
        <v>8235</v>
      </c>
      <c r="H2054" t="s">
        <v>8248</v>
      </c>
      <c r="I2054" s="10">
        <v>1435255659</v>
      </c>
      <c r="J2054">
        <v>1432663659</v>
      </c>
      <c r="K2054" t="b">
        <v>0</v>
      </c>
      <c r="L2054">
        <v>29</v>
      </c>
      <c r="M2054" t="b">
        <v>1</v>
      </c>
      <c r="N2054" s="12" t="s">
        <v>8283</v>
      </c>
      <c r="O2054" t="s">
        <v>8286</v>
      </c>
      <c r="P2054" s="6">
        <f t="shared" si="160"/>
        <v>104.67</v>
      </c>
      <c r="Q2054">
        <f t="shared" si="161"/>
        <v>54.14</v>
      </c>
      <c r="R2054" s="16">
        <f t="shared" si="162"/>
        <v>42150.755312499998</v>
      </c>
      <c r="S2054" s="16">
        <f t="shared" si="163"/>
        <v>40997.144872685189</v>
      </c>
      <c r="T2054">
        <f t="shared" si="164"/>
        <v>2015</v>
      </c>
    </row>
    <row r="2055" spans="1:20" ht="45" hidden="1" x14ac:dyDescent="0.25">
      <c r="A2055">
        <v>77</v>
      </c>
      <c r="B2055" s="3" t="s">
        <v>79</v>
      </c>
      <c r="C2055" s="3" t="s">
        <v>4188</v>
      </c>
      <c r="D2055" s="6">
        <v>400</v>
      </c>
      <c r="E2055" s="8">
        <v>1570</v>
      </c>
      <c r="F2055" t="s">
        <v>8218</v>
      </c>
      <c r="G2055" t="s">
        <v>8223</v>
      </c>
      <c r="H2055" t="s">
        <v>8245</v>
      </c>
      <c r="I2055" s="10">
        <v>1337569140</v>
      </c>
      <c r="J2055">
        <v>1332991717</v>
      </c>
      <c r="K2055" t="b">
        <v>0</v>
      </c>
      <c r="L2055">
        <v>26</v>
      </c>
      <c r="M2055" t="b">
        <v>1</v>
      </c>
      <c r="N2055" s="12" t="s">
        <v>8281</v>
      </c>
      <c r="O2055" t="s">
        <v>8303</v>
      </c>
      <c r="P2055" s="6">
        <f t="shared" si="160"/>
        <v>392.5</v>
      </c>
      <c r="Q2055">
        <f t="shared" si="161"/>
        <v>60.38</v>
      </c>
      <c r="R2055" s="16">
        <f t="shared" si="162"/>
        <v>40997.144872685189</v>
      </c>
      <c r="S2055" s="16">
        <f t="shared" si="163"/>
        <v>41764.44663194444</v>
      </c>
      <c r="T2055">
        <f t="shared" si="164"/>
        <v>2012</v>
      </c>
    </row>
    <row r="2056" spans="1:20" ht="120" x14ac:dyDescent="0.25">
      <c r="A2056">
        <v>3396</v>
      </c>
      <c r="B2056" s="3" t="s">
        <v>3395</v>
      </c>
      <c r="C2056" s="3" t="s">
        <v>7506</v>
      </c>
      <c r="D2056" s="6">
        <v>1500</v>
      </c>
      <c r="E2056" s="8">
        <v>1565</v>
      </c>
      <c r="F2056" t="s">
        <v>8218</v>
      </c>
      <c r="G2056" t="s">
        <v>8223</v>
      </c>
      <c r="H2056" t="s">
        <v>8245</v>
      </c>
      <c r="I2056" s="10">
        <v>1401595140</v>
      </c>
      <c r="J2056">
        <v>1399286589</v>
      </c>
      <c r="K2056" t="b">
        <v>0</v>
      </c>
      <c r="L2056">
        <v>28</v>
      </c>
      <c r="M2056" t="b">
        <v>1</v>
      </c>
      <c r="N2056" s="12" t="s">
        <v>8283</v>
      </c>
      <c r="O2056" t="s">
        <v>8286</v>
      </c>
      <c r="P2056" s="6">
        <f t="shared" si="160"/>
        <v>104.33</v>
      </c>
      <c r="Q2056">
        <f t="shared" si="161"/>
        <v>55.89</v>
      </c>
      <c r="R2056" s="16">
        <f t="shared" si="162"/>
        <v>41764.44663194444</v>
      </c>
      <c r="S2056" s="16">
        <f t="shared" si="163"/>
        <v>42725.031180555554</v>
      </c>
      <c r="T2056">
        <f t="shared" si="164"/>
        <v>2014</v>
      </c>
    </row>
    <row r="2057" spans="1:20" ht="150" x14ac:dyDescent="0.25">
      <c r="A2057">
        <v>529</v>
      </c>
      <c r="B2057" s="3" t="s">
        <v>530</v>
      </c>
      <c r="C2057" s="3" t="s">
        <v>4639</v>
      </c>
      <c r="D2057" s="6">
        <v>1200</v>
      </c>
      <c r="E2057" s="8">
        <v>1565</v>
      </c>
      <c r="F2057" t="s">
        <v>8218</v>
      </c>
      <c r="G2057" t="s">
        <v>8228</v>
      </c>
      <c r="H2057" t="s">
        <v>8250</v>
      </c>
      <c r="I2057" s="10">
        <v>1484110800</v>
      </c>
      <c r="J2057">
        <v>1482281094</v>
      </c>
      <c r="K2057" t="b">
        <v>0</v>
      </c>
      <c r="L2057">
        <v>18</v>
      </c>
      <c r="M2057" t="b">
        <v>1</v>
      </c>
      <c r="N2057" s="12" t="s">
        <v>8283</v>
      </c>
      <c r="O2057" t="s">
        <v>8286</v>
      </c>
      <c r="P2057" s="6">
        <f t="shared" si="160"/>
        <v>130.41999999999999</v>
      </c>
      <c r="Q2057">
        <f t="shared" si="161"/>
        <v>86.94</v>
      </c>
      <c r="R2057" s="16">
        <f t="shared" si="162"/>
        <v>42725.031180555554</v>
      </c>
      <c r="S2057" s="16">
        <f t="shared" si="163"/>
        <v>42502.807627314818</v>
      </c>
      <c r="T2057">
        <f t="shared" si="164"/>
        <v>2016</v>
      </c>
    </row>
    <row r="2058" spans="1:20" ht="60" hidden="1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 s="10">
        <v>1465672979</v>
      </c>
      <c r="J2058">
        <v>1463080979</v>
      </c>
      <c r="K2058" t="b">
        <v>0</v>
      </c>
      <c r="L2058">
        <v>64</v>
      </c>
      <c r="M2058" t="b">
        <v>1</v>
      </c>
      <c r="N2058" s="12" t="s">
        <v>8271</v>
      </c>
      <c r="O2058" t="s">
        <v>8293</v>
      </c>
      <c r="P2058" s="6">
        <f t="shared" si="160"/>
        <v>130.25</v>
      </c>
      <c r="Q2058">
        <f t="shared" si="161"/>
        <v>24.42</v>
      </c>
      <c r="R2058" s="16">
        <f t="shared" si="162"/>
        <v>42502.807627314818</v>
      </c>
      <c r="S2058" s="16">
        <f t="shared" si="163"/>
        <v>40070.253819444442</v>
      </c>
      <c r="T2058">
        <f t="shared" si="164"/>
        <v>2016</v>
      </c>
    </row>
    <row r="2059" spans="1:20" ht="45" hidden="1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 s="10">
        <v>1259686800</v>
      </c>
      <c r="J2059">
        <v>1252908330</v>
      </c>
      <c r="K2059" t="b">
        <v>0</v>
      </c>
      <c r="L2059">
        <v>29</v>
      </c>
      <c r="M2059" t="b">
        <v>1</v>
      </c>
      <c r="N2059" s="12" t="s">
        <v>8287</v>
      </c>
      <c r="O2059" t="s">
        <v>8291</v>
      </c>
      <c r="P2059" s="6">
        <f t="shared" si="160"/>
        <v>104.07</v>
      </c>
      <c r="Q2059">
        <f t="shared" si="161"/>
        <v>53.83</v>
      </c>
      <c r="R2059" s="16">
        <f t="shared" si="162"/>
        <v>40070.253819444442</v>
      </c>
      <c r="S2059" s="16">
        <f t="shared" si="163"/>
        <v>40347.125601851854</v>
      </c>
      <c r="T2059">
        <f t="shared" si="164"/>
        <v>2009</v>
      </c>
    </row>
    <row r="2060" spans="1:20" ht="60" hidden="1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 s="10">
        <v>1278111600</v>
      </c>
      <c r="J2060">
        <v>1276830052</v>
      </c>
      <c r="K2060" t="b">
        <v>1</v>
      </c>
      <c r="L2060">
        <v>17</v>
      </c>
      <c r="M2060" t="b">
        <v>1</v>
      </c>
      <c r="N2060" s="12" t="s">
        <v>8268</v>
      </c>
      <c r="O2060" t="s">
        <v>8269</v>
      </c>
      <c r="P2060" s="6">
        <f t="shared" si="160"/>
        <v>312</v>
      </c>
      <c r="Q2060">
        <f t="shared" si="161"/>
        <v>91.76</v>
      </c>
      <c r="R2060" s="16">
        <f t="shared" si="162"/>
        <v>40347.125601851854</v>
      </c>
      <c r="S2060" s="16">
        <f t="shared" si="163"/>
        <v>42143.461122685185</v>
      </c>
      <c r="T2060">
        <f t="shared" si="164"/>
        <v>2010</v>
      </c>
    </row>
    <row r="2061" spans="1:20" ht="165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 s="10">
        <v>1434625441</v>
      </c>
      <c r="J2061">
        <v>1432033441</v>
      </c>
      <c r="K2061" t="b">
        <v>0</v>
      </c>
      <c r="L2061">
        <v>45</v>
      </c>
      <c r="M2061" t="b">
        <v>1</v>
      </c>
      <c r="N2061" s="12" t="s">
        <v>8283</v>
      </c>
      <c r="O2061" t="s">
        <v>8286</v>
      </c>
      <c r="P2061" s="6">
        <f t="shared" si="160"/>
        <v>103.8</v>
      </c>
      <c r="Q2061">
        <f t="shared" si="161"/>
        <v>34.6</v>
      </c>
      <c r="R2061" s="16">
        <f t="shared" si="162"/>
        <v>42143.461122685185</v>
      </c>
      <c r="S2061" s="16">
        <f t="shared" si="163"/>
        <v>42790.885243055556</v>
      </c>
      <c r="T2061">
        <f t="shared" si="164"/>
        <v>2015</v>
      </c>
    </row>
    <row r="2062" spans="1:20" ht="45" hidden="1" x14ac:dyDescent="0.25">
      <c r="A2062">
        <v>2324</v>
      </c>
      <c r="B2062" s="3" t="s">
        <v>2325</v>
      </c>
      <c r="C2062" s="3" t="s">
        <v>6434</v>
      </c>
      <c r="D2062" s="6">
        <v>7500</v>
      </c>
      <c r="E2062" s="8">
        <v>1555</v>
      </c>
      <c r="F2062" t="s">
        <v>8221</v>
      </c>
      <c r="G2062" t="s">
        <v>8224</v>
      </c>
      <c r="H2062" t="s">
        <v>8246</v>
      </c>
      <c r="I2062" s="10">
        <v>1490559285</v>
      </c>
      <c r="J2062">
        <v>1487970885</v>
      </c>
      <c r="K2062" t="b">
        <v>0</v>
      </c>
      <c r="L2062">
        <v>61</v>
      </c>
      <c r="M2062" t="b">
        <v>0</v>
      </c>
      <c r="N2062" s="12" t="s">
        <v>8279</v>
      </c>
      <c r="O2062" t="s">
        <v>8280</v>
      </c>
      <c r="P2062" s="6">
        <f t="shared" si="160"/>
        <v>20.73</v>
      </c>
      <c r="Q2062">
        <f t="shared" si="161"/>
        <v>25.49</v>
      </c>
      <c r="R2062" s="16">
        <f t="shared" si="162"/>
        <v>42790.885243055556</v>
      </c>
      <c r="S2062" s="16">
        <f t="shared" si="163"/>
        <v>41548.00335648148</v>
      </c>
      <c r="T2062">
        <f t="shared" si="164"/>
        <v>2017</v>
      </c>
    </row>
    <row r="2063" spans="1:20" ht="30" hidden="1" x14ac:dyDescent="0.25">
      <c r="A2063">
        <v>1370</v>
      </c>
      <c r="B2063" s="3" t="s">
        <v>1371</v>
      </c>
      <c r="C2063" s="3" t="s">
        <v>5480</v>
      </c>
      <c r="D2063" s="6">
        <v>1500</v>
      </c>
      <c r="E2063" s="8">
        <v>1555</v>
      </c>
      <c r="F2063" t="s">
        <v>8218</v>
      </c>
      <c r="G2063" t="s">
        <v>8223</v>
      </c>
      <c r="H2063" t="s">
        <v>8245</v>
      </c>
      <c r="I2063" s="10">
        <v>1381881890</v>
      </c>
      <c r="J2063">
        <v>1380585890</v>
      </c>
      <c r="K2063" t="b">
        <v>0</v>
      </c>
      <c r="L2063">
        <v>20</v>
      </c>
      <c r="M2063" t="b">
        <v>1</v>
      </c>
      <c r="N2063" s="12" t="s">
        <v>8287</v>
      </c>
      <c r="O2063" t="s">
        <v>8291</v>
      </c>
      <c r="P2063" s="6">
        <f t="shared" si="160"/>
        <v>103.67</v>
      </c>
      <c r="Q2063">
        <f t="shared" si="161"/>
        <v>77.75</v>
      </c>
      <c r="R2063" s="16">
        <f t="shared" si="162"/>
        <v>41548.00335648148</v>
      </c>
      <c r="S2063" s="16">
        <f t="shared" si="163"/>
        <v>40764.204375000001</v>
      </c>
      <c r="T2063">
        <f t="shared" si="164"/>
        <v>2013</v>
      </c>
    </row>
    <row r="2064" spans="1:20" ht="60" hidden="1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 s="10">
        <v>1315457658</v>
      </c>
      <c r="J2064">
        <v>1312865658</v>
      </c>
      <c r="K2064" t="b">
        <v>0</v>
      </c>
      <c r="L2064">
        <v>25</v>
      </c>
      <c r="M2064" t="b">
        <v>1</v>
      </c>
      <c r="N2064" s="12" t="s">
        <v>8287</v>
      </c>
      <c r="O2064" t="s">
        <v>8288</v>
      </c>
      <c r="P2064" s="6">
        <f t="shared" si="160"/>
        <v>103.53</v>
      </c>
      <c r="Q2064">
        <f t="shared" si="161"/>
        <v>62.12</v>
      </c>
      <c r="R2064" s="16">
        <f t="shared" si="162"/>
        <v>40764.204375000001</v>
      </c>
      <c r="S2064" s="16">
        <f t="shared" si="163"/>
        <v>42534.649571759262</v>
      </c>
      <c r="T2064">
        <f t="shared" si="164"/>
        <v>2011</v>
      </c>
    </row>
    <row r="2065" spans="1:20" ht="30" hidden="1" x14ac:dyDescent="0.25">
      <c r="A2065">
        <v>3118</v>
      </c>
      <c r="B2065" s="3" t="s">
        <v>3118</v>
      </c>
      <c r="C2065" s="3" t="s">
        <v>7228</v>
      </c>
      <c r="D2065" s="6">
        <v>500000</v>
      </c>
      <c r="E2065" s="8">
        <v>1550</v>
      </c>
      <c r="F2065" t="s">
        <v>8220</v>
      </c>
      <c r="G2065" t="s">
        <v>8234</v>
      </c>
      <c r="H2065" t="s">
        <v>8254</v>
      </c>
      <c r="I2065" s="10">
        <v>1467473723</v>
      </c>
      <c r="J2065">
        <v>1465832123</v>
      </c>
      <c r="K2065" t="b">
        <v>0</v>
      </c>
      <c r="L2065">
        <v>2</v>
      </c>
      <c r="M2065" t="b">
        <v>0</v>
      </c>
      <c r="N2065" s="12" t="s">
        <v>8283</v>
      </c>
      <c r="O2065" t="s">
        <v>8284</v>
      </c>
      <c r="P2065" s="6">
        <f t="shared" si="160"/>
        <v>0.31</v>
      </c>
      <c r="Q2065">
        <f t="shared" si="161"/>
        <v>775</v>
      </c>
      <c r="R2065" s="16">
        <f t="shared" si="162"/>
        <v>42534.649571759262</v>
      </c>
      <c r="S2065" s="16">
        <f t="shared" si="163"/>
        <v>41689.917962962965</v>
      </c>
      <c r="T2065">
        <f t="shared" si="164"/>
        <v>2016</v>
      </c>
    </row>
    <row r="2066" spans="1:20" ht="60" hidden="1" x14ac:dyDescent="0.25">
      <c r="A2066">
        <v>742</v>
      </c>
      <c r="B2066" s="3" t="s">
        <v>743</v>
      </c>
      <c r="C2066" s="3" t="s">
        <v>4852</v>
      </c>
      <c r="D2066" s="6">
        <v>1400</v>
      </c>
      <c r="E2066" s="8">
        <v>1550</v>
      </c>
      <c r="F2066" t="s">
        <v>8218</v>
      </c>
      <c r="G2066" t="s">
        <v>8223</v>
      </c>
      <c r="H2066" t="s">
        <v>8245</v>
      </c>
      <c r="I2066" s="10">
        <v>1395435712</v>
      </c>
      <c r="J2066">
        <v>1392847312</v>
      </c>
      <c r="K2066" t="b">
        <v>0</v>
      </c>
      <c r="L2066">
        <v>23</v>
      </c>
      <c r="M2066" t="b">
        <v>1</v>
      </c>
      <c r="N2066" s="12" t="s">
        <v>8271</v>
      </c>
      <c r="O2066" t="s">
        <v>8293</v>
      </c>
      <c r="P2066" s="6">
        <f t="shared" si="160"/>
        <v>110.71</v>
      </c>
      <c r="Q2066">
        <f t="shared" si="161"/>
        <v>67.39</v>
      </c>
      <c r="R2066" s="16">
        <f t="shared" si="162"/>
        <v>41689.917962962965</v>
      </c>
      <c r="S2066" s="16">
        <f t="shared" si="163"/>
        <v>42420.140277777777</v>
      </c>
      <c r="T2066">
        <f t="shared" si="164"/>
        <v>2014</v>
      </c>
    </row>
    <row r="2067" spans="1:20" ht="45" hidden="1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 s="10">
        <v>1458057600</v>
      </c>
      <c r="J2067">
        <v>1455938520</v>
      </c>
      <c r="K2067" t="b">
        <v>0</v>
      </c>
      <c r="L2067">
        <v>24</v>
      </c>
      <c r="M2067" t="b">
        <v>1</v>
      </c>
      <c r="N2067" s="12" t="s">
        <v>8283</v>
      </c>
      <c r="O2067" t="s">
        <v>8295</v>
      </c>
      <c r="P2067" s="6">
        <f t="shared" si="160"/>
        <v>128.91999999999999</v>
      </c>
      <c r="Q2067">
        <f t="shared" si="161"/>
        <v>64.459999999999994</v>
      </c>
      <c r="R2067" s="16">
        <f t="shared" si="162"/>
        <v>42420.140277777777</v>
      </c>
      <c r="S2067" s="16">
        <f t="shared" si="163"/>
        <v>42182.008402777778</v>
      </c>
      <c r="T2067">
        <f t="shared" si="164"/>
        <v>2016</v>
      </c>
    </row>
    <row r="2068" spans="1:20" ht="45" hidden="1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 s="10">
        <v>1439251926</v>
      </c>
      <c r="J2068">
        <v>1435363926</v>
      </c>
      <c r="K2068" t="b">
        <v>0</v>
      </c>
      <c r="L2068">
        <v>14</v>
      </c>
      <c r="M2068" t="b">
        <v>0</v>
      </c>
      <c r="N2068" s="12" t="s">
        <v>8268</v>
      </c>
      <c r="O2068" t="s">
        <v>8270</v>
      </c>
      <c r="P2068" s="6">
        <f t="shared" si="160"/>
        <v>17.16</v>
      </c>
      <c r="Q2068">
        <f t="shared" si="161"/>
        <v>110.29</v>
      </c>
      <c r="R2068" s="16">
        <f t="shared" si="162"/>
        <v>42182.008402777778</v>
      </c>
      <c r="S2068" s="16">
        <f t="shared" si="163"/>
        <v>42020.806701388887</v>
      </c>
      <c r="T2068">
        <f t="shared" si="164"/>
        <v>2015</v>
      </c>
    </row>
    <row r="2069" spans="1:20" ht="60" hidden="1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 s="10">
        <v>1423022400</v>
      </c>
      <c r="J2069">
        <v>1421436099</v>
      </c>
      <c r="K2069" t="b">
        <v>0</v>
      </c>
      <c r="L2069">
        <v>32</v>
      </c>
      <c r="M2069" t="b">
        <v>1</v>
      </c>
      <c r="N2069" s="12" t="s">
        <v>8276</v>
      </c>
      <c r="O2069" t="s">
        <v>8277</v>
      </c>
      <c r="P2069" s="6">
        <f t="shared" si="160"/>
        <v>153.80000000000001</v>
      </c>
      <c r="Q2069">
        <f t="shared" si="161"/>
        <v>48.06</v>
      </c>
      <c r="R2069" s="16">
        <f t="shared" si="162"/>
        <v>42020.806701388887</v>
      </c>
      <c r="S2069" s="16">
        <f t="shared" si="163"/>
        <v>41205.854537037041</v>
      </c>
      <c r="T2069">
        <f t="shared" si="164"/>
        <v>2015</v>
      </c>
    </row>
    <row r="2070" spans="1:20" ht="45" hidden="1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 s="10">
        <v>1356211832</v>
      </c>
      <c r="J2070">
        <v>1351024232</v>
      </c>
      <c r="K2070" t="b">
        <v>0</v>
      </c>
      <c r="L2070">
        <v>23</v>
      </c>
      <c r="M2070" t="b">
        <v>1</v>
      </c>
      <c r="N2070" s="12" t="s">
        <v>8287</v>
      </c>
      <c r="O2070" t="s">
        <v>8288</v>
      </c>
      <c r="P2070" s="6">
        <f t="shared" si="160"/>
        <v>102.47</v>
      </c>
      <c r="Q2070">
        <f t="shared" si="161"/>
        <v>66.83</v>
      </c>
      <c r="R2070" s="16">
        <f t="shared" si="162"/>
        <v>41205.854537037041</v>
      </c>
      <c r="S2070" s="16">
        <f t="shared" si="163"/>
        <v>41815.774826388886</v>
      </c>
      <c r="T2070">
        <f t="shared" si="164"/>
        <v>2012</v>
      </c>
    </row>
    <row r="2071" spans="1:20" ht="150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 s="10">
        <v>1405017345</v>
      </c>
      <c r="J2071">
        <v>1403721345</v>
      </c>
      <c r="K2071" t="b">
        <v>0</v>
      </c>
      <c r="L2071">
        <v>22</v>
      </c>
      <c r="M2071" t="b">
        <v>1</v>
      </c>
      <c r="N2071" s="12" t="s">
        <v>8283</v>
      </c>
      <c r="O2071" t="s">
        <v>8286</v>
      </c>
      <c r="P2071" s="6">
        <f t="shared" si="160"/>
        <v>102.4</v>
      </c>
      <c r="Q2071">
        <f t="shared" si="161"/>
        <v>69.819999999999993</v>
      </c>
      <c r="R2071" s="16">
        <f t="shared" si="162"/>
        <v>41815.774826388886</v>
      </c>
      <c r="S2071" s="16">
        <f t="shared" si="163"/>
        <v>41747.471504629626</v>
      </c>
      <c r="T2071">
        <f t="shared" si="164"/>
        <v>2014</v>
      </c>
    </row>
    <row r="2072" spans="1:20" ht="30" hidden="1" x14ac:dyDescent="0.25">
      <c r="A2072">
        <v>3758</v>
      </c>
      <c r="B2072" s="3" t="s">
        <v>3755</v>
      </c>
      <c r="C2072" s="3" t="s">
        <v>7868</v>
      </c>
      <c r="D2072" s="6">
        <v>1500</v>
      </c>
      <c r="E2072" s="8">
        <v>1535</v>
      </c>
      <c r="F2072" t="s">
        <v>8218</v>
      </c>
      <c r="G2072" t="s">
        <v>8223</v>
      </c>
      <c r="H2072" t="s">
        <v>8245</v>
      </c>
      <c r="I2072" s="10">
        <v>1400475600</v>
      </c>
      <c r="J2072">
        <v>1397819938</v>
      </c>
      <c r="K2072" t="b">
        <v>0</v>
      </c>
      <c r="L2072">
        <v>26</v>
      </c>
      <c r="M2072" t="b">
        <v>1</v>
      </c>
      <c r="N2072" s="12" t="s">
        <v>8283</v>
      </c>
      <c r="O2072" t="s">
        <v>8295</v>
      </c>
      <c r="P2072" s="6">
        <f t="shared" si="160"/>
        <v>102.33</v>
      </c>
      <c r="Q2072">
        <f t="shared" si="161"/>
        <v>59.04</v>
      </c>
      <c r="R2072" s="16">
        <f t="shared" si="162"/>
        <v>41747.471504629626</v>
      </c>
      <c r="S2072" s="16">
        <f t="shared" si="163"/>
        <v>41144.709490740745</v>
      </c>
      <c r="T2072">
        <f t="shared" si="164"/>
        <v>2014</v>
      </c>
    </row>
    <row r="2073" spans="1:20" ht="60" hidden="1" x14ac:dyDescent="0.25">
      <c r="A2073">
        <v>382</v>
      </c>
      <c r="B2073" s="3" t="s">
        <v>383</v>
      </c>
      <c r="C2073" s="3" t="s">
        <v>4492</v>
      </c>
      <c r="D2073" s="6">
        <v>600</v>
      </c>
      <c r="E2073" s="8">
        <v>1535</v>
      </c>
      <c r="F2073" t="s">
        <v>8218</v>
      </c>
      <c r="G2073" t="s">
        <v>8223</v>
      </c>
      <c r="H2073" t="s">
        <v>8245</v>
      </c>
      <c r="I2073" s="10">
        <v>1346950900</v>
      </c>
      <c r="J2073">
        <v>1345741300</v>
      </c>
      <c r="K2073" t="b">
        <v>0</v>
      </c>
      <c r="L2073">
        <v>22</v>
      </c>
      <c r="M2073" t="b">
        <v>1</v>
      </c>
      <c r="N2073" s="12" t="s">
        <v>8281</v>
      </c>
      <c r="O2073" t="s">
        <v>8282</v>
      </c>
      <c r="P2073" s="6">
        <f t="shared" si="160"/>
        <v>255.83</v>
      </c>
      <c r="Q2073">
        <f t="shared" si="161"/>
        <v>69.77</v>
      </c>
      <c r="R2073" s="16">
        <f t="shared" si="162"/>
        <v>41144.709490740745</v>
      </c>
      <c r="S2073" s="16">
        <f t="shared" si="163"/>
        <v>42513.110787037032</v>
      </c>
      <c r="T2073">
        <f t="shared" si="164"/>
        <v>2012</v>
      </c>
    </row>
    <row r="2074" spans="1:20" ht="150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 s="10">
        <v>1465837200</v>
      </c>
      <c r="J2074">
        <v>1463971172</v>
      </c>
      <c r="K2074" t="b">
        <v>0</v>
      </c>
      <c r="L2074">
        <v>14</v>
      </c>
      <c r="M2074" t="b">
        <v>1</v>
      </c>
      <c r="N2074" s="12" t="s">
        <v>8283</v>
      </c>
      <c r="O2074" t="s">
        <v>8286</v>
      </c>
      <c r="P2074" s="6">
        <f t="shared" si="160"/>
        <v>153.4</v>
      </c>
      <c r="Q2074">
        <f t="shared" si="161"/>
        <v>109.57</v>
      </c>
      <c r="R2074" s="16">
        <f t="shared" si="162"/>
        <v>42513.110787037032</v>
      </c>
      <c r="S2074" s="16">
        <f t="shared" si="163"/>
        <v>42068.65552083333</v>
      </c>
      <c r="T2074">
        <f t="shared" si="164"/>
        <v>2016</v>
      </c>
    </row>
    <row r="2075" spans="1:20" ht="45" hidden="1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 s="10">
        <v>1428158637</v>
      </c>
      <c r="J2075">
        <v>1425570237</v>
      </c>
      <c r="K2075" t="b">
        <v>1</v>
      </c>
      <c r="L2075">
        <v>24</v>
      </c>
      <c r="M2075" t="b">
        <v>0</v>
      </c>
      <c r="N2075" s="12" t="s">
        <v>8273</v>
      </c>
      <c r="O2075" t="s">
        <v>8274</v>
      </c>
      <c r="P2075" s="6">
        <f t="shared" si="160"/>
        <v>15.33</v>
      </c>
      <c r="Q2075">
        <f t="shared" si="161"/>
        <v>63.88</v>
      </c>
      <c r="R2075" s="16">
        <f t="shared" si="162"/>
        <v>42068.65552083333</v>
      </c>
      <c r="S2075" s="16">
        <f t="shared" si="163"/>
        <v>41820.639189814814</v>
      </c>
      <c r="T2075">
        <f t="shared" si="164"/>
        <v>2015</v>
      </c>
    </row>
    <row r="2076" spans="1:20" ht="135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 s="10">
        <v>1406087940</v>
      </c>
      <c r="J2076">
        <v>1404141626</v>
      </c>
      <c r="K2076" t="b">
        <v>0</v>
      </c>
      <c r="L2076">
        <v>37</v>
      </c>
      <c r="M2076" t="b">
        <v>1</v>
      </c>
      <c r="N2076" s="12" t="s">
        <v>8283</v>
      </c>
      <c r="O2076" t="s">
        <v>8286</v>
      </c>
      <c r="P2076" s="6">
        <f t="shared" si="160"/>
        <v>153.19999999999999</v>
      </c>
      <c r="Q2076">
        <f t="shared" si="161"/>
        <v>41.41</v>
      </c>
      <c r="R2076" s="16">
        <f t="shared" si="162"/>
        <v>41820.639189814814</v>
      </c>
      <c r="S2076" s="16">
        <f t="shared" si="163"/>
        <v>41922.741655092592</v>
      </c>
      <c r="T2076">
        <f t="shared" si="164"/>
        <v>2014</v>
      </c>
    </row>
    <row r="2077" spans="1:20" ht="60" hidden="1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 s="10">
        <v>1415558879</v>
      </c>
      <c r="J2077">
        <v>1412963279</v>
      </c>
      <c r="K2077" t="b">
        <v>0</v>
      </c>
      <c r="L2077">
        <v>18</v>
      </c>
      <c r="M2077" t="b">
        <v>0</v>
      </c>
      <c r="N2077" s="12" t="s">
        <v>8268</v>
      </c>
      <c r="O2077" t="s">
        <v>8270</v>
      </c>
      <c r="P2077" s="6">
        <f t="shared" si="160"/>
        <v>3.06</v>
      </c>
      <c r="Q2077">
        <f t="shared" si="161"/>
        <v>84.94</v>
      </c>
      <c r="R2077" s="16">
        <f t="shared" si="162"/>
        <v>41922.741655092592</v>
      </c>
      <c r="S2077" s="16">
        <f t="shared" si="163"/>
        <v>41753.515856481477</v>
      </c>
      <c r="T2077">
        <f t="shared" si="164"/>
        <v>2014</v>
      </c>
    </row>
    <row r="2078" spans="1:20" ht="165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 s="10">
        <v>1400796420</v>
      </c>
      <c r="J2078">
        <v>1398342170</v>
      </c>
      <c r="K2078" t="b">
        <v>0</v>
      </c>
      <c r="L2078">
        <v>25</v>
      </c>
      <c r="M2078" t="b">
        <v>1</v>
      </c>
      <c r="N2078" s="12" t="s">
        <v>8283</v>
      </c>
      <c r="O2078" t="s">
        <v>8286</v>
      </c>
      <c r="P2078" s="6">
        <f t="shared" si="160"/>
        <v>101.83</v>
      </c>
      <c r="Q2078">
        <f t="shared" si="161"/>
        <v>61.1</v>
      </c>
      <c r="R2078" s="16">
        <f t="shared" si="162"/>
        <v>41753.515856481477</v>
      </c>
      <c r="S2078" s="16">
        <f t="shared" si="163"/>
        <v>42676.717615740738</v>
      </c>
      <c r="T2078">
        <f t="shared" si="164"/>
        <v>2014</v>
      </c>
    </row>
    <row r="2079" spans="1:20" ht="45" hidden="1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 s="10">
        <v>1479233602</v>
      </c>
      <c r="J2079">
        <v>1478106802</v>
      </c>
      <c r="K2079" t="b">
        <v>0</v>
      </c>
      <c r="L2079">
        <v>14</v>
      </c>
      <c r="M2079" t="b">
        <v>0</v>
      </c>
      <c r="N2079" s="12" t="s">
        <v>8271</v>
      </c>
      <c r="O2079" t="s">
        <v>8308</v>
      </c>
      <c r="P2079" s="6">
        <f t="shared" si="160"/>
        <v>20.36</v>
      </c>
      <c r="Q2079">
        <f t="shared" si="161"/>
        <v>109.07</v>
      </c>
      <c r="R2079" s="16">
        <f t="shared" si="162"/>
        <v>42676.717615740738</v>
      </c>
      <c r="S2079" s="16">
        <f t="shared" si="163"/>
        <v>42512.58321759259</v>
      </c>
      <c r="T2079">
        <f t="shared" si="164"/>
        <v>2016</v>
      </c>
    </row>
    <row r="2080" spans="1:20" ht="90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 s="10">
        <v>1465135190</v>
      </c>
      <c r="J2080">
        <v>1463925590</v>
      </c>
      <c r="K2080" t="b">
        <v>0</v>
      </c>
      <c r="L2080">
        <v>10</v>
      </c>
      <c r="M2080" t="b">
        <v>1</v>
      </c>
      <c r="N2080" s="12" t="s">
        <v>8283</v>
      </c>
      <c r="O2080" t="s">
        <v>8286</v>
      </c>
      <c r="P2080" s="6">
        <f t="shared" si="160"/>
        <v>101.67</v>
      </c>
      <c r="Q2080">
        <f t="shared" si="161"/>
        <v>152.5</v>
      </c>
      <c r="R2080" s="16">
        <f t="shared" si="162"/>
        <v>42512.58321759259</v>
      </c>
      <c r="S2080" s="16">
        <f t="shared" si="163"/>
        <v>40666.973541666666</v>
      </c>
      <c r="T2080">
        <f t="shared" si="164"/>
        <v>2016</v>
      </c>
    </row>
    <row r="2081" spans="1:20" ht="60" hidden="1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 s="10">
        <v>1307761200</v>
      </c>
      <c r="J2081">
        <v>1304464914</v>
      </c>
      <c r="K2081" t="b">
        <v>0</v>
      </c>
      <c r="L2081">
        <v>20</v>
      </c>
      <c r="M2081" t="b">
        <v>1</v>
      </c>
      <c r="N2081" s="12" t="s">
        <v>8287</v>
      </c>
      <c r="O2081" t="s">
        <v>8291</v>
      </c>
      <c r="P2081" s="6">
        <f t="shared" si="160"/>
        <v>101.4</v>
      </c>
      <c r="Q2081">
        <f t="shared" si="161"/>
        <v>76.05</v>
      </c>
      <c r="R2081" s="16">
        <f t="shared" si="162"/>
        <v>40666.973541666666</v>
      </c>
      <c r="S2081" s="16">
        <f t="shared" si="163"/>
        <v>42536.815648148149</v>
      </c>
      <c r="T2081">
        <f t="shared" si="164"/>
        <v>2011</v>
      </c>
    </row>
    <row r="2082" spans="1:20" ht="135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 s="10">
        <v>1468611272</v>
      </c>
      <c r="J2082">
        <v>1466019272</v>
      </c>
      <c r="K2082" t="b">
        <v>0</v>
      </c>
      <c r="L2082">
        <v>27</v>
      </c>
      <c r="M2082" t="b">
        <v>1</v>
      </c>
      <c r="N2082" s="12" t="s">
        <v>8283</v>
      </c>
      <c r="O2082" t="s">
        <v>8286</v>
      </c>
      <c r="P2082" s="6">
        <f t="shared" si="160"/>
        <v>101.4</v>
      </c>
      <c r="Q2082">
        <f t="shared" si="161"/>
        <v>56.33</v>
      </c>
      <c r="R2082" s="16">
        <f t="shared" si="162"/>
        <v>42536.815648148149</v>
      </c>
      <c r="S2082" s="16">
        <f t="shared" si="163"/>
        <v>41733.737083333333</v>
      </c>
      <c r="T2082">
        <f t="shared" si="164"/>
        <v>2016</v>
      </c>
    </row>
    <row r="2083" spans="1:20" ht="60" hidden="1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 s="10">
        <v>1399183200</v>
      </c>
      <c r="J2083">
        <v>1396633284</v>
      </c>
      <c r="K2083" t="b">
        <v>0</v>
      </c>
      <c r="L2083">
        <v>30</v>
      </c>
      <c r="M2083" t="b">
        <v>0</v>
      </c>
      <c r="N2083" s="12" t="s">
        <v>8287</v>
      </c>
      <c r="O2083" t="s">
        <v>8310</v>
      </c>
      <c r="P2083" s="6">
        <f t="shared" si="160"/>
        <v>30.4</v>
      </c>
      <c r="Q2083">
        <f t="shared" si="161"/>
        <v>50.67</v>
      </c>
      <c r="R2083" s="16">
        <f t="shared" si="162"/>
        <v>41733.737083333333</v>
      </c>
      <c r="S2083" s="16">
        <f t="shared" si="163"/>
        <v>41927.873784722222</v>
      </c>
      <c r="T2083">
        <f t="shared" si="164"/>
        <v>2014</v>
      </c>
    </row>
    <row r="2084" spans="1:20" ht="135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 s="10">
        <v>1415385000</v>
      </c>
      <c r="J2084">
        <v>1413406695</v>
      </c>
      <c r="K2084" t="b">
        <v>0</v>
      </c>
      <c r="L2084">
        <v>19</v>
      </c>
      <c r="M2084" t="b">
        <v>1</v>
      </c>
      <c r="N2084" s="12" t="s">
        <v>8283</v>
      </c>
      <c r="O2084" t="s">
        <v>8286</v>
      </c>
      <c r="P2084" s="6">
        <f t="shared" si="160"/>
        <v>101.2</v>
      </c>
      <c r="Q2084">
        <f t="shared" si="161"/>
        <v>79.89</v>
      </c>
      <c r="R2084" s="16">
        <f t="shared" si="162"/>
        <v>41927.873784722222</v>
      </c>
      <c r="S2084" s="16">
        <f t="shared" si="163"/>
        <v>41022.645185185182</v>
      </c>
      <c r="T2084">
        <f t="shared" si="164"/>
        <v>2014</v>
      </c>
    </row>
    <row r="2085" spans="1:20" ht="45" hidden="1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 s="10">
        <v>1337786944</v>
      </c>
      <c r="J2085">
        <v>1335194944</v>
      </c>
      <c r="K2085" t="b">
        <v>0</v>
      </c>
      <c r="L2085">
        <v>39</v>
      </c>
      <c r="M2085" t="b">
        <v>1</v>
      </c>
      <c r="N2085" s="12" t="s">
        <v>8287</v>
      </c>
      <c r="O2085" t="s">
        <v>8288</v>
      </c>
      <c r="P2085" s="6">
        <f t="shared" si="160"/>
        <v>101.01</v>
      </c>
      <c r="Q2085">
        <f t="shared" si="161"/>
        <v>38.85</v>
      </c>
      <c r="R2085" s="16">
        <f t="shared" si="162"/>
        <v>41022.645185185182</v>
      </c>
      <c r="S2085" s="16">
        <f t="shared" si="163"/>
        <v>40924.650868055556</v>
      </c>
      <c r="T2085">
        <f t="shared" si="164"/>
        <v>2012</v>
      </c>
    </row>
    <row r="2086" spans="1:20" ht="60" hidden="1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 s="10">
        <v>1329320235</v>
      </c>
      <c r="J2086">
        <v>1326728235</v>
      </c>
      <c r="K2086" t="b">
        <v>1</v>
      </c>
      <c r="L2086">
        <v>7</v>
      </c>
      <c r="M2086" t="b">
        <v>1</v>
      </c>
      <c r="N2086" s="12" t="s">
        <v>8281</v>
      </c>
      <c r="O2086" t="s">
        <v>8282</v>
      </c>
      <c r="P2086" s="6">
        <f t="shared" si="160"/>
        <v>100.73</v>
      </c>
      <c r="Q2086">
        <f t="shared" si="161"/>
        <v>215.86</v>
      </c>
      <c r="R2086" s="16">
        <f t="shared" si="162"/>
        <v>40924.650868055556</v>
      </c>
      <c r="S2086" s="16">
        <f t="shared" si="163"/>
        <v>41917.731736111113</v>
      </c>
      <c r="T2086">
        <f t="shared" si="164"/>
        <v>2012</v>
      </c>
    </row>
    <row r="2087" spans="1:20" ht="60" hidden="1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 s="10">
        <v>1415126022</v>
      </c>
      <c r="J2087">
        <v>1412530422</v>
      </c>
      <c r="K2087" t="b">
        <v>0</v>
      </c>
      <c r="L2087">
        <v>36</v>
      </c>
      <c r="M2087" t="b">
        <v>1</v>
      </c>
      <c r="N2087" s="12" t="s">
        <v>8281</v>
      </c>
      <c r="O2087" t="s">
        <v>8292</v>
      </c>
      <c r="P2087" s="6">
        <f t="shared" si="160"/>
        <v>100.67</v>
      </c>
      <c r="Q2087">
        <f t="shared" si="161"/>
        <v>41.94</v>
      </c>
      <c r="R2087" s="16">
        <f t="shared" si="162"/>
        <v>41917.731736111113</v>
      </c>
      <c r="S2087" s="16">
        <f t="shared" si="163"/>
        <v>42233.763831018514</v>
      </c>
      <c r="T2087">
        <f t="shared" si="164"/>
        <v>2014</v>
      </c>
    </row>
    <row r="2088" spans="1:20" ht="135" x14ac:dyDescent="0.25">
      <c r="A2088">
        <v>3501</v>
      </c>
      <c r="B2088" s="3" t="s">
        <v>3500</v>
      </c>
      <c r="C2088" s="3" t="s">
        <v>7611</v>
      </c>
      <c r="D2088" s="6">
        <v>1500</v>
      </c>
      <c r="E2088" s="8">
        <v>1510</v>
      </c>
      <c r="F2088" t="s">
        <v>8218</v>
      </c>
      <c r="G2088" t="s">
        <v>8224</v>
      </c>
      <c r="H2088" t="s">
        <v>8246</v>
      </c>
      <c r="I2088" s="10">
        <v>1441995595</v>
      </c>
      <c r="J2088">
        <v>1439835595</v>
      </c>
      <c r="K2088" t="b">
        <v>0</v>
      </c>
      <c r="L2088">
        <v>42</v>
      </c>
      <c r="M2088" t="b">
        <v>1</v>
      </c>
      <c r="N2088" s="12" t="s">
        <v>8283</v>
      </c>
      <c r="O2088" t="s">
        <v>8286</v>
      </c>
      <c r="P2088" s="6">
        <f t="shared" si="160"/>
        <v>100.67</v>
      </c>
      <c r="Q2088">
        <f t="shared" si="161"/>
        <v>35.950000000000003</v>
      </c>
      <c r="R2088" s="16">
        <f t="shared" si="162"/>
        <v>42233.763831018514</v>
      </c>
      <c r="S2088" s="16">
        <f t="shared" si="163"/>
        <v>41775.858564814815</v>
      </c>
      <c r="T2088">
        <f t="shared" si="164"/>
        <v>2015</v>
      </c>
    </row>
    <row r="2089" spans="1:20" ht="75" x14ac:dyDescent="0.25">
      <c r="A2089">
        <v>3658</v>
      </c>
      <c r="B2089" s="3" t="s">
        <v>3655</v>
      </c>
      <c r="C2089" s="3" t="s">
        <v>7768</v>
      </c>
      <c r="D2089" s="6">
        <v>1500</v>
      </c>
      <c r="E2089" s="8">
        <v>1510</v>
      </c>
      <c r="F2089" t="s">
        <v>8218</v>
      </c>
      <c r="G2089" t="s">
        <v>8223</v>
      </c>
      <c r="H2089" t="s">
        <v>8245</v>
      </c>
      <c r="I2089" s="10">
        <v>1404273540</v>
      </c>
      <c r="J2089">
        <v>1400272580</v>
      </c>
      <c r="K2089" t="b">
        <v>0</v>
      </c>
      <c r="L2089">
        <v>20</v>
      </c>
      <c r="M2089" t="b">
        <v>1</v>
      </c>
      <c r="N2089" s="12" t="s">
        <v>8283</v>
      </c>
      <c r="O2089" t="s">
        <v>8286</v>
      </c>
      <c r="P2089" s="6">
        <f t="shared" si="160"/>
        <v>100.67</v>
      </c>
      <c r="Q2089">
        <f t="shared" si="161"/>
        <v>75.5</v>
      </c>
      <c r="R2089" s="16">
        <f t="shared" si="162"/>
        <v>41775.858564814815</v>
      </c>
      <c r="S2089" s="16">
        <f t="shared" si="163"/>
        <v>42747.219560185185</v>
      </c>
      <c r="T2089">
        <f t="shared" si="164"/>
        <v>2014</v>
      </c>
    </row>
    <row r="2090" spans="1:20" ht="60" hidden="1" x14ac:dyDescent="0.25">
      <c r="A2090">
        <v>1377</v>
      </c>
      <c r="B2090" s="3" t="s">
        <v>1378</v>
      </c>
      <c r="C2090" s="3" t="s">
        <v>5487</v>
      </c>
      <c r="D2090" s="6">
        <v>1300</v>
      </c>
      <c r="E2090" s="8">
        <v>1510</v>
      </c>
      <c r="F2090" t="s">
        <v>8218</v>
      </c>
      <c r="G2090" t="s">
        <v>8223</v>
      </c>
      <c r="H2090" t="s">
        <v>8245</v>
      </c>
      <c r="I2090" s="10">
        <v>1486095060</v>
      </c>
      <c r="J2090">
        <v>1484198170</v>
      </c>
      <c r="K2090" t="b">
        <v>0</v>
      </c>
      <c r="L2090">
        <v>31</v>
      </c>
      <c r="M2090" t="b">
        <v>1</v>
      </c>
      <c r="N2090" s="12" t="s">
        <v>8287</v>
      </c>
      <c r="O2090" t="s">
        <v>8291</v>
      </c>
      <c r="P2090" s="6">
        <f t="shared" si="160"/>
        <v>116.15</v>
      </c>
      <c r="Q2090">
        <f t="shared" si="161"/>
        <v>48.71</v>
      </c>
      <c r="R2090" s="16">
        <f t="shared" si="162"/>
        <v>42747.219560185185</v>
      </c>
      <c r="S2090" s="16">
        <f t="shared" si="163"/>
        <v>42226.651886574073</v>
      </c>
      <c r="T2090">
        <f t="shared" si="164"/>
        <v>2017</v>
      </c>
    </row>
    <row r="2091" spans="1:20" ht="30" hidden="1" x14ac:dyDescent="0.25">
      <c r="A2091">
        <v>3076</v>
      </c>
      <c r="B2091" s="3" t="s">
        <v>3076</v>
      </c>
      <c r="C2091" s="3" t="s">
        <v>7186</v>
      </c>
      <c r="D2091" s="6">
        <v>10000</v>
      </c>
      <c r="E2091" s="8">
        <v>1506</v>
      </c>
      <c r="F2091" t="s">
        <v>8220</v>
      </c>
      <c r="G2091" t="s">
        <v>8223</v>
      </c>
      <c r="H2091" t="s">
        <v>8245</v>
      </c>
      <c r="I2091" s="10">
        <v>1444405123</v>
      </c>
      <c r="J2091">
        <v>1439221123</v>
      </c>
      <c r="K2091" t="b">
        <v>0</v>
      </c>
      <c r="L2091">
        <v>50</v>
      </c>
      <c r="M2091" t="b">
        <v>0</v>
      </c>
      <c r="N2091" s="12" t="s">
        <v>8283</v>
      </c>
      <c r="O2091" t="s">
        <v>8284</v>
      </c>
      <c r="P2091" s="6">
        <f t="shared" si="160"/>
        <v>15.06</v>
      </c>
      <c r="Q2091">
        <f t="shared" si="161"/>
        <v>30.12</v>
      </c>
      <c r="R2091" s="16">
        <f t="shared" si="162"/>
        <v>42226.651886574073</v>
      </c>
      <c r="S2091" s="16">
        <f t="shared" si="163"/>
        <v>40779.125428240739</v>
      </c>
      <c r="T2091">
        <f t="shared" si="164"/>
        <v>2015</v>
      </c>
    </row>
    <row r="2092" spans="1:20" ht="60" hidden="1" x14ac:dyDescent="0.25">
      <c r="A2092">
        <v>85</v>
      </c>
      <c r="B2092" s="3" t="s">
        <v>87</v>
      </c>
      <c r="C2092" s="3" t="s">
        <v>4196</v>
      </c>
      <c r="D2092" s="6">
        <v>1200</v>
      </c>
      <c r="E2092" s="8">
        <v>1506</v>
      </c>
      <c r="F2092" t="s">
        <v>8218</v>
      </c>
      <c r="G2092" t="s">
        <v>8223</v>
      </c>
      <c r="H2092" t="s">
        <v>8245</v>
      </c>
      <c r="I2092" s="10">
        <v>1316746837</v>
      </c>
      <c r="J2092">
        <v>1314154837</v>
      </c>
      <c r="K2092" t="b">
        <v>0</v>
      </c>
      <c r="L2092">
        <v>21</v>
      </c>
      <c r="M2092" t="b">
        <v>1</v>
      </c>
      <c r="N2092" s="12" t="s">
        <v>8281</v>
      </c>
      <c r="O2092" t="s">
        <v>8303</v>
      </c>
      <c r="P2092" s="6">
        <f t="shared" si="160"/>
        <v>125.5</v>
      </c>
      <c r="Q2092">
        <f t="shared" si="161"/>
        <v>71.709999999999994</v>
      </c>
      <c r="R2092" s="16">
        <f t="shared" si="162"/>
        <v>40779.125428240739</v>
      </c>
      <c r="S2092" s="16">
        <f t="shared" si="163"/>
        <v>42129.541585648149</v>
      </c>
      <c r="T2092">
        <f t="shared" si="164"/>
        <v>2011</v>
      </c>
    </row>
    <row r="2093" spans="1:20" ht="135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 s="10">
        <v>1433422793</v>
      </c>
      <c r="J2093">
        <v>1430830793</v>
      </c>
      <c r="K2093" t="b">
        <v>0</v>
      </c>
      <c r="L2093">
        <v>39</v>
      </c>
      <c r="M2093" t="b">
        <v>1</v>
      </c>
      <c r="N2093" s="12" t="s">
        <v>8283</v>
      </c>
      <c r="O2093" t="s">
        <v>8286</v>
      </c>
      <c r="P2093" s="6">
        <f t="shared" si="160"/>
        <v>100.33</v>
      </c>
      <c r="Q2093">
        <f t="shared" si="161"/>
        <v>38.590000000000003</v>
      </c>
      <c r="R2093" s="16">
        <f t="shared" si="162"/>
        <v>42129.541585648149</v>
      </c>
      <c r="S2093" s="16">
        <f t="shared" si="163"/>
        <v>41270.954351851848</v>
      </c>
      <c r="T2093">
        <f t="shared" si="164"/>
        <v>2015</v>
      </c>
    </row>
    <row r="2094" spans="1:20" ht="60" hidden="1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 s="10">
        <v>1359240856</v>
      </c>
      <c r="J2094">
        <v>1356648856</v>
      </c>
      <c r="K2094" t="b">
        <v>0</v>
      </c>
      <c r="L2094">
        <v>34</v>
      </c>
      <c r="M2094" t="b">
        <v>1</v>
      </c>
      <c r="N2094" s="12" t="s">
        <v>8287</v>
      </c>
      <c r="O2094" t="s">
        <v>8291</v>
      </c>
      <c r="P2094" s="6">
        <f t="shared" si="160"/>
        <v>125.25</v>
      </c>
      <c r="Q2094">
        <f t="shared" si="161"/>
        <v>44.21</v>
      </c>
      <c r="R2094" s="16">
        <f t="shared" si="162"/>
        <v>41270.954351851848</v>
      </c>
      <c r="S2094" s="16">
        <f t="shared" si="163"/>
        <v>40788.297650462962</v>
      </c>
      <c r="T2094">
        <f t="shared" si="164"/>
        <v>2012</v>
      </c>
    </row>
    <row r="2095" spans="1:20" ht="45" hidden="1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 s="10">
        <v>1318633200</v>
      </c>
      <c r="J2095">
        <v>1314947317</v>
      </c>
      <c r="K2095" t="b">
        <v>0</v>
      </c>
      <c r="L2095">
        <v>32</v>
      </c>
      <c r="M2095" t="b">
        <v>1</v>
      </c>
      <c r="N2095" s="12" t="s">
        <v>8287</v>
      </c>
      <c r="O2095" t="s">
        <v>8291</v>
      </c>
      <c r="P2095" s="6">
        <f t="shared" si="160"/>
        <v>100.17</v>
      </c>
      <c r="Q2095">
        <f t="shared" si="161"/>
        <v>46.95</v>
      </c>
      <c r="R2095" s="16">
        <f t="shared" si="162"/>
        <v>40788.297650462962</v>
      </c>
      <c r="S2095" s="16">
        <f t="shared" si="163"/>
        <v>41494.963587962964</v>
      </c>
      <c r="T2095">
        <f t="shared" si="164"/>
        <v>2011</v>
      </c>
    </row>
    <row r="2096" spans="1:20" ht="45" hidden="1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 s="10">
        <v>1378439940</v>
      </c>
      <c r="J2096">
        <v>1376003254</v>
      </c>
      <c r="K2096" t="b">
        <v>0</v>
      </c>
      <c r="L2096">
        <v>14</v>
      </c>
      <c r="M2096" t="b">
        <v>1</v>
      </c>
      <c r="N2096" s="12" t="s">
        <v>8287</v>
      </c>
      <c r="O2096" t="s">
        <v>8291</v>
      </c>
      <c r="P2096" s="6">
        <f t="shared" si="160"/>
        <v>100.07</v>
      </c>
      <c r="Q2096">
        <f t="shared" si="161"/>
        <v>107.21</v>
      </c>
      <c r="R2096" s="16">
        <f t="shared" si="162"/>
        <v>41494.963587962964</v>
      </c>
      <c r="S2096" s="16">
        <f t="shared" si="163"/>
        <v>41026.083298611113</v>
      </c>
      <c r="T2096">
        <f t="shared" si="164"/>
        <v>2013</v>
      </c>
    </row>
    <row r="2097" spans="1:20" ht="45" hidden="1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 s="10">
        <v>1338083997</v>
      </c>
      <c r="J2097">
        <v>1335491997</v>
      </c>
      <c r="K2097" t="b">
        <v>0</v>
      </c>
      <c r="L2097">
        <v>38</v>
      </c>
      <c r="M2097" t="b">
        <v>1</v>
      </c>
      <c r="N2097" s="12" t="s">
        <v>8287</v>
      </c>
      <c r="O2097" t="s">
        <v>8288</v>
      </c>
      <c r="P2097" s="6">
        <f t="shared" si="160"/>
        <v>100.05</v>
      </c>
      <c r="Q2097">
        <f t="shared" si="161"/>
        <v>39.49</v>
      </c>
      <c r="R2097" s="16">
        <f t="shared" si="162"/>
        <v>41026.083298611113</v>
      </c>
      <c r="S2097" s="16">
        <f t="shared" si="163"/>
        <v>42460.733530092592</v>
      </c>
      <c r="T2097">
        <f t="shared" si="164"/>
        <v>2012</v>
      </c>
    </row>
    <row r="2098" spans="1:20" ht="135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 s="10">
        <v>1462037777</v>
      </c>
      <c r="J2098">
        <v>1459445777</v>
      </c>
      <c r="K2098" t="b">
        <v>0</v>
      </c>
      <c r="L2098">
        <v>37</v>
      </c>
      <c r="M2098" t="b">
        <v>1</v>
      </c>
      <c r="N2098" s="12" t="s">
        <v>8283</v>
      </c>
      <c r="O2098" t="s">
        <v>8286</v>
      </c>
      <c r="P2098" s="6">
        <f t="shared" si="160"/>
        <v>100.01</v>
      </c>
      <c r="Q2098">
        <f t="shared" si="161"/>
        <v>40.549999999999997</v>
      </c>
      <c r="R2098" s="16">
        <f t="shared" si="162"/>
        <v>42460.733530092592</v>
      </c>
      <c r="S2098" s="16">
        <f t="shared" si="163"/>
        <v>41793.17219907407</v>
      </c>
      <c r="T2098">
        <f t="shared" si="164"/>
        <v>2016</v>
      </c>
    </row>
    <row r="2099" spans="1:20" ht="60" hidden="1" x14ac:dyDescent="0.25">
      <c r="A2099">
        <v>3870</v>
      </c>
      <c r="B2099" s="3" t="s">
        <v>3867</v>
      </c>
      <c r="C2099" s="3" t="s">
        <v>7979</v>
      </c>
      <c r="D2099" s="6">
        <v>10000</v>
      </c>
      <c r="E2099" s="8">
        <v>1500</v>
      </c>
      <c r="F2099" t="s">
        <v>8219</v>
      </c>
      <c r="G2099" t="s">
        <v>8223</v>
      </c>
      <c r="H2099" t="s">
        <v>8245</v>
      </c>
      <c r="I2099" s="10">
        <v>1404360478</v>
      </c>
      <c r="J2099">
        <v>1401768478</v>
      </c>
      <c r="K2099" t="b">
        <v>0</v>
      </c>
      <c r="L2099">
        <v>10</v>
      </c>
      <c r="M2099" t="b">
        <v>0</v>
      </c>
      <c r="N2099" s="12" t="s">
        <v>8283</v>
      </c>
      <c r="O2099" t="s">
        <v>8295</v>
      </c>
      <c r="P2099" s="6">
        <f t="shared" si="160"/>
        <v>15</v>
      </c>
      <c r="Q2099">
        <f t="shared" si="161"/>
        <v>150</v>
      </c>
      <c r="R2099" s="16">
        <f t="shared" si="162"/>
        <v>41793.17219907407</v>
      </c>
      <c r="S2099" s="16">
        <f t="shared" si="163"/>
        <v>42597.882488425923</v>
      </c>
      <c r="T2099">
        <f t="shared" si="164"/>
        <v>2014</v>
      </c>
    </row>
    <row r="2100" spans="1:20" ht="75" hidden="1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 s="10">
        <v>1476479447</v>
      </c>
      <c r="J2100">
        <v>1471295447</v>
      </c>
      <c r="K2100" t="b">
        <v>0</v>
      </c>
      <c r="L2100">
        <v>29</v>
      </c>
      <c r="M2100" t="b">
        <v>1</v>
      </c>
      <c r="N2100" s="12" t="s">
        <v>8283</v>
      </c>
      <c r="O2100" t="s">
        <v>8284</v>
      </c>
      <c r="P2100" s="6">
        <f t="shared" si="160"/>
        <v>100</v>
      </c>
      <c r="Q2100">
        <f t="shared" si="161"/>
        <v>51.72</v>
      </c>
      <c r="R2100" s="16">
        <f t="shared" si="162"/>
        <v>42597.882488425923</v>
      </c>
      <c r="S2100" s="16">
        <f t="shared" si="163"/>
        <v>41792.645277777774</v>
      </c>
      <c r="T2100">
        <f t="shared" si="164"/>
        <v>2016</v>
      </c>
    </row>
    <row r="2101" spans="1:20" ht="120" x14ac:dyDescent="0.25">
      <c r="A2101">
        <v>3427</v>
      </c>
      <c r="B2101" s="3" t="s">
        <v>3426</v>
      </c>
      <c r="C2101" s="3" t="s">
        <v>7537</v>
      </c>
      <c r="D2101" s="6">
        <v>1500</v>
      </c>
      <c r="E2101" s="8">
        <v>1500</v>
      </c>
      <c r="F2101" t="s">
        <v>8218</v>
      </c>
      <c r="G2101" t="s">
        <v>8224</v>
      </c>
      <c r="H2101" t="s">
        <v>8246</v>
      </c>
      <c r="I2101" s="10">
        <v>1404314952</v>
      </c>
      <c r="J2101">
        <v>1401722952</v>
      </c>
      <c r="K2101" t="b">
        <v>0</v>
      </c>
      <c r="L2101">
        <v>29</v>
      </c>
      <c r="M2101" t="b">
        <v>1</v>
      </c>
      <c r="N2101" s="12" t="s">
        <v>8283</v>
      </c>
      <c r="O2101" t="s">
        <v>8286</v>
      </c>
      <c r="P2101" s="6">
        <f t="shared" si="160"/>
        <v>100</v>
      </c>
      <c r="Q2101">
        <f t="shared" si="161"/>
        <v>51.72</v>
      </c>
      <c r="R2101" s="16">
        <f t="shared" si="162"/>
        <v>41792.645277777774</v>
      </c>
      <c r="S2101" s="16">
        <f t="shared" si="163"/>
        <v>41848.866157407407</v>
      </c>
      <c r="T2101">
        <f t="shared" si="164"/>
        <v>2014</v>
      </c>
    </row>
    <row r="2102" spans="1:20" ht="135" x14ac:dyDescent="0.25">
      <c r="A2102">
        <v>3493</v>
      </c>
      <c r="B2102" s="3" t="s">
        <v>3492</v>
      </c>
      <c r="C2102" s="3" t="s">
        <v>7603</v>
      </c>
      <c r="D2102" s="6">
        <v>1500</v>
      </c>
      <c r="E2102" s="8">
        <v>1500</v>
      </c>
      <c r="F2102" t="s">
        <v>8218</v>
      </c>
      <c r="G2102" t="s">
        <v>8223</v>
      </c>
      <c r="H2102" t="s">
        <v>8245</v>
      </c>
      <c r="I2102" s="10">
        <v>1408252260</v>
      </c>
      <c r="J2102">
        <v>1406580436</v>
      </c>
      <c r="K2102" t="b">
        <v>0</v>
      </c>
      <c r="L2102">
        <v>29</v>
      </c>
      <c r="M2102" t="b">
        <v>1</v>
      </c>
      <c r="N2102" s="12" t="s">
        <v>8283</v>
      </c>
      <c r="O2102" t="s">
        <v>8286</v>
      </c>
      <c r="P2102" s="6">
        <f t="shared" si="160"/>
        <v>100</v>
      </c>
      <c r="Q2102">
        <f t="shared" si="161"/>
        <v>51.72</v>
      </c>
      <c r="R2102" s="16">
        <f t="shared" si="162"/>
        <v>41848.866157407407</v>
      </c>
      <c r="S2102" s="16">
        <f t="shared" si="163"/>
        <v>41836.471180555556</v>
      </c>
      <c r="T2102">
        <f t="shared" si="164"/>
        <v>2014</v>
      </c>
    </row>
    <row r="2103" spans="1:20" ht="120" x14ac:dyDescent="0.25">
      <c r="A2103">
        <v>3581</v>
      </c>
      <c r="B2103" s="3" t="s">
        <v>3580</v>
      </c>
      <c r="C2103" s="3" t="s">
        <v>7691</v>
      </c>
      <c r="D2103" s="6">
        <v>1500</v>
      </c>
      <c r="E2103" s="8">
        <v>1500</v>
      </c>
      <c r="F2103" t="s">
        <v>8218</v>
      </c>
      <c r="G2103" t="s">
        <v>8224</v>
      </c>
      <c r="H2103" t="s">
        <v>8246</v>
      </c>
      <c r="I2103" s="10">
        <v>1406719110</v>
      </c>
      <c r="J2103">
        <v>1405509510</v>
      </c>
      <c r="K2103" t="b">
        <v>0</v>
      </c>
      <c r="L2103">
        <v>45</v>
      </c>
      <c r="M2103" t="b">
        <v>1</v>
      </c>
      <c r="N2103" s="12" t="s">
        <v>8283</v>
      </c>
      <c r="O2103" t="s">
        <v>8286</v>
      </c>
      <c r="P2103" s="6">
        <f t="shared" si="160"/>
        <v>100</v>
      </c>
      <c r="Q2103">
        <f t="shared" si="161"/>
        <v>33.33</v>
      </c>
      <c r="R2103" s="16">
        <f t="shared" si="162"/>
        <v>41836.471180555556</v>
      </c>
      <c r="S2103" s="16">
        <f t="shared" si="163"/>
        <v>42499.842962962968</v>
      </c>
      <c r="T2103">
        <f t="shared" si="164"/>
        <v>2014</v>
      </c>
    </row>
    <row r="2104" spans="1:20" ht="45" hidden="1" x14ac:dyDescent="0.25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 s="10">
        <v>1464482160</v>
      </c>
      <c r="J2104">
        <v>1462824832</v>
      </c>
      <c r="K2104" t="b">
        <v>0</v>
      </c>
      <c r="L2104">
        <v>27</v>
      </c>
      <c r="M2104" t="b">
        <v>1</v>
      </c>
      <c r="N2104" s="12" t="s">
        <v>8283</v>
      </c>
      <c r="O2104" t="s">
        <v>8295</v>
      </c>
      <c r="P2104" s="6">
        <f t="shared" si="160"/>
        <v>100</v>
      </c>
      <c r="Q2104">
        <f t="shared" si="161"/>
        <v>55.56</v>
      </c>
      <c r="R2104" s="16">
        <f t="shared" si="162"/>
        <v>42499.842962962968</v>
      </c>
      <c r="S2104" s="16">
        <f t="shared" si="163"/>
        <v>42545.125196759262</v>
      </c>
      <c r="T2104">
        <f t="shared" si="164"/>
        <v>2016</v>
      </c>
    </row>
    <row r="2105" spans="1:20" ht="45" hidden="1" x14ac:dyDescent="0.25">
      <c r="A2105">
        <v>855</v>
      </c>
      <c r="B2105" s="3" t="s">
        <v>856</v>
      </c>
      <c r="C2105" s="3" t="s">
        <v>4965</v>
      </c>
      <c r="D2105" s="6">
        <v>1450</v>
      </c>
      <c r="E2105" s="8">
        <v>1500</v>
      </c>
      <c r="F2105" t="s">
        <v>8218</v>
      </c>
      <c r="G2105" t="s">
        <v>8223</v>
      </c>
      <c r="H2105" t="s">
        <v>8245</v>
      </c>
      <c r="I2105" s="10">
        <v>1469329217</v>
      </c>
      <c r="J2105">
        <v>1466737217</v>
      </c>
      <c r="K2105" t="b">
        <v>0</v>
      </c>
      <c r="L2105">
        <v>47</v>
      </c>
      <c r="M2105" t="b">
        <v>1</v>
      </c>
      <c r="N2105" s="12" t="s">
        <v>8287</v>
      </c>
      <c r="O2105" t="s">
        <v>8296</v>
      </c>
      <c r="P2105" s="6">
        <f t="shared" si="160"/>
        <v>103.45</v>
      </c>
      <c r="Q2105">
        <f t="shared" si="161"/>
        <v>31.91</v>
      </c>
      <c r="R2105" s="16">
        <f t="shared" si="162"/>
        <v>42545.125196759262</v>
      </c>
      <c r="S2105" s="16">
        <f t="shared" si="163"/>
        <v>42722.882361111115</v>
      </c>
      <c r="T2105">
        <f t="shared" si="164"/>
        <v>2016</v>
      </c>
    </row>
    <row r="2106" spans="1:20" ht="135" x14ac:dyDescent="0.25">
      <c r="A2106">
        <v>3227</v>
      </c>
      <c r="B2106" s="3" t="s">
        <v>3227</v>
      </c>
      <c r="C2106" s="3" t="s">
        <v>7337</v>
      </c>
      <c r="D2106" s="6">
        <v>1200</v>
      </c>
      <c r="E2106" s="8">
        <v>1500</v>
      </c>
      <c r="F2106" t="s">
        <v>8218</v>
      </c>
      <c r="G2106" t="s">
        <v>8224</v>
      </c>
      <c r="H2106" t="s">
        <v>8246</v>
      </c>
      <c r="I2106" s="10">
        <v>1484687436</v>
      </c>
      <c r="J2106">
        <v>1482095436</v>
      </c>
      <c r="K2106" t="b">
        <v>0</v>
      </c>
      <c r="L2106">
        <v>30</v>
      </c>
      <c r="M2106" t="b">
        <v>1</v>
      </c>
      <c r="N2106" s="12" t="s">
        <v>8283</v>
      </c>
      <c r="O2106" t="s">
        <v>8286</v>
      </c>
      <c r="P2106" s="6">
        <f t="shared" si="160"/>
        <v>125</v>
      </c>
      <c r="Q2106">
        <f t="shared" si="161"/>
        <v>50</v>
      </c>
      <c r="R2106" s="16">
        <f t="shared" si="162"/>
        <v>42722.882361111115</v>
      </c>
      <c r="S2106" s="16">
        <f t="shared" si="163"/>
        <v>41488.85423611111</v>
      </c>
      <c r="T2106">
        <f t="shared" si="164"/>
        <v>2016</v>
      </c>
    </row>
    <row r="2107" spans="1:20" ht="45" hidden="1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 s="10">
        <v>1379363406</v>
      </c>
      <c r="J2107">
        <v>1375475406</v>
      </c>
      <c r="K2107" t="b">
        <v>0</v>
      </c>
      <c r="L2107">
        <v>83</v>
      </c>
      <c r="M2107" t="b">
        <v>0</v>
      </c>
      <c r="N2107" s="12" t="s">
        <v>8276</v>
      </c>
      <c r="O2107" t="s">
        <v>8294</v>
      </c>
      <c r="P2107" s="6">
        <f t="shared" si="160"/>
        <v>2.67</v>
      </c>
      <c r="Q2107">
        <f t="shared" si="161"/>
        <v>17.989999999999998</v>
      </c>
      <c r="R2107" s="16">
        <f t="shared" si="162"/>
        <v>41488.85423611111</v>
      </c>
      <c r="S2107" s="16">
        <f t="shared" si="163"/>
        <v>41928.904189814813</v>
      </c>
      <c r="T2107">
        <f t="shared" si="164"/>
        <v>2013</v>
      </c>
    </row>
    <row r="2108" spans="1:20" ht="60" hidden="1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 s="10">
        <v>1417387322</v>
      </c>
      <c r="J2108">
        <v>1413495722</v>
      </c>
      <c r="K2108" t="b">
        <v>0</v>
      </c>
      <c r="L2108">
        <v>31</v>
      </c>
      <c r="M2108" t="b">
        <v>0</v>
      </c>
      <c r="N2108" s="12" t="s">
        <v>8268</v>
      </c>
      <c r="O2108" t="s">
        <v>8270</v>
      </c>
      <c r="P2108" s="6">
        <f t="shared" si="160"/>
        <v>14.86</v>
      </c>
      <c r="Q2108">
        <f t="shared" si="161"/>
        <v>47.94</v>
      </c>
      <c r="R2108" s="16">
        <f t="shared" si="162"/>
        <v>41928.904189814813</v>
      </c>
      <c r="S2108" s="16">
        <f t="shared" si="163"/>
        <v>41100.158877314818</v>
      </c>
      <c r="T2108">
        <f t="shared" si="164"/>
        <v>2014</v>
      </c>
    </row>
    <row r="2109" spans="1:20" ht="60" hidden="1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 s="10">
        <v>1342234920</v>
      </c>
      <c r="J2109">
        <v>1341892127</v>
      </c>
      <c r="K2109" t="b">
        <v>0</v>
      </c>
      <c r="L2109">
        <v>28</v>
      </c>
      <c r="M2109" t="b">
        <v>1</v>
      </c>
      <c r="N2109" s="12" t="s">
        <v>8281</v>
      </c>
      <c r="O2109" t="s">
        <v>8303</v>
      </c>
      <c r="P2109" s="6">
        <f t="shared" si="160"/>
        <v>198</v>
      </c>
      <c r="Q2109">
        <f t="shared" si="161"/>
        <v>53.04</v>
      </c>
      <c r="R2109" s="16">
        <f t="shared" si="162"/>
        <v>41100.158877314818</v>
      </c>
      <c r="S2109" s="16">
        <f t="shared" si="163"/>
        <v>42012.768298611118</v>
      </c>
      <c r="T2109">
        <f t="shared" si="164"/>
        <v>2012</v>
      </c>
    </row>
    <row r="2110" spans="1:20" ht="60" hidden="1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 s="10">
        <v>1423333581</v>
      </c>
      <c r="J2110">
        <v>1420741581</v>
      </c>
      <c r="K2110" t="b">
        <v>0</v>
      </c>
      <c r="L2110">
        <v>24</v>
      </c>
      <c r="M2110" t="b">
        <v>0</v>
      </c>
      <c r="N2110" s="12" t="s">
        <v>8268</v>
      </c>
      <c r="O2110" t="s">
        <v>8270</v>
      </c>
      <c r="P2110" s="6">
        <f t="shared" si="160"/>
        <v>1.47</v>
      </c>
      <c r="Q2110">
        <f t="shared" si="161"/>
        <v>61.29</v>
      </c>
      <c r="R2110" s="16">
        <f t="shared" si="162"/>
        <v>42012.768298611118</v>
      </c>
      <c r="S2110" s="16">
        <f t="shared" si="163"/>
        <v>42494.061793981484</v>
      </c>
      <c r="T2110">
        <f t="shared" si="164"/>
        <v>2015</v>
      </c>
    </row>
    <row r="2111" spans="1:20" ht="45" hidden="1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 s="10">
        <v>1464485339</v>
      </c>
      <c r="J2111">
        <v>1462325339</v>
      </c>
      <c r="K2111" t="b">
        <v>0</v>
      </c>
      <c r="L2111">
        <v>42</v>
      </c>
      <c r="M2111" t="b">
        <v>1</v>
      </c>
      <c r="N2111" s="12" t="s">
        <v>8268</v>
      </c>
      <c r="O2111" t="s">
        <v>8275</v>
      </c>
      <c r="P2111" s="6">
        <f t="shared" si="160"/>
        <v>137.01</v>
      </c>
      <c r="Q2111">
        <f t="shared" si="161"/>
        <v>34.9</v>
      </c>
      <c r="R2111" s="16">
        <f t="shared" si="162"/>
        <v>42494.061793981484</v>
      </c>
      <c r="S2111" s="16">
        <f t="shared" si="163"/>
        <v>40754.729259259257</v>
      </c>
      <c r="T2111">
        <f t="shared" si="164"/>
        <v>2016</v>
      </c>
    </row>
    <row r="2112" spans="1:20" ht="45" hidden="1" x14ac:dyDescent="0.25">
      <c r="A2112">
        <v>1228</v>
      </c>
      <c r="B2112" s="3" t="s">
        <v>1229</v>
      </c>
      <c r="C2112" s="3" t="s">
        <v>5338</v>
      </c>
      <c r="D2112" s="6">
        <v>5000</v>
      </c>
      <c r="E2112" s="8">
        <v>1465</v>
      </c>
      <c r="F2112" t="s">
        <v>8219</v>
      </c>
      <c r="G2112" t="s">
        <v>8223</v>
      </c>
      <c r="H2112" t="s">
        <v>8245</v>
      </c>
      <c r="I2112" s="10">
        <v>1317231008</v>
      </c>
      <c r="J2112">
        <v>1312047008</v>
      </c>
      <c r="K2112" t="b">
        <v>0</v>
      </c>
      <c r="L2112">
        <v>24</v>
      </c>
      <c r="M2112" t="b">
        <v>0</v>
      </c>
      <c r="N2112" s="12" t="s">
        <v>8287</v>
      </c>
      <c r="O2112" t="s">
        <v>8314</v>
      </c>
      <c r="P2112" s="6">
        <f t="shared" si="160"/>
        <v>29.3</v>
      </c>
      <c r="Q2112">
        <f t="shared" si="161"/>
        <v>61.04</v>
      </c>
      <c r="R2112" s="16">
        <f t="shared" si="162"/>
        <v>40754.729259259257</v>
      </c>
      <c r="S2112" s="16">
        <f t="shared" si="163"/>
        <v>42259.542800925927</v>
      </c>
      <c r="T2112">
        <f t="shared" si="164"/>
        <v>2011</v>
      </c>
    </row>
    <row r="2113" spans="1:20" ht="45" hidden="1" x14ac:dyDescent="0.25">
      <c r="A2113">
        <v>196</v>
      </c>
      <c r="B2113" s="3" t="s">
        <v>198</v>
      </c>
      <c r="C2113" s="3" t="s">
        <v>4306</v>
      </c>
      <c r="D2113" s="6">
        <v>3500</v>
      </c>
      <c r="E2113" s="8">
        <v>1465</v>
      </c>
      <c r="F2113" t="s">
        <v>8220</v>
      </c>
      <c r="G2113" t="s">
        <v>8224</v>
      </c>
      <c r="H2113" t="s">
        <v>8246</v>
      </c>
      <c r="I2113" s="10">
        <v>1444510800</v>
      </c>
      <c r="J2113">
        <v>1442062898</v>
      </c>
      <c r="K2113" t="b">
        <v>0</v>
      </c>
      <c r="L2113">
        <v>19</v>
      </c>
      <c r="M2113" t="b">
        <v>0</v>
      </c>
      <c r="N2113" s="12" t="s">
        <v>8281</v>
      </c>
      <c r="O2113" t="s">
        <v>8285</v>
      </c>
      <c r="P2113" s="6">
        <f t="shared" si="160"/>
        <v>41.86</v>
      </c>
      <c r="Q2113">
        <f t="shared" si="161"/>
        <v>77.11</v>
      </c>
      <c r="R2113" s="16">
        <f t="shared" si="162"/>
        <v>42259.542800925927</v>
      </c>
      <c r="S2113" s="16">
        <f t="shared" si="163"/>
        <v>42663.468078703707</v>
      </c>
      <c r="T2113">
        <f t="shared" si="164"/>
        <v>2015</v>
      </c>
    </row>
    <row r="2114" spans="1:20" ht="60" hidden="1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 s="10">
        <v>1479125642</v>
      </c>
      <c r="J2114">
        <v>1476962042</v>
      </c>
      <c r="K2114" t="b">
        <v>0</v>
      </c>
      <c r="L2114">
        <v>31</v>
      </c>
      <c r="M2114" t="b">
        <v>0</v>
      </c>
      <c r="N2114" s="12" t="s">
        <v>8283</v>
      </c>
      <c r="O2114" t="s">
        <v>8286</v>
      </c>
      <c r="P2114" s="6">
        <f t="shared" ref="P2114:P2177" si="165">ROUND(E2114/D2114*100,2)</f>
        <v>48.83</v>
      </c>
      <c r="Q2114">
        <f t="shared" ref="Q2114:Q2177" si="166">ROUND(E2114/L2114,2)</f>
        <v>47.26</v>
      </c>
      <c r="R2114" s="16">
        <f t="shared" si="162"/>
        <v>42663.468078703707</v>
      </c>
      <c r="S2114" s="16">
        <f t="shared" si="163"/>
        <v>42140.921064814815</v>
      </c>
      <c r="T2114">
        <f t="shared" si="164"/>
        <v>2016</v>
      </c>
    </row>
    <row r="2115" spans="1:20" ht="60" hidden="1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 s="10">
        <v>1434405980</v>
      </c>
      <c r="J2115">
        <v>1431813980</v>
      </c>
      <c r="K2115" t="b">
        <v>0</v>
      </c>
      <c r="L2115">
        <v>5</v>
      </c>
      <c r="M2115" t="b">
        <v>0</v>
      </c>
      <c r="N2115" s="12" t="s">
        <v>8268</v>
      </c>
      <c r="O2115" t="s">
        <v>8302</v>
      </c>
      <c r="P2115" s="6">
        <f t="shared" si="165"/>
        <v>0.97</v>
      </c>
      <c r="Q2115">
        <f t="shared" si="166"/>
        <v>292.2</v>
      </c>
      <c r="R2115" s="16">
        <f t="shared" ref="R2115:R2178" si="167">(((J2115/60)/60)/24)+DATE(1970,1,1)</f>
        <v>42140.921064814815</v>
      </c>
      <c r="S2115" s="16">
        <f t="shared" ref="S2115:S2178" si="168">(((J2116/60)/60)/24)+DATE(1970,1,1)</f>
        <v>42493.857083333336</v>
      </c>
      <c r="T2115">
        <f t="shared" ref="T2115:T2178" si="169">YEAR(R2115)</f>
        <v>2015</v>
      </c>
    </row>
    <row r="2116" spans="1:20" ht="30" hidden="1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 s="10">
        <v>1463529600</v>
      </c>
      <c r="J2116">
        <v>1462307652</v>
      </c>
      <c r="K2116" t="b">
        <v>0</v>
      </c>
      <c r="L2116">
        <v>38</v>
      </c>
      <c r="M2116" t="b">
        <v>1</v>
      </c>
      <c r="N2116" s="12" t="s">
        <v>8283</v>
      </c>
      <c r="O2116" t="s">
        <v>8295</v>
      </c>
      <c r="P2116" s="6">
        <f t="shared" si="165"/>
        <v>146</v>
      </c>
      <c r="Q2116">
        <f t="shared" si="166"/>
        <v>38.42</v>
      </c>
      <c r="R2116" s="16">
        <f t="shared" si="167"/>
        <v>42493.857083333336</v>
      </c>
      <c r="S2116" s="16">
        <f t="shared" si="168"/>
        <v>42755.492754629624</v>
      </c>
      <c r="T2116">
        <f t="shared" si="169"/>
        <v>2016</v>
      </c>
    </row>
    <row r="2117" spans="1:20" ht="45" hidden="1" x14ac:dyDescent="0.25">
      <c r="A2117">
        <v>1862</v>
      </c>
      <c r="B2117" s="3" t="s">
        <v>1863</v>
      </c>
      <c r="C2117" s="3" t="s">
        <v>5972</v>
      </c>
      <c r="D2117" s="6">
        <v>18000</v>
      </c>
      <c r="E2117" s="8">
        <v>1455</v>
      </c>
      <c r="F2117" t="s">
        <v>8220</v>
      </c>
      <c r="G2117" t="s">
        <v>8223</v>
      </c>
      <c r="H2117" t="s">
        <v>8245</v>
      </c>
      <c r="I2117" s="10">
        <v>1488958200</v>
      </c>
      <c r="J2117">
        <v>1484912974</v>
      </c>
      <c r="K2117" t="b">
        <v>0</v>
      </c>
      <c r="L2117">
        <v>16</v>
      </c>
      <c r="M2117" t="b">
        <v>0</v>
      </c>
      <c r="N2117" s="12" t="s">
        <v>8276</v>
      </c>
      <c r="O2117" t="s">
        <v>8304</v>
      </c>
      <c r="P2117" s="6">
        <f t="shared" si="165"/>
        <v>8.08</v>
      </c>
      <c r="Q2117">
        <f t="shared" si="166"/>
        <v>90.94</v>
      </c>
      <c r="R2117" s="16">
        <f t="shared" si="167"/>
        <v>42755.492754629624</v>
      </c>
      <c r="S2117" s="16">
        <f t="shared" si="168"/>
        <v>40205.174849537041</v>
      </c>
      <c r="T2117">
        <f t="shared" si="169"/>
        <v>2017</v>
      </c>
    </row>
    <row r="2118" spans="1:20" ht="60" hidden="1" x14ac:dyDescent="0.25">
      <c r="A2118">
        <v>266</v>
      </c>
      <c r="B2118" s="3" t="s">
        <v>267</v>
      </c>
      <c r="C2118" s="3" t="s">
        <v>4376</v>
      </c>
      <c r="D2118" s="6">
        <v>1000</v>
      </c>
      <c r="E2118" s="8">
        <v>1455</v>
      </c>
      <c r="F2118" t="s">
        <v>8218</v>
      </c>
      <c r="G2118" t="s">
        <v>8223</v>
      </c>
      <c r="H2118" t="s">
        <v>8245</v>
      </c>
      <c r="I2118" s="10">
        <v>1271994660</v>
      </c>
      <c r="J2118">
        <v>1264565507</v>
      </c>
      <c r="K2118" t="b">
        <v>1</v>
      </c>
      <c r="L2118">
        <v>36</v>
      </c>
      <c r="M2118" t="b">
        <v>1</v>
      </c>
      <c r="N2118" s="12" t="s">
        <v>8281</v>
      </c>
      <c r="O2118" t="s">
        <v>8282</v>
      </c>
      <c r="P2118" s="6">
        <f t="shared" si="165"/>
        <v>145.5</v>
      </c>
      <c r="Q2118">
        <f t="shared" si="166"/>
        <v>40.42</v>
      </c>
      <c r="R2118" s="16">
        <f t="shared" si="167"/>
        <v>40205.174849537041</v>
      </c>
      <c r="S2118" s="16">
        <f t="shared" si="168"/>
        <v>42366.192974537036</v>
      </c>
      <c r="T2118">
        <f t="shared" si="169"/>
        <v>2010</v>
      </c>
    </row>
    <row r="2119" spans="1:20" ht="45" hidden="1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 s="10">
        <v>1454349600</v>
      </c>
      <c r="J2119">
        <v>1451277473</v>
      </c>
      <c r="K2119" t="b">
        <v>0</v>
      </c>
      <c r="L2119">
        <v>21</v>
      </c>
      <c r="M2119" t="b">
        <v>1</v>
      </c>
      <c r="N2119" s="12" t="s">
        <v>8287</v>
      </c>
      <c r="O2119" t="s">
        <v>8288</v>
      </c>
      <c r="P2119" s="6">
        <f t="shared" si="165"/>
        <v>144.5</v>
      </c>
      <c r="Q2119">
        <f t="shared" si="166"/>
        <v>68.81</v>
      </c>
      <c r="R2119" s="16">
        <f t="shared" si="167"/>
        <v>42366.192974537036</v>
      </c>
      <c r="S2119" s="16">
        <f t="shared" si="168"/>
        <v>42706.115405092598</v>
      </c>
      <c r="T2119">
        <f t="shared" si="169"/>
        <v>2015</v>
      </c>
    </row>
    <row r="2120" spans="1:20" ht="45" hidden="1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 s="10">
        <v>1483238771</v>
      </c>
      <c r="J2120">
        <v>1480646771</v>
      </c>
      <c r="K2120" t="b">
        <v>0</v>
      </c>
      <c r="L2120">
        <v>13</v>
      </c>
      <c r="M2120" t="b">
        <v>0</v>
      </c>
      <c r="N2120" s="12" t="s">
        <v>8276</v>
      </c>
      <c r="O2120" t="s">
        <v>8304</v>
      </c>
      <c r="P2120" s="6">
        <f t="shared" si="165"/>
        <v>14.38</v>
      </c>
      <c r="Q2120">
        <f t="shared" si="166"/>
        <v>110.62</v>
      </c>
      <c r="R2120" s="16">
        <f t="shared" si="167"/>
        <v>42706.115405092598</v>
      </c>
      <c r="S2120" s="16">
        <f t="shared" si="168"/>
        <v>41780.412604166668</v>
      </c>
      <c r="T2120">
        <f t="shared" si="169"/>
        <v>2016</v>
      </c>
    </row>
    <row r="2121" spans="1:20" ht="105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 s="10">
        <v>1403258049</v>
      </c>
      <c r="J2121">
        <v>1400666049</v>
      </c>
      <c r="K2121" t="b">
        <v>1</v>
      </c>
      <c r="L2121">
        <v>45</v>
      </c>
      <c r="M2121" t="b">
        <v>1</v>
      </c>
      <c r="N2121" s="12" t="s">
        <v>8283</v>
      </c>
      <c r="O2121" t="s">
        <v>8286</v>
      </c>
      <c r="P2121" s="6">
        <f t="shared" si="165"/>
        <v>119.75</v>
      </c>
      <c r="Q2121">
        <f t="shared" si="166"/>
        <v>31.93</v>
      </c>
      <c r="R2121" s="16">
        <f t="shared" si="167"/>
        <v>41780.412604166668</v>
      </c>
      <c r="S2121" s="16">
        <f t="shared" si="168"/>
        <v>42055.972824074073</v>
      </c>
      <c r="T2121">
        <f t="shared" si="169"/>
        <v>2014</v>
      </c>
    </row>
    <row r="2122" spans="1:20" ht="45" hidden="1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 s="10">
        <v>1427062852</v>
      </c>
      <c r="J2122">
        <v>1424474452</v>
      </c>
      <c r="K2122" t="b">
        <v>0</v>
      </c>
      <c r="L2122">
        <v>33</v>
      </c>
      <c r="M2122" t="b">
        <v>1</v>
      </c>
      <c r="N2122" s="12" t="s">
        <v>8287</v>
      </c>
      <c r="O2122" t="s">
        <v>8291</v>
      </c>
      <c r="P2122" s="6">
        <f t="shared" si="165"/>
        <v>179.5</v>
      </c>
      <c r="Q2122">
        <f t="shared" si="166"/>
        <v>43.52</v>
      </c>
      <c r="R2122" s="16">
        <f t="shared" si="167"/>
        <v>42055.972824074073</v>
      </c>
      <c r="S2122" s="16">
        <f t="shared" si="168"/>
        <v>42658.810277777782</v>
      </c>
      <c r="T2122">
        <f t="shared" si="169"/>
        <v>2015</v>
      </c>
    </row>
    <row r="2123" spans="1:20" ht="60" hidden="1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 s="10">
        <v>1478723208</v>
      </c>
      <c r="J2123">
        <v>1476559608</v>
      </c>
      <c r="K2123" t="b">
        <v>0</v>
      </c>
      <c r="L2123">
        <v>52</v>
      </c>
      <c r="M2123" t="b">
        <v>1</v>
      </c>
      <c r="N2123" s="12" t="s">
        <v>8268</v>
      </c>
      <c r="O2123" t="s">
        <v>8275</v>
      </c>
      <c r="P2123" s="6">
        <f t="shared" si="165"/>
        <v>956</v>
      </c>
      <c r="Q2123">
        <f t="shared" si="166"/>
        <v>27.58</v>
      </c>
      <c r="R2123" s="16">
        <f t="shared" si="167"/>
        <v>42658.810277777782</v>
      </c>
      <c r="S2123" s="16">
        <f t="shared" si="168"/>
        <v>41692.135729166665</v>
      </c>
      <c r="T2123">
        <f t="shared" si="169"/>
        <v>2016</v>
      </c>
    </row>
    <row r="2124" spans="1:20" ht="60" hidden="1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 s="10">
        <v>1395627327</v>
      </c>
      <c r="J2124">
        <v>1393038927</v>
      </c>
      <c r="K2124" t="b">
        <v>0</v>
      </c>
      <c r="L2124">
        <v>20</v>
      </c>
      <c r="M2124" t="b">
        <v>0</v>
      </c>
      <c r="N2124" s="12" t="s">
        <v>8276</v>
      </c>
      <c r="O2124" t="s">
        <v>8294</v>
      </c>
      <c r="P2124" s="6">
        <f t="shared" si="165"/>
        <v>0.16</v>
      </c>
      <c r="Q2124">
        <f t="shared" si="166"/>
        <v>71.55</v>
      </c>
      <c r="R2124" s="16">
        <f t="shared" si="167"/>
        <v>41692.135729166665</v>
      </c>
      <c r="S2124" s="16">
        <f t="shared" si="168"/>
        <v>41904.851875</v>
      </c>
      <c r="T2124">
        <f t="shared" si="169"/>
        <v>2014</v>
      </c>
    </row>
    <row r="2125" spans="1:20" ht="60" hidden="1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 s="10">
        <v>1413547200</v>
      </c>
      <c r="J2125">
        <v>1411417602</v>
      </c>
      <c r="K2125" t="b">
        <v>0</v>
      </c>
      <c r="L2125">
        <v>21</v>
      </c>
      <c r="M2125" t="b">
        <v>1</v>
      </c>
      <c r="N2125" s="12" t="s">
        <v>8281</v>
      </c>
      <c r="O2125" t="s">
        <v>8282</v>
      </c>
      <c r="P2125" s="6">
        <f t="shared" si="165"/>
        <v>102.15</v>
      </c>
      <c r="Q2125">
        <f t="shared" si="166"/>
        <v>68.099999999999994</v>
      </c>
      <c r="R2125" s="16">
        <f t="shared" si="167"/>
        <v>41904.851875</v>
      </c>
      <c r="S2125" s="16">
        <f t="shared" si="168"/>
        <v>42593.011782407411</v>
      </c>
      <c r="T2125">
        <f t="shared" si="169"/>
        <v>2014</v>
      </c>
    </row>
    <row r="2126" spans="1:20" ht="60" hidden="1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 s="10">
        <v>1472799600</v>
      </c>
      <c r="J2126">
        <v>1470874618</v>
      </c>
      <c r="K2126" t="b">
        <v>0</v>
      </c>
      <c r="L2126">
        <v>16</v>
      </c>
      <c r="M2126" t="b">
        <v>0</v>
      </c>
      <c r="N2126" s="12" t="s">
        <v>8273</v>
      </c>
      <c r="O2126" t="s">
        <v>8313</v>
      </c>
      <c r="P2126" s="6">
        <f t="shared" si="165"/>
        <v>4.3</v>
      </c>
      <c r="Q2126">
        <f t="shared" si="166"/>
        <v>88.69</v>
      </c>
      <c r="R2126" s="16">
        <f t="shared" si="167"/>
        <v>42593.011782407411</v>
      </c>
      <c r="S2126" s="16">
        <f t="shared" si="168"/>
        <v>42597.617418981477</v>
      </c>
      <c r="T2126">
        <f t="shared" si="169"/>
        <v>2016</v>
      </c>
    </row>
    <row r="2127" spans="1:20" ht="60" hidden="1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 s="10">
        <v>1473950945</v>
      </c>
      <c r="J2127">
        <v>1471272545</v>
      </c>
      <c r="K2127" t="b">
        <v>1</v>
      </c>
      <c r="L2127">
        <v>24</v>
      </c>
      <c r="M2127" t="b">
        <v>0</v>
      </c>
      <c r="N2127" s="12" t="s">
        <v>8273</v>
      </c>
      <c r="O2127" t="s">
        <v>8274</v>
      </c>
      <c r="P2127" s="6">
        <f t="shared" si="165"/>
        <v>25.76</v>
      </c>
      <c r="Q2127">
        <f t="shared" si="166"/>
        <v>59.04</v>
      </c>
      <c r="R2127" s="16">
        <f t="shared" si="167"/>
        <v>42597.617418981477</v>
      </c>
      <c r="S2127" s="16">
        <f t="shared" si="168"/>
        <v>41901.684861111113</v>
      </c>
      <c r="T2127">
        <f t="shared" si="169"/>
        <v>2016</v>
      </c>
    </row>
    <row r="2128" spans="1:20" ht="60" hidden="1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 s="10">
        <v>1413735972</v>
      </c>
      <c r="J2128">
        <v>1411143972</v>
      </c>
      <c r="K2128" t="b">
        <v>0</v>
      </c>
      <c r="L2128">
        <v>22</v>
      </c>
      <c r="M2128" t="b">
        <v>0</v>
      </c>
      <c r="N2128" s="12" t="s">
        <v>8268</v>
      </c>
      <c r="O2128" t="s">
        <v>8302</v>
      </c>
      <c r="P2128" s="6">
        <f t="shared" si="165"/>
        <v>36.590000000000003</v>
      </c>
      <c r="Q2128">
        <f t="shared" si="166"/>
        <v>64.36</v>
      </c>
      <c r="R2128" s="16">
        <f t="shared" si="167"/>
        <v>41901.684861111113</v>
      </c>
      <c r="S2128" s="16">
        <f t="shared" si="168"/>
        <v>41930.975601851853</v>
      </c>
      <c r="T2128">
        <f t="shared" si="169"/>
        <v>2014</v>
      </c>
    </row>
    <row r="2129" spans="1:20" ht="45" hidden="1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 s="10">
        <v>1416270292</v>
      </c>
      <c r="J2129">
        <v>1413674692</v>
      </c>
      <c r="K2129" t="b">
        <v>0</v>
      </c>
      <c r="L2129">
        <v>26</v>
      </c>
      <c r="M2129" t="b">
        <v>1</v>
      </c>
      <c r="N2129" s="12" t="s">
        <v>8287</v>
      </c>
      <c r="O2129" t="s">
        <v>8301</v>
      </c>
      <c r="P2129" s="6">
        <f t="shared" si="165"/>
        <v>156.44</v>
      </c>
      <c r="Q2129">
        <f t="shared" si="166"/>
        <v>54.15</v>
      </c>
      <c r="R2129" s="16">
        <f t="shared" si="167"/>
        <v>41930.975601851853</v>
      </c>
      <c r="S2129" s="16">
        <f t="shared" si="168"/>
        <v>42801.031412037039</v>
      </c>
      <c r="T2129">
        <f t="shared" si="169"/>
        <v>2014</v>
      </c>
    </row>
    <row r="2130" spans="1:20" ht="60" hidden="1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 s="10">
        <v>1491786000</v>
      </c>
      <c r="J2130">
        <v>1488847514</v>
      </c>
      <c r="K2130" t="b">
        <v>0</v>
      </c>
      <c r="L2130">
        <v>23</v>
      </c>
      <c r="M2130" t="b">
        <v>0</v>
      </c>
      <c r="N2130" s="12" t="s">
        <v>8287</v>
      </c>
      <c r="O2130" t="s">
        <v>8290</v>
      </c>
      <c r="P2130" s="6">
        <f t="shared" si="165"/>
        <v>11.71</v>
      </c>
      <c r="Q2130">
        <f t="shared" si="166"/>
        <v>61.09</v>
      </c>
      <c r="R2130" s="16">
        <f t="shared" si="167"/>
        <v>42801.031412037039</v>
      </c>
      <c r="S2130" s="16">
        <f t="shared" si="168"/>
        <v>41846.978078703702</v>
      </c>
      <c r="T2130">
        <f t="shared" si="169"/>
        <v>2017</v>
      </c>
    </row>
    <row r="2131" spans="1:20" ht="60" hidden="1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 s="10">
        <v>1409009306</v>
      </c>
      <c r="J2131">
        <v>1406417306</v>
      </c>
      <c r="K2131" t="b">
        <v>0</v>
      </c>
      <c r="L2131">
        <v>15</v>
      </c>
      <c r="M2131" t="b">
        <v>0</v>
      </c>
      <c r="N2131" s="12" t="s">
        <v>8271</v>
      </c>
      <c r="O2131" t="s">
        <v>8316</v>
      </c>
      <c r="P2131" s="6">
        <f t="shared" si="165"/>
        <v>25.55</v>
      </c>
      <c r="Q2131">
        <f t="shared" si="166"/>
        <v>93.67</v>
      </c>
      <c r="R2131" s="16">
        <f t="shared" si="167"/>
        <v>41846.978078703702</v>
      </c>
      <c r="S2131" s="16">
        <f t="shared" si="168"/>
        <v>42356.750706018516</v>
      </c>
      <c r="T2131">
        <f t="shared" si="169"/>
        <v>2014</v>
      </c>
    </row>
    <row r="2132" spans="1:20" ht="45" hidden="1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 s="10">
        <v>1453053661</v>
      </c>
      <c r="J2132">
        <v>1450461661</v>
      </c>
      <c r="K2132" t="b">
        <v>0</v>
      </c>
      <c r="L2132">
        <v>24</v>
      </c>
      <c r="M2132" t="b">
        <v>0</v>
      </c>
      <c r="N2132" s="12" t="s">
        <v>8268</v>
      </c>
      <c r="O2132" t="s">
        <v>8270</v>
      </c>
      <c r="P2132" s="6">
        <f t="shared" si="165"/>
        <v>28.04</v>
      </c>
      <c r="Q2132">
        <f t="shared" si="166"/>
        <v>58.42</v>
      </c>
      <c r="R2132" s="16">
        <f t="shared" si="167"/>
        <v>42356.750706018516</v>
      </c>
      <c r="S2132" s="16">
        <f t="shared" si="168"/>
        <v>41963.872361111105</v>
      </c>
      <c r="T2132">
        <f t="shared" si="169"/>
        <v>2015</v>
      </c>
    </row>
    <row r="2133" spans="1:20" ht="150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 s="10">
        <v>1417460940</v>
      </c>
      <c r="J2133">
        <v>1416516972</v>
      </c>
      <c r="K2133" t="b">
        <v>0</v>
      </c>
      <c r="L2133">
        <v>20</v>
      </c>
      <c r="M2133" t="b">
        <v>1</v>
      </c>
      <c r="N2133" s="12" t="s">
        <v>8283</v>
      </c>
      <c r="O2133" t="s">
        <v>8286</v>
      </c>
      <c r="P2133" s="6">
        <f t="shared" si="165"/>
        <v>116.67</v>
      </c>
      <c r="Q2133">
        <f t="shared" si="166"/>
        <v>70</v>
      </c>
      <c r="R2133" s="16">
        <f t="shared" si="167"/>
        <v>41963.872361111105</v>
      </c>
      <c r="S2133" s="16">
        <f t="shared" si="168"/>
        <v>42702.770729166667</v>
      </c>
      <c r="T2133">
        <f t="shared" si="169"/>
        <v>2014</v>
      </c>
    </row>
    <row r="2134" spans="1:20" ht="60" hidden="1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 s="10">
        <v>1485541791</v>
      </c>
      <c r="J2134">
        <v>1480357791</v>
      </c>
      <c r="K2134" t="b">
        <v>0</v>
      </c>
      <c r="L2134">
        <v>41</v>
      </c>
      <c r="M2134" t="b">
        <v>0</v>
      </c>
      <c r="N2134" s="12" t="s">
        <v>8268</v>
      </c>
      <c r="O2134" t="s">
        <v>8278</v>
      </c>
      <c r="P2134" s="6">
        <f t="shared" si="165"/>
        <v>46.6</v>
      </c>
      <c r="Q2134">
        <f t="shared" si="166"/>
        <v>34.1</v>
      </c>
      <c r="R2134" s="16">
        <f t="shared" si="167"/>
        <v>42702.770729166667</v>
      </c>
      <c r="S2134" s="16">
        <f t="shared" si="168"/>
        <v>42460.98192129629</v>
      </c>
      <c r="T2134">
        <f t="shared" si="169"/>
        <v>2016</v>
      </c>
    </row>
    <row r="2135" spans="1:20" ht="45" hidden="1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 s="10">
        <v>1461211200</v>
      </c>
      <c r="J2135">
        <v>1459467238</v>
      </c>
      <c r="K2135" t="b">
        <v>0</v>
      </c>
      <c r="L2135">
        <v>41</v>
      </c>
      <c r="M2135" t="b">
        <v>0</v>
      </c>
      <c r="N2135" s="12" t="s">
        <v>8287</v>
      </c>
      <c r="O2135" t="s">
        <v>8290</v>
      </c>
      <c r="P2135" s="6">
        <f t="shared" si="165"/>
        <v>42.73</v>
      </c>
      <c r="Q2135">
        <f t="shared" si="166"/>
        <v>34.020000000000003</v>
      </c>
      <c r="R2135" s="16">
        <f t="shared" si="167"/>
        <v>42460.98192129629</v>
      </c>
      <c r="S2135" s="16">
        <f t="shared" si="168"/>
        <v>42234.789884259255</v>
      </c>
      <c r="T2135">
        <f t="shared" si="169"/>
        <v>2016</v>
      </c>
    </row>
    <row r="2136" spans="1:20" ht="135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 s="10">
        <v>1442311560</v>
      </c>
      <c r="J2136">
        <v>1439924246</v>
      </c>
      <c r="K2136" t="b">
        <v>0</v>
      </c>
      <c r="L2136">
        <v>34</v>
      </c>
      <c r="M2136" t="b">
        <v>1</v>
      </c>
      <c r="N2136" s="12" t="s">
        <v>8283</v>
      </c>
      <c r="O2136" t="s">
        <v>8286</v>
      </c>
      <c r="P2136" s="6">
        <f t="shared" si="165"/>
        <v>100</v>
      </c>
      <c r="Q2136">
        <f t="shared" si="166"/>
        <v>41.03</v>
      </c>
      <c r="R2136" s="16">
        <f t="shared" si="167"/>
        <v>42234.789884259255</v>
      </c>
      <c r="S2136" s="16">
        <f t="shared" si="168"/>
        <v>41073.050717592596</v>
      </c>
      <c r="T2136">
        <f t="shared" si="169"/>
        <v>2015</v>
      </c>
    </row>
    <row r="2137" spans="1:20" ht="60" hidden="1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 s="10">
        <v>1340641440</v>
      </c>
      <c r="J2137">
        <v>1339549982</v>
      </c>
      <c r="K2137" t="b">
        <v>0</v>
      </c>
      <c r="L2137">
        <v>38</v>
      </c>
      <c r="M2137" t="b">
        <v>1</v>
      </c>
      <c r="N2137" s="12" t="s">
        <v>8287</v>
      </c>
      <c r="O2137" t="s">
        <v>8291</v>
      </c>
      <c r="P2137" s="6">
        <f t="shared" si="165"/>
        <v>107</v>
      </c>
      <c r="Q2137">
        <f t="shared" si="166"/>
        <v>36.61</v>
      </c>
      <c r="R2137" s="16">
        <f t="shared" si="167"/>
        <v>41073.050717592596</v>
      </c>
      <c r="S2137" s="16">
        <f t="shared" si="168"/>
        <v>42323.17460648148</v>
      </c>
      <c r="T2137">
        <f t="shared" si="169"/>
        <v>2012</v>
      </c>
    </row>
    <row r="2138" spans="1:20" ht="45" hidden="1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 s="10">
        <v>1452744686</v>
      </c>
      <c r="J2138">
        <v>1447560686</v>
      </c>
      <c r="K2138" t="b">
        <v>0</v>
      </c>
      <c r="L2138">
        <v>12</v>
      </c>
      <c r="M2138" t="b">
        <v>1</v>
      </c>
      <c r="N2138" s="12" t="s">
        <v>8287</v>
      </c>
      <c r="O2138" t="s">
        <v>8291</v>
      </c>
      <c r="P2138" s="6">
        <f t="shared" si="165"/>
        <v>185.33</v>
      </c>
      <c r="Q2138">
        <f t="shared" si="166"/>
        <v>115.83</v>
      </c>
      <c r="R2138" s="16">
        <f t="shared" si="167"/>
        <v>42323.17460648148</v>
      </c>
      <c r="S2138" s="16">
        <f t="shared" si="168"/>
        <v>42273.090740740736</v>
      </c>
      <c r="T2138">
        <f t="shared" si="169"/>
        <v>2015</v>
      </c>
    </row>
    <row r="2139" spans="1:20" ht="60" hidden="1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 s="10">
        <v>1446693040</v>
      </c>
      <c r="J2139">
        <v>1443233440</v>
      </c>
      <c r="K2139" t="b">
        <v>0</v>
      </c>
      <c r="L2139">
        <v>12</v>
      </c>
      <c r="M2139" t="b">
        <v>0</v>
      </c>
      <c r="N2139" s="12" t="s">
        <v>8268</v>
      </c>
      <c r="O2139" t="s">
        <v>8270</v>
      </c>
      <c r="P2139" s="6">
        <f t="shared" si="165"/>
        <v>5.05</v>
      </c>
      <c r="Q2139">
        <f t="shared" si="166"/>
        <v>115.75</v>
      </c>
      <c r="R2139" s="16">
        <f t="shared" si="167"/>
        <v>42273.090740740736</v>
      </c>
      <c r="S2139" s="16">
        <f t="shared" si="168"/>
        <v>42135.589548611111</v>
      </c>
      <c r="T2139">
        <f t="shared" si="169"/>
        <v>2015</v>
      </c>
    </row>
    <row r="2140" spans="1:20" ht="60" hidden="1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 s="10">
        <v>1433988000</v>
      </c>
      <c r="J2140">
        <v>1431353337</v>
      </c>
      <c r="K2140" t="b">
        <v>0</v>
      </c>
      <c r="L2140">
        <v>13</v>
      </c>
      <c r="M2140" t="b">
        <v>0</v>
      </c>
      <c r="N2140" s="12" t="s">
        <v>8281</v>
      </c>
      <c r="O2140" t="s">
        <v>8297</v>
      </c>
      <c r="P2140" s="6">
        <f t="shared" si="165"/>
        <v>5.55</v>
      </c>
      <c r="Q2140">
        <f t="shared" si="166"/>
        <v>106.69</v>
      </c>
      <c r="R2140" s="16">
        <f t="shared" si="167"/>
        <v>42135.589548611111</v>
      </c>
      <c r="S2140" s="16">
        <f t="shared" si="168"/>
        <v>42075.979988425926</v>
      </c>
      <c r="T2140">
        <f t="shared" si="169"/>
        <v>2015</v>
      </c>
    </row>
    <row r="2141" spans="1:20" ht="60" hidden="1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 s="10">
        <v>1428622271</v>
      </c>
      <c r="J2141">
        <v>1426203071</v>
      </c>
      <c r="K2141" t="b">
        <v>0</v>
      </c>
      <c r="L2141">
        <v>17</v>
      </c>
      <c r="M2141" t="b">
        <v>0</v>
      </c>
      <c r="N2141" s="12" t="s">
        <v>8283</v>
      </c>
      <c r="O2141" t="s">
        <v>8286</v>
      </c>
      <c r="P2141" s="6">
        <f t="shared" si="165"/>
        <v>12.03</v>
      </c>
      <c r="Q2141">
        <f t="shared" si="166"/>
        <v>81.41</v>
      </c>
      <c r="R2141" s="16">
        <f t="shared" si="167"/>
        <v>42075.979988425926</v>
      </c>
      <c r="S2141" s="16">
        <f t="shared" si="168"/>
        <v>42136.675196759257</v>
      </c>
      <c r="T2141">
        <f t="shared" si="169"/>
        <v>2015</v>
      </c>
    </row>
    <row r="2142" spans="1:20" ht="150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 s="10">
        <v>1434039137</v>
      </c>
      <c r="J2142">
        <v>1431447137</v>
      </c>
      <c r="K2142" t="b">
        <v>0</v>
      </c>
      <c r="L2142">
        <v>17</v>
      </c>
      <c r="M2142" t="b">
        <v>1</v>
      </c>
      <c r="N2142" s="12" t="s">
        <v>8283</v>
      </c>
      <c r="O2142" t="s">
        <v>8286</v>
      </c>
      <c r="P2142" s="6">
        <f t="shared" si="165"/>
        <v>138.19999999999999</v>
      </c>
      <c r="Q2142">
        <f t="shared" si="166"/>
        <v>81.290000000000006</v>
      </c>
      <c r="R2142" s="16">
        <f t="shared" si="167"/>
        <v>42136.675196759257</v>
      </c>
      <c r="S2142" s="16">
        <f t="shared" si="168"/>
        <v>41310.969270833331</v>
      </c>
      <c r="T2142">
        <f t="shared" si="169"/>
        <v>2015</v>
      </c>
    </row>
    <row r="2143" spans="1:20" ht="45" hidden="1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 s="10">
        <v>1363990545</v>
      </c>
      <c r="J2143">
        <v>1360106145</v>
      </c>
      <c r="K2143" t="b">
        <v>0</v>
      </c>
      <c r="L2143">
        <v>30</v>
      </c>
      <c r="M2143" t="b">
        <v>0</v>
      </c>
      <c r="N2143" s="12" t="s">
        <v>8287</v>
      </c>
      <c r="O2143" t="s">
        <v>8310</v>
      </c>
      <c r="P2143" s="6">
        <f t="shared" si="165"/>
        <v>14.54</v>
      </c>
      <c r="Q2143">
        <f t="shared" si="166"/>
        <v>46.03</v>
      </c>
      <c r="R2143" s="16">
        <f t="shared" si="167"/>
        <v>41310.969270833331</v>
      </c>
      <c r="S2143" s="16">
        <f t="shared" si="168"/>
        <v>40802.733101851853</v>
      </c>
      <c r="T2143">
        <f t="shared" si="169"/>
        <v>2013</v>
      </c>
    </row>
    <row r="2144" spans="1:20" ht="30" hidden="1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 s="10">
        <v>1318802580</v>
      </c>
      <c r="J2144">
        <v>1316194540</v>
      </c>
      <c r="K2144" t="b">
        <v>0</v>
      </c>
      <c r="L2144">
        <v>34</v>
      </c>
      <c r="M2144" t="b">
        <v>1</v>
      </c>
      <c r="N2144" s="12" t="s">
        <v>8287</v>
      </c>
      <c r="O2144" t="s">
        <v>8298</v>
      </c>
      <c r="P2144" s="6">
        <f t="shared" si="165"/>
        <v>137.41999999999999</v>
      </c>
      <c r="Q2144">
        <f t="shared" si="166"/>
        <v>40.42</v>
      </c>
      <c r="R2144" s="16">
        <f t="shared" si="167"/>
        <v>40802.733101851853</v>
      </c>
      <c r="S2144" s="16">
        <f t="shared" si="168"/>
        <v>41885.478842592594</v>
      </c>
      <c r="T2144">
        <f t="shared" si="169"/>
        <v>2011</v>
      </c>
    </row>
    <row r="2145" spans="1:20" ht="45" hidden="1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 s="10">
        <v>1412335772</v>
      </c>
      <c r="J2145">
        <v>1409743772</v>
      </c>
      <c r="K2145" t="b">
        <v>0</v>
      </c>
      <c r="L2145">
        <v>59</v>
      </c>
      <c r="M2145" t="b">
        <v>1</v>
      </c>
      <c r="N2145" s="12" t="s">
        <v>8283</v>
      </c>
      <c r="O2145" t="s">
        <v>8284</v>
      </c>
      <c r="P2145" s="6">
        <f t="shared" si="165"/>
        <v>457.75</v>
      </c>
      <c r="Q2145">
        <f t="shared" si="166"/>
        <v>23.28</v>
      </c>
      <c r="R2145" s="16">
        <f t="shared" si="167"/>
        <v>41885.478842592594</v>
      </c>
      <c r="S2145" s="16">
        <f t="shared" si="168"/>
        <v>41549.627615740741</v>
      </c>
      <c r="T2145">
        <f t="shared" si="169"/>
        <v>2014</v>
      </c>
    </row>
    <row r="2146" spans="1:20" ht="60" hidden="1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 s="10">
        <v>1383318226</v>
      </c>
      <c r="J2146">
        <v>1380726226</v>
      </c>
      <c r="K2146" t="b">
        <v>0</v>
      </c>
      <c r="L2146">
        <v>17</v>
      </c>
      <c r="M2146" t="b">
        <v>1</v>
      </c>
      <c r="N2146" s="12" t="s">
        <v>8287</v>
      </c>
      <c r="O2146" t="s">
        <v>8291</v>
      </c>
      <c r="P2146" s="6">
        <f t="shared" si="165"/>
        <v>114.17</v>
      </c>
      <c r="Q2146">
        <f t="shared" si="166"/>
        <v>80.59</v>
      </c>
      <c r="R2146" s="16">
        <f t="shared" si="167"/>
        <v>41549.627615740741</v>
      </c>
      <c r="S2146" s="16">
        <f t="shared" si="168"/>
        <v>41682.805902777778</v>
      </c>
      <c r="T2146">
        <f t="shared" si="169"/>
        <v>2013</v>
      </c>
    </row>
    <row r="2147" spans="1:20" ht="45" hidden="1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 s="10">
        <v>1394220030</v>
      </c>
      <c r="J2147">
        <v>1392232830</v>
      </c>
      <c r="K2147" t="b">
        <v>0</v>
      </c>
      <c r="L2147">
        <v>49</v>
      </c>
      <c r="M2147" t="b">
        <v>1</v>
      </c>
      <c r="N2147" s="12" t="s">
        <v>8281</v>
      </c>
      <c r="O2147" t="s">
        <v>8303</v>
      </c>
      <c r="P2147" s="6">
        <f t="shared" si="165"/>
        <v>105.15</v>
      </c>
      <c r="Q2147">
        <f t="shared" si="166"/>
        <v>27.9</v>
      </c>
      <c r="R2147" s="16">
        <f t="shared" si="167"/>
        <v>41682.805902777778</v>
      </c>
      <c r="S2147" s="16">
        <f t="shared" si="168"/>
        <v>42676.942164351851</v>
      </c>
      <c r="T2147">
        <f t="shared" si="169"/>
        <v>2014</v>
      </c>
    </row>
    <row r="2148" spans="1:20" ht="60" hidden="1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 s="10">
        <v>1480721803</v>
      </c>
      <c r="J2148">
        <v>1478126203</v>
      </c>
      <c r="K2148" t="b">
        <v>0</v>
      </c>
      <c r="L2148">
        <v>20</v>
      </c>
      <c r="M2148" t="b">
        <v>0</v>
      </c>
      <c r="N2148" s="12" t="s">
        <v>8268</v>
      </c>
      <c r="O2148" t="s">
        <v>8302</v>
      </c>
      <c r="P2148" s="6">
        <f t="shared" si="165"/>
        <v>0.91</v>
      </c>
      <c r="Q2148">
        <f t="shared" si="166"/>
        <v>68.3</v>
      </c>
      <c r="R2148" s="16">
        <f t="shared" si="167"/>
        <v>42676.942164351851</v>
      </c>
      <c r="S2148" s="16">
        <f t="shared" si="168"/>
        <v>42688.732407407413</v>
      </c>
      <c r="T2148">
        <f t="shared" si="169"/>
        <v>2016</v>
      </c>
    </row>
    <row r="2149" spans="1:20" ht="60" hidden="1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 s="10">
        <v>1481564080</v>
      </c>
      <c r="J2149">
        <v>1479144880</v>
      </c>
      <c r="K2149" t="b">
        <v>0</v>
      </c>
      <c r="L2149">
        <v>27</v>
      </c>
      <c r="M2149" t="b">
        <v>1</v>
      </c>
      <c r="N2149" s="12" t="s">
        <v>8287</v>
      </c>
      <c r="O2149" t="s">
        <v>8289</v>
      </c>
      <c r="P2149" s="6">
        <f t="shared" si="165"/>
        <v>102.86</v>
      </c>
      <c r="Q2149">
        <f t="shared" si="166"/>
        <v>50.59</v>
      </c>
      <c r="R2149" s="16">
        <f t="shared" si="167"/>
        <v>42688.732407407413</v>
      </c>
      <c r="S2149" s="16">
        <f t="shared" si="168"/>
        <v>42532.052523148144</v>
      </c>
      <c r="T2149">
        <f t="shared" si="169"/>
        <v>2016</v>
      </c>
    </row>
    <row r="2150" spans="1:20" ht="105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 s="10">
        <v>1468036800</v>
      </c>
      <c r="J2150">
        <v>1465607738</v>
      </c>
      <c r="K2150" t="b">
        <v>0</v>
      </c>
      <c r="L2150">
        <v>20</v>
      </c>
      <c r="M2150" t="b">
        <v>1</v>
      </c>
      <c r="N2150" s="12" t="s">
        <v>8283</v>
      </c>
      <c r="O2150" t="s">
        <v>8286</v>
      </c>
      <c r="P2150" s="6">
        <f t="shared" si="165"/>
        <v>170.63</v>
      </c>
      <c r="Q2150">
        <f t="shared" si="166"/>
        <v>68.25</v>
      </c>
      <c r="R2150" s="16">
        <f t="shared" si="167"/>
        <v>42532.052523148144</v>
      </c>
      <c r="S2150" s="16">
        <f t="shared" si="168"/>
        <v>40557.429733796293</v>
      </c>
      <c r="T2150">
        <f t="shared" si="169"/>
        <v>2016</v>
      </c>
    </row>
    <row r="2151" spans="1:20" ht="60" hidden="1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 s="10">
        <v>1297160329</v>
      </c>
      <c r="J2151">
        <v>1295000329</v>
      </c>
      <c r="K2151" t="b">
        <v>0</v>
      </c>
      <c r="L2151">
        <v>47</v>
      </c>
      <c r="M2151" t="b">
        <v>1</v>
      </c>
      <c r="N2151" s="12" t="s">
        <v>8287</v>
      </c>
      <c r="O2151" t="s">
        <v>8288</v>
      </c>
      <c r="P2151" s="6">
        <f t="shared" si="165"/>
        <v>113.67</v>
      </c>
      <c r="Q2151">
        <f t="shared" si="166"/>
        <v>29.02</v>
      </c>
      <c r="R2151" s="16">
        <f t="shared" si="167"/>
        <v>40557.429733796293</v>
      </c>
      <c r="S2151" s="16">
        <f t="shared" si="168"/>
        <v>42278.629710648151</v>
      </c>
      <c r="T2151">
        <f t="shared" si="169"/>
        <v>2011</v>
      </c>
    </row>
    <row r="2152" spans="1:20" ht="45" hidden="1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 s="10">
        <v>1446131207</v>
      </c>
      <c r="J2152">
        <v>1443712007</v>
      </c>
      <c r="K2152" t="b">
        <v>0</v>
      </c>
      <c r="L2152">
        <v>20</v>
      </c>
      <c r="M2152" t="b">
        <v>0</v>
      </c>
      <c r="N2152" s="12" t="s">
        <v>8283</v>
      </c>
      <c r="O2152" t="s">
        <v>8286</v>
      </c>
      <c r="P2152" s="6">
        <f t="shared" si="165"/>
        <v>27.24</v>
      </c>
      <c r="Q2152">
        <f t="shared" si="166"/>
        <v>68.099999999999994</v>
      </c>
      <c r="R2152" s="16">
        <f t="shared" si="167"/>
        <v>42278.629710648151</v>
      </c>
      <c r="S2152" s="16">
        <f t="shared" si="168"/>
        <v>42093.860023148154</v>
      </c>
      <c r="T2152">
        <f t="shared" si="169"/>
        <v>2015</v>
      </c>
    </row>
    <row r="2153" spans="1:20" ht="45" hidden="1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 s="10">
        <v>1430488740</v>
      </c>
      <c r="J2153">
        <v>1427747906</v>
      </c>
      <c r="K2153" t="b">
        <v>0</v>
      </c>
      <c r="L2153">
        <v>18</v>
      </c>
      <c r="M2153" t="b">
        <v>1</v>
      </c>
      <c r="N2153" s="12" t="s">
        <v>8287</v>
      </c>
      <c r="O2153" t="s">
        <v>8301</v>
      </c>
      <c r="P2153" s="6">
        <f t="shared" si="165"/>
        <v>108.88</v>
      </c>
      <c r="Q2153">
        <f t="shared" si="166"/>
        <v>75.61</v>
      </c>
      <c r="R2153" s="16">
        <f t="shared" si="167"/>
        <v>42093.860023148154</v>
      </c>
      <c r="S2153" s="16">
        <f t="shared" si="168"/>
        <v>40638.868611111109</v>
      </c>
      <c r="T2153">
        <f t="shared" si="169"/>
        <v>2015</v>
      </c>
    </row>
    <row r="2154" spans="1:20" ht="60" hidden="1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 s="10">
        <v>1304628648</v>
      </c>
      <c r="J2154">
        <v>1302036648</v>
      </c>
      <c r="K2154" t="b">
        <v>0</v>
      </c>
      <c r="L2154">
        <v>38</v>
      </c>
      <c r="M2154" t="b">
        <v>1</v>
      </c>
      <c r="N2154" s="12" t="s">
        <v>8287</v>
      </c>
      <c r="O2154" t="s">
        <v>8288</v>
      </c>
      <c r="P2154" s="6">
        <f t="shared" si="165"/>
        <v>136</v>
      </c>
      <c r="Q2154">
        <f t="shared" si="166"/>
        <v>35.79</v>
      </c>
      <c r="R2154" s="16">
        <f t="shared" si="167"/>
        <v>40638.868611111109</v>
      </c>
      <c r="S2154" s="16">
        <f t="shared" si="168"/>
        <v>42019.959837962961</v>
      </c>
      <c r="T2154">
        <f t="shared" si="169"/>
        <v>2011</v>
      </c>
    </row>
    <row r="2155" spans="1:20" ht="135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 s="10">
        <v>1422658930</v>
      </c>
      <c r="J2155">
        <v>1421362930</v>
      </c>
      <c r="K2155" t="b">
        <v>0</v>
      </c>
      <c r="L2155">
        <v>21</v>
      </c>
      <c r="M2155" t="b">
        <v>1</v>
      </c>
      <c r="N2155" s="12" t="s">
        <v>8283</v>
      </c>
      <c r="O2155" t="s">
        <v>8286</v>
      </c>
      <c r="P2155" s="6">
        <f t="shared" si="165"/>
        <v>170</v>
      </c>
      <c r="Q2155">
        <f t="shared" si="166"/>
        <v>64.760000000000005</v>
      </c>
      <c r="R2155" s="16">
        <f t="shared" si="167"/>
        <v>42019.959837962961</v>
      </c>
      <c r="S2155" s="16">
        <f t="shared" si="168"/>
        <v>41597.788888888892</v>
      </c>
      <c r="T2155">
        <f t="shared" si="169"/>
        <v>2015</v>
      </c>
    </row>
    <row r="2156" spans="1:20" ht="60" hidden="1" x14ac:dyDescent="0.25">
      <c r="A2156">
        <v>877</v>
      </c>
      <c r="B2156" s="3" t="s">
        <v>878</v>
      </c>
      <c r="C2156" s="3" t="s">
        <v>4987</v>
      </c>
      <c r="D2156" s="6">
        <v>2000</v>
      </c>
      <c r="E2156" s="8">
        <v>1351</v>
      </c>
      <c r="F2156" t="s">
        <v>8220</v>
      </c>
      <c r="G2156" t="s">
        <v>8223</v>
      </c>
      <c r="H2156" t="s">
        <v>8245</v>
      </c>
      <c r="I2156" s="10">
        <v>1387479360</v>
      </c>
      <c r="J2156">
        <v>1384887360</v>
      </c>
      <c r="K2156" t="b">
        <v>0</v>
      </c>
      <c r="L2156">
        <v>29</v>
      </c>
      <c r="M2156" t="b">
        <v>0</v>
      </c>
      <c r="N2156" s="12" t="s">
        <v>8287</v>
      </c>
      <c r="O2156" t="s">
        <v>8310</v>
      </c>
      <c r="P2156" s="6">
        <f t="shared" si="165"/>
        <v>67.55</v>
      </c>
      <c r="Q2156">
        <f t="shared" si="166"/>
        <v>46.59</v>
      </c>
      <c r="R2156" s="16">
        <f t="shared" si="167"/>
        <v>41597.788888888892</v>
      </c>
      <c r="S2156" s="16">
        <f t="shared" si="168"/>
        <v>41205.198321759257</v>
      </c>
      <c r="T2156">
        <f t="shared" si="169"/>
        <v>2013</v>
      </c>
    </row>
    <row r="2157" spans="1:20" ht="60" hidden="1" x14ac:dyDescent="0.25">
      <c r="A2157">
        <v>1884</v>
      </c>
      <c r="B2157" s="3" t="s">
        <v>1885</v>
      </c>
      <c r="C2157" s="3" t="s">
        <v>5994</v>
      </c>
      <c r="D2157" s="6">
        <v>1000</v>
      </c>
      <c r="E2157" s="8">
        <v>1351</v>
      </c>
      <c r="F2157" t="s">
        <v>8218</v>
      </c>
      <c r="G2157" t="s">
        <v>8223</v>
      </c>
      <c r="H2157" t="s">
        <v>8245</v>
      </c>
      <c r="I2157" s="10">
        <v>1354017600</v>
      </c>
      <c r="J2157">
        <v>1350967535</v>
      </c>
      <c r="K2157" t="b">
        <v>0</v>
      </c>
      <c r="L2157">
        <v>26</v>
      </c>
      <c r="M2157" t="b">
        <v>1</v>
      </c>
      <c r="N2157" s="12" t="s">
        <v>8287</v>
      </c>
      <c r="O2157" t="s">
        <v>8288</v>
      </c>
      <c r="P2157" s="6">
        <f t="shared" si="165"/>
        <v>135.1</v>
      </c>
      <c r="Q2157">
        <f t="shared" si="166"/>
        <v>51.96</v>
      </c>
      <c r="R2157" s="16">
        <f t="shared" si="167"/>
        <v>41205.198321759257</v>
      </c>
      <c r="S2157" s="16">
        <f t="shared" si="168"/>
        <v>42604.730567129634</v>
      </c>
      <c r="T2157">
        <f t="shared" si="169"/>
        <v>2012</v>
      </c>
    </row>
    <row r="2158" spans="1:20" ht="105" hidden="1" x14ac:dyDescent="0.25">
      <c r="A2158">
        <v>78</v>
      </c>
      <c r="B2158" s="3" t="s">
        <v>80</v>
      </c>
      <c r="C2158" s="3" t="s">
        <v>4189</v>
      </c>
      <c r="D2158" s="6">
        <v>50</v>
      </c>
      <c r="E2158" s="8">
        <v>1351</v>
      </c>
      <c r="F2158" t="s">
        <v>8218</v>
      </c>
      <c r="G2158" t="s">
        <v>8229</v>
      </c>
      <c r="H2158" t="s">
        <v>8248</v>
      </c>
      <c r="I2158" s="10">
        <v>1472751121</v>
      </c>
      <c r="J2158">
        <v>1471887121</v>
      </c>
      <c r="K2158" t="b">
        <v>0</v>
      </c>
      <c r="L2158">
        <v>35</v>
      </c>
      <c r="M2158" t="b">
        <v>1</v>
      </c>
      <c r="N2158" s="12" t="s">
        <v>8281</v>
      </c>
      <c r="O2158" t="s">
        <v>8303</v>
      </c>
      <c r="P2158" s="6">
        <f t="shared" si="165"/>
        <v>2702</v>
      </c>
      <c r="Q2158">
        <f t="shared" si="166"/>
        <v>38.6</v>
      </c>
      <c r="R2158" s="16">
        <f t="shared" si="167"/>
        <v>42604.730567129634</v>
      </c>
      <c r="S2158" s="16">
        <f t="shared" si="168"/>
        <v>40718.839537037034</v>
      </c>
      <c r="T2158">
        <f t="shared" si="169"/>
        <v>2016</v>
      </c>
    </row>
    <row r="2159" spans="1:20" ht="30" hidden="1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 s="10">
        <v>1311538136</v>
      </c>
      <c r="J2159">
        <v>1308946136</v>
      </c>
      <c r="K2159" t="b">
        <v>0</v>
      </c>
      <c r="L2159">
        <v>17</v>
      </c>
      <c r="M2159" t="b">
        <v>1</v>
      </c>
      <c r="N2159" s="12" t="s">
        <v>8287</v>
      </c>
      <c r="O2159" t="s">
        <v>8288</v>
      </c>
      <c r="P2159" s="6">
        <f t="shared" si="165"/>
        <v>134.61000000000001</v>
      </c>
      <c r="Q2159">
        <f t="shared" si="166"/>
        <v>79.180000000000007</v>
      </c>
      <c r="R2159" s="16">
        <f t="shared" si="167"/>
        <v>40718.839537037034</v>
      </c>
      <c r="S2159" s="16">
        <f t="shared" si="168"/>
        <v>41983.110995370371</v>
      </c>
      <c r="T2159">
        <f t="shared" si="169"/>
        <v>2011</v>
      </c>
    </row>
    <row r="2160" spans="1:20" ht="45" hidden="1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 s="10">
        <v>1421635190</v>
      </c>
      <c r="J2160">
        <v>1418179190</v>
      </c>
      <c r="K2160" t="b">
        <v>0</v>
      </c>
      <c r="L2160">
        <v>16</v>
      </c>
      <c r="M2160" t="b">
        <v>0</v>
      </c>
      <c r="N2160" s="12" t="s">
        <v>8279</v>
      </c>
      <c r="O2160" t="s">
        <v>8305</v>
      </c>
      <c r="P2160" s="6">
        <f t="shared" si="165"/>
        <v>41.38</v>
      </c>
      <c r="Q2160">
        <f t="shared" si="166"/>
        <v>84.06</v>
      </c>
      <c r="R2160" s="16">
        <f t="shared" si="167"/>
        <v>41983.110995370371</v>
      </c>
      <c r="S2160" s="16">
        <f t="shared" si="168"/>
        <v>41694.391840277778</v>
      </c>
      <c r="T2160">
        <f t="shared" si="169"/>
        <v>2014</v>
      </c>
    </row>
    <row r="2161" spans="1:20" ht="45" hidden="1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 s="10">
        <v>1394460000</v>
      </c>
      <c r="J2161">
        <v>1393233855</v>
      </c>
      <c r="K2161" t="b">
        <v>0</v>
      </c>
      <c r="L2161">
        <v>47</v>
      </c>
      <c r="M2161" t="b">
        <v>1</v>
      </c>
      <c r="N2161" s="12" t="s">
        <v>8287</v>
      </c>
      <c r="O2161" t="s">
        <v>8296</v>
      </c>
      <c r="P2161" s="6">
        <f t="shared" si="165"/>
        <v>122</v>
      </c>
      <c r="Q2161">
        <f t="shared" si="166"/>
        <v>28.55</v>
      </c>
      <c r="R2161" s="16">
        <f t="shared" si="167"/>
        <v>41694.391840277778</v>
      </c>
      <c r="S2161" s="16">
        <f t="shared" si="168"/>
        <v>41309.11791666667</v>
      </c>
      <c r="T2161">
        <f t="shared" si="169"/>
        <v>2014</v>
      </c>
    </row>
    <row r="2162" spans="1:20" ht="45" hidden="1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 s="10">
        <v>1362960000</v>
      </c>
      <c r="J2162">
        <v>1359946188</v>
      </c>
      <c r="K2162" t="b">
        <v>0</v>
      </c>
      <c r="L2162">
        <v>42</v>
      </c>
      <c r="M2162" t="b">
        <v>1</v>
      </c>
      <c r="N2162" s="12" t="s">
        <v>8271</v>
      </c>
      <c r="O2162" t="s">
        <v>8293</v>
      </c>
      <c r="P2162" s="6">
        <f t="shared" si="165"/>
        <v>133.6</v>
      </c>
      <c r="Q2162">
        <f t="shared" si="166"/>
        <v>31.81</v>
      </c>
      <c r="R2162" s="16">
        <f t="shared" si="167"/>
        <v>41309.11791666667</v>
      </c>
      <c r="S2162" s="16">
        <f t="shared" si="168"/>
        <v>42695.7105787037</v>
      </c>
      <c r="T2162">
        <f t="shared" si="169"/>
        <v>2013</v>
      </c>
    </row>
    <row r="2163" spans="1:20" ht="60" hidden="1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 s="10">
        <v>1482339794</v>
      </c>
      <c r="J2163">
        <v>1479747794</v>
      </c>
      <c r="K2163" t="b">
        <v>0</v>
      </c>
      <c r="L2163">
        <v>6</v>
      </c>
      <c r="M2163" t="b">
        <v>0</v>
      </c>
      <c r="N2163" s="12" t="s">
        <v>8283</v>
      </c>
      <c r="O2163" t="s">
        <v>8286</v>
      </c>
      <c r="P2163" s="6">
        <f t="shared" si="165"/>
        <v>8.9</v>
      </c>
      <c r="Q2163">
        <f t="shared" si="166"/>
        <v>222.5</v>
      </c>
      <c r="R2163" s="16">
        <f t="shared" si="167"/>
        <v>42695.7105787037</v>
      </c>
      <c r="S2163" s="16">
        <f t="shared" si="168"/>
        <v>42082.069560185191</v>
      </c>
      <c r="T2163">
        <f t="shared" si="169"/>
        <v>2016</v>
      </c>
    </row>
    <row r="2164" spans="1:20" hidden="1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 s="10">
        <v>1429321210</v>
      </c>
      <c r="J2164">
        <v>1426729210</v>
      </c>
      <c r="K2164" t="b">
        <v>0</v>
      </c>
      <c r="L2164">
        <v>10</v>
      </c>
      <c r="M2164" t="b">
        <v>0</v>
      </c>
      <c r="N2164" s="12" t="s">
        <v>8268</v>
      </c>
      <c r="O2164" t="s">
        <v>8275</v>
      </c>
      <c r="P2164" s="6">
        <f t="shared" si="165"/>
        <v>2.72</v>
      </c>
      <c r="Q2164">
        <f t="shared" si="166"/>
        <v>133.30000000000001</v>
      </c>
      <c r="R2164" s="16">
        <f t="shared" si="167"/>
        <v>42082.069560185191</v>
      </c>
      <c r="S2164" s="16">
        <f t="shared" si="168"/>
        <v>42451.698449074072</v>
      </c>
      <c r="T2164">
        <f t="shared" si="169"/>
        <v>2015</v>
      </c>
    </row>
    <row r="2165" spans="1:20" ht="60" hidden="1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 s="10">
        <v>1461653700</v>
      </c>
      <c r="J2165">
        <v>1458665146</v>
      </c>
      <c r="K2165" t="b">
        <v>0</v>
      </c>
      <c r="L2165">
        <v>44</v>
      </c>
      <c r="M2165" t="b">
        <v>0</v>
      </c>
      <c r="N2165" s="12" t="s">
        <v>8268</v>
      </c>
      <c r="O2165" t="s">
        <v>8270</v>
      </c>
      <c r="P2165" s="6">
        <f t="shared" si="165"/>
        <v>8.8800000000000008</v>
      </c>
      <c r="Q2165">
        <f t="shared" si="166"/>
        <v>30.27</v>
      </c>
      <c r="R2165" s="16">
        <f t="shared" si="167"/>
        <v>42451.698449074072</v>
      </c>
      <c r="S2165" s="16">
        <f t="shared" si="168"/>
        <v>42120.628136574072</v>
      </c>
      <c r="T2165">
        <f t="shared" si="169"/>
        <v>2016</v>
      </c>
    </row>
    <row r="2166" spans="1:20" ht="45" hidden="1" x14ac:dyDescent="0.25">
      <c r="A2166">
        <v>1741</v>
      </c>
      <c r="B2166" s="3" t="s">
        <v>1742</v>
      </c>
      <c r="C2166" s="3" t="s">
        <v>5851</v>
      </c>
      <c r="D2166" s="6">
        <v>1200</v>
      </c>
      <c r="E2166" s="8">
        <v>1330</v>
      </c>
      <c r="F2166" t="s">
        <v>8218</v>
      </c>
      <c r="G2166" t="s">
        <v>8224</v>
      </c>
      <c r="H2166" t="s">
        <v>8246</v>
      </c>
      <c r="I2166" s="10">
        <v>1433948671</v>
      </c>
      <c r="J2166">
        <v>1430060671</v>
      </c>
      <c r="K2166" t="b">
        <v>0</v>
      </c>
      <c r="L2166">
        <v>52</v>
      </c>
      <c r="M2166" t="b">
        <v>1</v>
      </c>
      <c r="N2166" s="12" t="s">
        <v>8273</v>
      </c>
      <c r="O2166" t="s">
        <v>8274</v>
      </c>
      <c r="P2166" s="6">
        <f t="shared" si="165"/>
        <v>110.83</v>
      </c>
      <c r="Q2166">
        <f t="shared" si="166"/>
        <v>25.58</v>
      </c>
      <c r="R2166" s="16">
        <f t="shared" si="167"/>
        <v>42120.628136574072</v>
      </c>
      <c r="S2166" s="16">
        <f t="shared" si="168"/>
        <v>42155.920219907406</v>
      </c>
      <c r="T2166">
        <f t="shared" si="169"/>
        <v>2015</v>
      </c>
    </row>
    <row r="2167" spans="1:20" ht="45" x14ac:dyDescent="0.25">
      <c r="A2167">
        <v>528</v>
      </c>
      <c r="B2167" s="3" t="s">
        <v>529</v>
      </c>
      <c r="C2167" s="3" t="s">
        <v>4638</v>
      </c>
      <c r="D2167" s="6">
        <v>1150</v>
      </c>
      <c r="E2167" s="8">
        <v>1330</v>
      </c>
      <c r="F2167" t="s">
        <v>8218</v>
      </c>
      <c r="G2167" t="s">
        <v>8223</v>
      </c>
      <c r="H2167" t="s">
        <v>8245</v>
      </c>
      <c r="I2167" s="10">
        <v>1434921600</v>
      </c>
      <c r="J2167">
        <v>1433109907</v>
      </c>
      <c r="K2167" t="b">
        <v>0</v>
      </c>
      <c r="L2167">
        <v>30</v>
      </c>
      <c r="M2167" t="b">
        <v>1</v>
      </c>
      <c r="N2167" s="12" t="s">
        <v>8283</v>
      </c>
      <c r="O2167" t="s">
        <v>8286</v>
      </c>
      <c r="P2167" s="6">
        <f t="shared" si="165"/>
        <v>115.65</v>
      </c>
      <c r="Q2167">
        <f t="shared" si="166"/>
        <v>44.33</v>
      </c>
      <c r="R2167" s="16">
        <f t="shared" si="167"/>
        <v>42155.920219907406</v>
      </c>
      <c r="S2167" s="16">
        <f t="shared" si="168"/>
        <v>41948.552847222221</v>
      </c>
      <c r="T2167">
        <f t="shared" si="169"/>
        <v>2015</v>
      </c>
    </row>
    <row r="2168" spans="1:20" ht="150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 s="10">
        <v>1420377366</v>
      </c>
      <c r="J2168">
        <v>1415193366</v>
      </c>
      <c r="K2168" t="b">
        <v>0</v>
      </c>
      <c r="L2168">
        <v>31</v>
      </c>
      <c r="M2168" t="b">
        <v>1</v>
      </c>
      <c r="N2168" s="12" t="s">
        <v>8283</v>
      </c>
      <c r="O2168" t="s">
        <v>8286</v>
      </c>
      <c r="P2168" s="6">
        <f t="shared" si="165"/>
        <v>133</v>
      </c>
      <c r="Q2168">
        <f t="shared" si="166"/>
        <v>42.9</v>
      </c>
      <c r="R2168" s="16">
        <f t="shared" si="167"/>
        <v>41948.552847222221</v>
      </c>
      <c r="S2168" s="16">
        <f t="shared" si="168"/>
        <v>42193.813530092593</v>
      </c>
      <c r="T2168">
        <f t="shared" si="169"/>
        <v>2014</v>
      </c>
    </row>
    <row r="2169" spans="1:20" ht="45" hidden="1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 s="10">
        <v>1438543889</v>
      </c>
      <c r="J2169">
        <v>1436383889</v>
      </c>
      <c r="K2169" t="b">
        <v>0</v>
      </c>
      <c r="L2169">
        <v>28</v>
      </c>
      <c r="M2169" t="b">
        <v>1</v>
      </c>
      <c r="N2169" s="12" t="s">
        <v>8283</v>
      </c>
      <c r="O2169" t="s">
        <v>8295</v>
      </c>
      <c r="P2169" s="6">
        <f t="shared" si="165"/>
        <v>106.24</v>
      </c>
      <c r="Q2169">
        <f t="shared" si="166"/>
        <v>47.43</v>
      </c>
      <c r="R2169" s="16">
        <f t="shared" si="167"/>
        <v>42193.813530092593</v>
      </c>
      <c r="S2169" s="16">
        <f t="shared" si="168"/>
        <v>42403.035567129627</v>
      </c>
      <c r="T2169">
        <f t="shared" si="169"/>
        <v>2015</v>
      </c>
    </row>
    <row r="2170" spans="1:20" ht="45" hidden="1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 s="10">
        <v>1459641073</v>
      </c>
      <c r="J2170">
        <v>1454460673</v>
      </c>
      <c r="K2170" t="b">
        <v>0</v>
      </c>
      <c r="L2170">
        <v>11</v>
      </c>
      <c r="M2170" t="b">
        <v>1</v>
      </c>
      <c r="N2170" s="12" t="s">
        <v>8283</v>
      </c>
      <c r="O2170" t="s">
        <v>8295</v>
      </c>
      <c r="P2170" s="6">
        <f t="shared" si="165"/>
        <v>132.6</v>
      </c>
      <c r="Q2170">
        <f t="shared" si="166"/>
        <v>120.55</v>
      </c>
      <c r="R2170" s="16">
        <f t="shared" si="167"/>
        <v>42403.035567129627</v>
      </c>
      <c r="S2170" s="16">
        <f t="shared" si="168"/>
        <v>42464.958912037036</v>
      </c>
      <c r="T2170">
        <f t="shared" si="169"/>
        <v>2016</v>
      </c>
    </row>
    <row r="2171" spans="1:20" ht="60" hidden="1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 s="10">
        <v>1462402850</v>
      </c>
      <c r="J2171">
        <v>1459810850</v>
      </c>
      <c r="K2171" t="b">
        <v>0</v>
      </c>
      <c r="L2171">
        <v>20</v>
      </c>
      <c r="M2171" t="b">
        <v>0</v>
      </c>
      <c r="N2171" s="12" t="s">
        <v>8283</v>
      </c>
      <c r="O2171" t="s">
        <v>8284</v>
      </c>
      <c r="P2171" s="6">
        <f t="shared" si="165"/>
        <v>16.73</v>
      </c>
      <c r="Q2171">
        <f t="shared" si="166"/>
        <v>66.099999999999994</v>
      </c>
      <c r="R2171" s="16">
        <f t="shared" si="167"/>
        <v>42464.958912037036</v>
      </c>
      <c r="S2171" s="16">
        <f t="shared" si="168"/>
        <v>40987.890740740739</v>
      </c>
      <c r="T2171">
        <f t="shared" si="169"/>
        <v>2016</v>
      </c>
    </row>
    <row r="2172" spans="1:20" ht="60" hidden="1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 s="10">
        <v>1334784160</v>
      </c>
      <c r="J2172">
        <v>1332192160</v>
      </c>
      <c r="K2172" t="b">
        <v>0</v>
      </c>
      <c r="L2172">
        <v>34</v>
      </c>
      <c r="M2172" t="b">
        <v>1</v>
      </c>
      <c r="N2172" s="12" t="s">
        <v>8287</v>
      </c>
      <c r="O2172" t="s">
        <v>8298</v>
      </c>
      <c r="P2172" s="6">
        <f t="shared" si="165"/>
        <v>119.91</v>
      </c>
      <c r="Q2172">
        <f t="shared" si="166"/>
        <v>38.79</v>
      </c>
      <c r="R2172" s="16">
        <f t="shared" si="167"/>
        <v>40987.890740740739</v>
      </c>
      <c r="S2172" s="16">
        <f t="shared" si="168"/>
        <v>42018.94159722222</v>
      </c>
      <c r="T2172">
        <f t="shared" si="169"/>
        <v>2012</v>
      </c>
    </row>
    <row r="2173" spans="1:20" ht="90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 s="10">
        <v>1423724400</v>
      </c>
      <c r="J2173">
        <v>1421274954</v>
      </c>
      <c r="K2173" t="b">
        <v>0</v>
      </c>
      <c r="L2173">
        <v>28</v>
      </c>
      <c r="M2173" t="b">
        <v>1</v>
      </c>
      <c r="N2173" s="12" t="s">
        <v>8283</v>
      </c>
      <c r="O2173" t="s">
        <v>8286</v>
      </c>
      <c r="P2173" s="6">
        <f t="shared" si="165"/>
        <v>105.28</v>
      </c>
      <c r="Q2173">
        <f t="shared" si="166"/>
        <v>47</v>
      </c>
      <c r="R2173" s="16">
        <f t="shared" si="167"/>
        <v>42018.94159722222</v>
      </c>
      <c r="S2173" s="16">
        <f t="shared" si="168"/>
        <v>42221.656782407401</v>
      </c>
      <c r="T2173">
        <f t="shared" si="169"/>
        <v>2015</v>
      </c>
    </row>
    <row r="2174" spans="1:20" ht="60" hidden="1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 s="10">
        <v>1443973546</v>
      </c>
      <c r="J2174">
        <v>1438789546</v>
      </c>
      <c r="K2174" t="b">
        <v>0</v>
      </c>
      <c r="L2174">
        <v>23</v>
      </c>
      <c r="M2174" t="b">
        <v>0</v>
      </c>
      <c r="N2174" s="12" t="s">
        <v>8283</v>
      </c>
      <c r="O2174" t="s">
        <v>8286</v>
      </c>
      <c r="P2174" s="6">
        <f t="shared" si="165"/>
        <v>43.83</v>
      </c>
      <c r="Q2174">
        <f t="shared" si="166"/>
        <v>57.17</v>
      </c>
      <c r="R2174" s="16">
        <f t="shared" si="167"/>
        <v>42221.656782407401</v>
      </c>
      <c r="S2174" s="16">
        <f t="shared" si="168"/>
        <v>42463.81385416667</v>
      </c>
      <c r="T2174">
        <f t="shared" si="169"/>
        <v>2015</v>
      </c>
    </row>
    <row r="2175" spans="1:20" ht="120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 s="10">
        <v>1462334340</v>
      </c>
      <c r="J2175">
        <v>1459711917</v>
      </c>
      <c r="K2175" t="b">
        <v>1</v>
      </c>
      <c r="L2175">
        <v>26</v>
      </c>
      <c r="M2175" t="b">
        <v>1</v>
      </c>
      <c r="N2175" s="12" t="s">
        <v>8283</v>
      </c>
      <c r="O2175" t="s">
        <v>8286</v>
      </c>
      <c r="P2175" s="6">
        <f t="shared" si="165"/>
        <v>131.19999999999999</v>
      </c>
      <c r="Q2175">
        <f t="shared" si="166"/>
        <v>50.46</v>
      </c>
      <c r="R2175" s="16">
        <f t="shared" si="167"/>
        <v>42463.81385416667</v>
      </c>
      <c r="S2175" s="16">
        <f t="shared" si="168"/>
        <v>42696.37572916667</v>
      </c>
      <c r="T2175">
        <f t="shared" si="169"/>
        <v>2016</v>
      </c>
    </row>
    <row r="2176" spans="1:20" ht="60" hidden="1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 s="10">
        <v>1482397263</v>
      </c>
      <c r="J2176">
        <v>1479805263</v>
      </c>
      <c r="K2176" t="b">
        <v>0</v>
      </c>
      <c r="L2176">
        <v>201</v>
      </c>
      <c r="M2176" t="b">
        <v>0</v>
      </c>
      <c r="N2176" s="12" t="s">
        <v>8268</v>
      </c>
      <c r="O2176" t="s">
        <v>8270</v>
      </c>
      <c r="P2176" s="6">
        <f t="shared" si="165"/>
        <v>6.53</v>
      </c>
      <c r="Q2176">
        <f t="shared" si="166"/>
        <v>6.5</v>
      </c>
      <c r="R2176" s="16">
        <f t="shared" si="167"/>
        <v>42696.37572916667</v>
      </c>
      <c r="S2176" s="16">
        <f t="shared" si="168"/>
        <v>42543.788564814815</v>
      </c>
      <c r="T2176">
        <f t="shared" si="169"/>
        <v>2016</v>
      </c>
    </row>
    <row r="2177" spans="1:20" ht="60" hidden="1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 s="10">
        <v>1469213732</v>
      </c>
      <c r="J2177">
        <v>1466621732</v>
      </c>
      <c r="K2177" t="b">
        <v>0</v>
      </c>
      <c r="L2177">
        <v>6</v>
      </c>
      <c r="M2177" t="b">
        <v>0</v>
      </c>
      <c r="N2177" s="12" t="s">
        <v>8283</v>
      </c>
      <c r="O2177" t="s">
        <v>8286</v>
      </c>
      <c r="P2177" s="6">
        <f t="shared" si="165"/>
        <v>1.45</v>
      </c>
      <c r="Q2177">
        <f t="shared" si="166"/>
        <v>217.5</v>
      </c>
      <c r="R2177" s="16">
        <f t="shared" si="167"/>
        <v>42543.788564814815</v>
      </c>
      <c r="S2177" s="16">
        <f t="shared" si="168"/>
        <v>42021.139733796299</v>
      </c>
      <c r="T2177">
        <f t="shared" si="169"/>
        <v>2016</v>
      </c>
    </row>
    <row r="2178" spans="1:20" ht="45" hidden="1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 s="10">
        <v>1424056873</v>
      </c>
      <c r="J2178">
        <v>1421464873</v>
      </c>
      <c r="K2178" t="b">
        <v>0</v>
      </c>
      <c r="L2178">
        <v>11</v>
      </c>
      <c r="M2178" t="b">
        <v>0</v>
      </c>
      <c r="N2178" s="12" t="s">
        <v>8287</v>
      </c>
      <c r="O2178" t="s">
        <v>8290</v>
      </c>
      <c r="P2178" s="6">
        <f t="shared" ref="P2178:P2241" si="170">ROUND(E2178/D2178*100,2)</f>
        <v>65.099999999999994</v>
      </c>
      <c r="Q2178">
        <f t="shared" ref="Q2178:Q2241" si="171">ROUND(E2178/L2178,2)</f>
        <v>118.36</v>
      </c>
      <c r="R2178" s="16">
        <f t="shared" si="167"/>
        <v>42021.139733796299</v>
      </c>
      <c r="S2178" s="16">
        <f t="shared" si="168"/>
        <v>41827.906689814816</v>
      </c>
      <c r="T2178">
        <f t="shared" si="169"/>
        <v>2015</v>
      </c>
    </row>
    <row r="2179" spans="1:20" ht="60" hidden="1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 s="10">
        <v>1406509200</v>
      </c>
      <c r="J2179">
        <v>1404769538</v>
      </c>
      <c r="K2179" t="b">
        <v>0</v>
      </c>
      <c r="L2179">
        <v>26</v>
      </c>
      <c r="M2179" t="b">
        <v>1</v>
      </c>
      <c r="N2179" s="12" t="s">
        <v>8287</v>
      </c>
      <c r="O2179" t="s">
        <v>8291</v>
      </c>
      <c r="P2179" s="6">
        <f t="shared" si="170"/>
        <v>100.08</v>
      </c>
      <c r="Q2179">
        <f t="shared" si="171"/>
        <v>50.04</v>
      </c>
      <c r="R2179" s="16">
        <f t="shared" ref="R2179:R2242" si="172">(((J2179/60)/60)/24)+DATE(1970,1,1)</f>
        <v>41827.906689814816</v>
      </c>
      <c r="S2179" s="16">
        <f t="shared" ref="S2179:S2242" si="173">(((J2180/60)/60)/24)+DATE(1970,1,1)</f>
        <v>42248.632199074069</v>
      </c>
      <c r="T2179">
        <f t="shared" ref="T2179:T2242" si="174">YEAR(R2179)</f>
        <v>2014</v>
      </c>
    </row>
    <row r="2180" spans="1:20" ht="45" hidden="1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 s="10">
        <v>1444144222</v>
      </c>
      <c r="J2180">
        <v>1441120222</v>
      </c>
      <c r="K2180" t="b">
        <v>0</v>
      </c>
      <c r="L2180">
        <v>17</v>
      </c>
      <c r="M2180" t="b">
        <v>0</v>
      </c>
      <c r="N2180" s="12" t="s">
        <v>8281</v>
      </c>
      <c r="O2180" t="s">
        <v>8285</v>
      </c>
      <c r="P2180" s="6">
        <f t="shared" si="170"/>
        <v>16.25</v>
      </c>
      <c r="Q2180">
        <f t="shared" si="171"/>
        <v>76.47</v>
      </c>
      <c r="R2180" s="16">
        <f t="shared" si="172"/>
        <v>42248.632199074069</v>
      </c>
      <c r="S2180" s="16">
        <f t="shared" si="173"/>
        <v>41226.017361111109</v>
      </c>
      <c r="T2180">
        <f t="shared" si="174"/>
        <v>2015</v>
      </c>
    </row>
    <row r="2181" spans="1:20" ht="135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 s="10">
        <v>1354845600</v>
      </c>
      <c r="J2181">
        <v>1352766300</v>
      </c>
      <c r="K2181" t="b">
        <v>1</v>
      </c>
      <c r="L2181">
        <v>25</v>
      </c>
      <c r="M2181" t="b">
        <v>1</v>
      </c>
      <c r="N2181" s="12" t="s">
        <v>8283</v>
      </c>
      <c r="O2181" t="s">
        <v>8286</v>
      </c>
      <c r="P2181" s="6">
        <f t="shared" si="170"/>
        <v>104</v>
      </c>
      <c r="Q2181">
        <f t="shared" si="171"/>
        <v>52</v>
      </c>
      <c r="R2181" s="16">
        <f t="shared" si="172"/>
        <v>41226.017361111109</v>
      </c>
      <c r="S2181" s="16">
        <f t="shared" si="173"/>
        <v>41855.777905092589</v>
      </c>
      <c r="T2181">
        <f t="shared" si="174"/>
        <v>2012</v>
      </c>
    </row>
    <row r="2182" spans="1:20" ht="60" hidden="1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 s="10">
        <v>1409337611</v>
      </c>
      <c r="J2182">
        <v>1407177611</v>
      </c>
      <c r="K2182" t="b">
        <v>0</v>
      </c>
      <c r="L2182">
        <v>26</v>
      </c>
      <c r="M2182" t="b">
        <v>0</v>
      </c>
      <c r="N2182" s="12" t="s">
        <v>8281</v>
      </c>
      <c r="O2182" t="s">
        <v>8285</v>
      </c>
      <c r="P2182" s="6">
        <f t="shared" si="170"/>
        <v>6.49</v>
      </c>
      <c r="Q2182">
        <f t="shared" si="171"/>
        <v>49.88</v>
      </c>
      <c r="R2182" s="16">
        <f t="shared" si="172"/>
        <v>41855.777905092589</v>
      </c>
      <c r="S2182" s="16">
        <f t="shared" si="173"/>
        <v>42551.102314814809</v>
      </c>
      <c r="T2182">
        <f t="shared" si="174"/>
        <v>2014</v>
      </c>
    </row>
    <row r="2183" spans="1:20" ht="45" hidden="1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 s="10">
        <v>1471573640</v>
      </c>
      <c r="J2183">
        <v>1467253640</v>
      </c>
      <c r="K2183" t="b">
        <v>0</v>
      </c>
      <c r="L2183">
        <v>20</v>
      </c>
      <c r="M2183" t="b">
        <v>0</v>
      </c>
      <c r="N2183" s="12" t="s">
        <v>8283</v>
      </c>
      <c r="O2183" t="s">
        <v>8284</v>
      </c>
      <c r="P2183" s="6">
        <f t="shared" si="170"/>
        <v>8.64</v>
      </c>
      <c r="Q2183">
        <f t="shared" si="171"/>
        <v>64.8</v>
      </c>
      <c r="R2183" s="16">
        <f t="shared" si="172"/>
        <v>42551.102314814809</v>
      </c>
      <c r="S2183" s="16">
        <f t="shared" si="173"/>
        <v>42556.504490740743</v>
      </c>
      <c r="T2183">
        <f t="shared" si="174"/>
        <v>2016</v>
      </c>
    </row>
    <row r="2184" spans="1:20" ht="135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 s="10">
        <v>1471071540</v>
      </c>
      <c r="J2184">
        <v>1467720388</v>
      </c>
      <c r="K2184" t="b">
        <v>0</v>
      </c>
      <c r="L2184">
        <v>30</v>
      </c>
      <c r="M2184" t="b">
        <v>1</v>
      </c>
      <c r="N2184" s="12" t="s">
        <v>8283</v>
      </c>
      <c r="O2184" t="s">
        <v>8286</v>
      </c>
      <c r="P2184" s="6">
        <f t="shared" si="170"/>
        <v>123.43</v>
      </c>
      <c r="Q2184">
        <f t="shared" si="171"/>
        <v>43.2</v>
      </c>
      <c r="R2184" s="16">
        <f t="shared" si="172"/>
        <v>42556.504490740743</v>
      </c>
      <c r="S2184" s="16">
        <f t="shared" si="173"/>
        <v>42110.153043981481</v>
      </c>
      <c r="T2184">
        <f t="shared" si="174"/>
        <v>2016</v>
      </c>
    </row>
    <row r="2185" spans="1:20" ht="45" hidden="1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 s="10">
        <v>1433043623</v>
      </c>
      <c r="J2185">
        <v>1429155623</v>
      </c>
      <c r="K2185" t="b">
        <v>0</v>
      </c>
      <c r="L2185">
        <v>28</v>
      </c>
      <c r="M2185" t="b">
        <v>0</v>
      </c>
      <c r="N2185" s="12" t="s">
        <v>8281</v>
      </c>
      <c r="O2185" t="s">
        <v>8297</v>
      </c>
      <c r="P2185" s="6">
        <f t="shared" si="170"/>
        <v>10.78</v>
      </c>
      <c r="Q2185">
        <f t="shared" si="171"/>
        <v>46.18</v>
      </c>
      <c r="R2185" s="16">
        <f t="shared" si="172"/>
        <v>42110.153043981481</v>
      </c>
      <c r="S2185" s="16">
        <f t="shared" si="173"/>
        <v>42783.459398148145</v>
      </c>
      <c r="T2185">
        <f t="shared" si="174"/>
        <v>2015</v>
      </c>
    </row>
    <row r="2186" spans="1:20" ht="60" hidden="1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 s="10">
        <v>1488538892</v>
      </c>
      <c r="J2186">
        <v>1487329292</v>
      </c>
      <c r="K2186" t="b">
        <v>0</v>
      </c>
      <c r="L2186">
        <v>25</v>
      </c>
      <c r="M2186" t="b">
        <v>1</v>
      </c>
      <c r="N2186" s="12" t="s">
        <v>8283</v>
      </c>
      <c r="O2186" t="s">
        <v>8284</v>
      </c>
      <c r="P2186" s="6">
        <f t="shared" si="170"/>
        <v>143.33000000000001</v>
      </c>
      <c r="Q2186">
        <f t="shared" si="171"/>
        <v>51.6</v>
      </c>
      <c r="R2186" s="16">
        <f t="shared" si="172"/>
        <v>42783.459398148145</v>
      </c>
      <c r="S2186" s="16">
        <f t="shared" si="173"/>
        <v>41276.496840277774</v>
      </c>
      <c r="T2186">
        <f t="shared" si="174"/>
        <v>2017</v>
      </c>
    </row>
    <row r="2187" spans="1:20" ht="30" hidden="1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 s="10">
        <v>1359978927</v>
      </c>
      <c r="J2187">
        <v>1357127727</v>
      </c>
      <c r="K2187" t="b">
        <v>0</v>
      </c>
      <c r="L2187">
        <v>45</v>
      </c>
      <c r="M2187" t="b">
        <v>0</v>
      </c>
      <c r="N2187" s="12" t="s">
        <v>8287</v>
      </c>
      <c r="O2187" t="s">
        <v>8310</v>
      </c>
      <c r="P2187" s="6">
        <f t="shared" si="170"/>
        <v>40.799999999999997</v>
      </c>
      <c r="Q2187">
        <f t="shared" si="171"/>
        <v>28.58</v>
      </c>
      <c r="R2187" s="16">
        <f t="shared" si="172"/>
        <v>41276.496840277774</v>
      </c>
      <c r="S2187" s="16">
        <f t="shared" si="173"/>
        <v>41088.691493055558</v>
      </c>
      <c r="T2187">
        <f t="shared" si="174"/>
        <v>2013</v>
      </c>
    </row>
    <row r="2188" spans="1:20" ht="30" hidden="1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 s="10">
        <v>1344789345</v>
      </c>
      <c r="J2188">
        <v>1340901345</v>
      </c>
      <c r="K2188" t="b">
        <v>0</v>
      </c>
      <c r="L2188">
        <v>41</v>
      </c>
      <c r="M2188" t="b">
        <v>1</v>
      </c>
      <c r="N2188" s="12" t="s">
        <v>8287</v>
      </c>
      <c r="O2188" t="s">
        <v>8288</v>
      </c>
      <c r="P2188" s="6">
        <f t="shared" si="170"/>
        <v>171.33</v>
      </c>
      <c r="Q2188">
        <f t="shared" si="171"/>
        <v>31.34</v>
      </c>
      <c r="R2188" s="16">
        <f t="shared" si="172"/>
        <v>41088.691493055558</v>
      </c>
      <c r="S2188" s="16">
        <f t="shared" si="173"/>
        <v>42113.981446759266</v>
      </c>
      <c r="T2188">
        <f t="shared" si="174"/>
        <v>2012</v>
      </c>
    </row>
    <row r="2189" spans="1:20" ht="45" hidden="1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 s="10">
        <v>1434670397</v>
      </c>
      <c r="J2189">
        <v>1429486397</v>
      </c>
      <c r="K2189" t="b">
        <v>0</v>
      </c>
      <c r="L2189">
        <v>7</v>
      </c>
      <c r="M2189" t="b">
        <v>1</v>
      </c>
      <c r="N2189" s="12" t="s">
        <v>8281</v>
      </c>
      <c r="O2189" t="s">
        <v>8282</v>
      </c>
      <c r="P2189" s="6">
        <f t="shared" si="170"/>
        <v>128.30000000000001</v>
      </c>
      <c r="Q2189">
        <f t="shared" si="171"/>
        <v>183.29</v>
      </c>
      <c r="R2189" s="16">
        <f t="shared" si="172"/>
        <v>42113.981446759266</v>
      </c>
      <c r="S2189" s="16">
        <f t="shared" si="173"/>
        <v>41912.650729166664</v>
      </c>
      <c r="T2189">
        <f t="shared" si="174"/>
        <v>2015</v>
      </c>
    </row>
    <row r="2190" spans="1:20" ht="60" hidden="1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 s="10">
        <v>1413176340</v>
      </c>
      <c r="J2190">
        <v>1412091423</v>
      </c>
      <c r="K2190" t="b">
        <v>0</v>
      </c>
      <c r="L2190">
        <v>34</v>
      </c>
      <c r="M2190" t="b">
        <v>1</v>
      </c>
      <c r="N2190" s="12" t="s">
        <v>8283</v>
      </c>
      <c r="O2190" t="s">
        <v>8295</v>
      </c>
      <c r="P2190" s="6">
        <f t="shared" si="170"/>
        <v>128</v>
      </c>
      <c r="Q2190">
        <f t="shared" si="171"/>
        <v>37.65</v>
      </c>
      <c r="R2190" s="16">
        <f t="shared" si="172"/>
        <v>41912.650729166664</v>
      </c>
      <c r="S2190" s="16">
        <f t="shared" si="173"/>
        <v>42521.654328703706</v>
      </c>
      <c r="T2190">
        <f t="shared" si="174"/>
        <v>2014</v>
      </c>
    </row>
    <row r="2191" spans="1:20" ht="60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 s="10">
        <v>1467301334</v>
      </c>
      <c r="J2191">
        <v>1464709334</v>
      </c>
      <c r="K2191" t="b">
        <v>0</v>
      </c>
      <c r="L2191">
        <v>26</v>
      </c>
      <c r="M2191" t="b">
        <v>1</v>
      </c>
      <c r="N2191" s="12" t="s">
        <v>8283</v>
      </c>
      <c r="O2191" t="s">
        <v>8286</v>
      </c>
      <c r="P2191" s="6">
        <f t="shared" si="170"/>
        <v>128</v>
      </c>
      <c r="Q2191">
        <f t="shared" si="171"/>
        <v>49.23</v>
      </c>
      <c r="R2191" s="16">
        <f t="shared" si="172"/>
        <v>42521.654328703706</v>
      </c>
      <c r="S2191" s="16">
        <f t="shared" si="173"/>
        <v>42450.88282407407</v>
      </c>
      <c r="T2191">
        <f t="shared" si="174"/>
        <v>2016</v>
      </c>
    </row>
    <row r="2192" spans="1:20" ht="30" hidden="1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 s="10">
        <v>1461186676</v>
      </c>
      <c r="J2192">
        <v>1458594676</v>
      </c>
      <c r="K2192" t="b">
        <v>0</v>
      </c>
      <c r="L2192">
        <v>10</v>
      </c>
      <c r="M2192" t="b">
        <v>0</v>
      </c>
      <c r="N2192" s="12" t="s">
        <v>8283</v>
      </c>
      <c r="O2192" t="s">
        <v>8295</v>
      </c>
      <c r="P2192" s="6">
        <f t="shared" si="170"/>
        <v>36.46</v>
      </c>
      <c r="Q2192">
        <f t="shared" si="171"/>
        <v>127.6</v>
      </c>
      <c r="R2192" s="16">
        <f t="shared" si="172"/>
        <v>42450.88282407407</v>
      </c>
      <c r="S2192" s="16">
        <f t="shared" si="173"/>
        <v>42443.802361111113</v>
      </c>
      <c r="T2192">
        <f t="shared" si="174"/>
        <v>2016</v>
      </c>
    </row>
    <row r="2193" spans="1:20" ht="135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 s="10">
        <v>1460574924</v>
      </c>
      <c r="J2193">
        <v>1457982924</v>
      </c>
      <c r="K2193" t="b">
        <v>0</v>
      </c>
      <c r="L2193">
        <v>27</v>
      </c>
      <c r="M2193" t="b">
        <v>1</v>
      </c>
      <c r="N2193" s="12" t="s">
        <v>8283</v>
      </c>
      <c r="O2193" t="s">
        <v>8286</v>
      </c>
      <c r="P2193" s="6">
        <f t="shared" si="170"/>
        <v>127.5</v>
      </c>
      <c r="Q2193">
        <f t="shared" si="171"/>
        <v>47.22</v>
      </c>
      <c r="R2193" s="16">
        <f t="shared" si="172"/>
        <v>42443.802361111113</v>
      </c>
      <c r="S2193" s="16">
        <f t="shared" si="173"/>
        <v>40679.743067129632</v>
      </c>
      <c r="T2193">
        <f t="shared" si="174"/>
        <v>2016</v>
      </c>
    </row>
    <row r="2194" spans="1:20" ht="60" hidden="1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 s="10">
        <v>1306865040</v>
      </c>
      <c r="J2194">
        <v>1305568201</v>
      </c>
      <c r="K2194" t="b">
        <v>0</v>
      </c>
      <c r="L2194">
        <v>28</v>
      </c>
      <c r="M2194" t="b">
        <v>1</v>
      </c>
      <c r="N2194" s="12" t="s">
        <v>8287</v>
      </c>
      <c r="O2194" t="s">
        <v>8291</v>
      </c>
      <c r="P2194" s="6">
        <f t="shared" si="170"/>
        <v>127.3</v>
      </c>
      <c r="Q2194">
        <f t="shared" si="171"/>
        <v>45.46</v>
      </c>
      <c r="R2194" s="16">
        <f t="shared" si="172"/>
        <v>40679.743067129632</v>
      </c>
      <c r="S2194" s="16">
        <f t="shared" si="173"/>
        <v>41767.650347222225</v>
      </c>
      <c r="T2194">
        <f t="shared" si="174"/>
        <v>2011</v>
      </c>
    </row>
    <row r="2195" spans="1:20" ht="60" hidden="1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 s="10">
        <v>1401385800</v>
      </c>
      <c r="J2195">
        <v>1399563390</v>
      </c>
      <c r="K2195" t="b">
        <v>1</v>
      </c>
      <c r="L2195">
        <v>94</v>
      </c>
      <c r="M2195" t="b">
        <v>1</v>
      </c>
      <c r="N2195" s="12" t="s">
        <v>8279</v>
      </c>
      <c r="O2195" t="s">
        <v>8280</v>
      </c>
      <c r="P2195" s="6">
        <f t="shared" si="170"/>
        <v>212.17</v>
      </c>
      <c r="Q2195">
        <f t="shared" si="171"/>
        <v>13.54</v>
      </c>
      <c r="R2195" s="16">
        <f t="shared" si="172"/>
        <v>41767.650347222225</v>
      </c>
      <c r="S2195" s="16">
        <f t="shared" si="173"/>
        <v>42228.044664351852</v>
      </c>
      <c r="T2195">
        <f t="shared" si="174"/>
        <v>2014</v>
      </c>
    </row>
    <row r="2196" spans="1:20" ht="60" hidden="1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 s="10">
        <v>1441933459</v>
      </c>
      <c r="J2196">
        <v>1439341459</v>
      </c>
      <c r="K2196" t="b">
        <v>0</v>
      </c>
      <c r="L2196">
        <v>25</v>
      </c>
      <c r="M2196" t="b">
        <v>1</v>
      </c>
      <c r="N2196" s="12" t="s">
        <v>8283</v>
      </c>
      <c r="O2196" t="s">
        <v>8284</v>
      </c>
      <c r="P2196" s="6">
        <f t="shared" si="170"/>
        <v>127.2</v>
      </c>
      <c r="Q2196">
        <f t="shared" si="171"/>
        <v>50.88</v>
      </c>
      <c r="R2196" s="16">
        <f t="shared" si="172"/>
        <v>42228.044664351852</v>
      </c>
      <c r="S2196" s="16">
        <f t="shared" si="173"/>
        <v>41402.558819444443</v>
      </c>
      <c r="T2196">
        <f t="shared" si="174"/>
        <v>2015</v>
      </c>
    </row>
    <row r="2197" spans="1:20" ht="30" hidden="1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 s="10">
        <v>1373203482</v>
      </c>
      <c r="J2197">
        <v>1368019482</v>
      </c>
      <c r="K2197" t="b">
        <v>0</v>
      </c>
      <c r="L2197">
        <v>26</v>
      </c>
      <c r="M2197" t="b">
        <v>1</v>
      </c>
      <c r="N2197" s="12" t="s">
        <v>8287</v>
      </c>
      <c r="O2197" t="s">
        <v>8288</v>
      </c>
      <c r="P2197" s="6">
        <f t="shared" si="170"/>
        <v>127</v>
      </c>
      <c r="Q2197">
        <f t="shared" si="171"/>
        <v>48.85</v>
      </c>
      <c r="R2197" s="16">
        <f t="shared" si="172"/>
        <v>41402.558819444443</v>
      </c>
      <c r="S2197" s="16">
        <f t="shared" si="173"/>
        <v>41145.719305555554</v>
      </c>
      <c r="T2197">
        <f t="shared" si="174"/>
        <v>2013</v>
      </c>
    </row>
    <row r="2198" spans="1:20" ht="45" hidden="1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 s="10">
        <v>1348420548</v>
      </c>
      <c r="J2198">
        <v>1345828548</v>
      </c>
      <c r="K2198" t="b">
        <v>0</v>
      </c>
      <c r="L2198">
        <v>48</v>
      </c>
      <c r="M2198" t="b">
        <v>1</v>
      </c>
      <c r="N2198" s="12" t="s">
        <v>8287</v>
      </c>
      <c r="O2198" t="s">
        <v>8288</v>
      </c>
      <c r="P2198" s="6">
        <f t="shared" si="170"/>
        <v>180.14</v>
      </c>
      <c r="Q2198">
        <f t="shared" si="171"/>
        <v>26.27</v>
      </c>
      <c r="R2198" s="16">
        <f t="shared" si="172"/>
        <v>41145.719305555554</v>
      </c>
      <c r="S2198" s="16">
        <f t="shared" si="173"/>
        <v>42222.730034722219</v>
      </c>
      <c r="T2198">
        <f t="shared" si="174"/>
        <v>2012</v>
      </c>
    </row>
    <row r="2199" spans="1:20" ht="150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 s="10">
        <v>1441042275</v>
      </c>
      <c r="J2199">
        <v>1438882275</v>
      </c>
      <c r="K2199" t="b">
        <v>0</v>
      </c>
      <c r="L2199">
        <v>32</v>
      </c>
      <c r="M2199" t="b">
        <v>1</v>
      </c>
      <c r="N2199" s="12" t="s">
        <v>8283</v>
      </c>
      <c r="O2199" t="s">
        <v>8286</v>
      </c>
      <c r="P2199" s="6">
        <f t="shared" si="170"/>
        <v>105</v>
      </c>
      <c r="Q2199">
        <f t="shared" si="171"/>
        <v>39.380000000000003</v>
      </c>
      <c r="R2199" s="16">
        <f t="shared" si="172"/>
        <v>42222.730034722219</v>
      </c>
      <c r="S2199" s="16">
        <f t="shared" si="173"/>
        <v>41891.96503472222</v>
      </c>
      <c r="T2199">
        <f t="shared" si="174"/>
        <v>2015</v>
      </c>
    </row>
    <row r="2200" spans="1:20" ht="90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 s="10">
        <v>1411084800</v>
      </c>
      <c r="J2200">
        <v>1410304179</v>
      </c>
      <c r="K2200" t="b">
        <v>0</v>
      </c>
      <c r="L2200">
        <v>17</v>
      </c>
      <c r="M2200" t="b">
        <v>1</v>
      </c>
      <c r="N2200" s="12" t="s">
        <v>8283</v>
      </c>
      <c r="O2200" t="s">
        <v>8286</v>
      </c>
      <c r="P2200" s="6">
        <f t="shared" si="170"/>
        <v>126</v>
      </c>
      <c r="Q2200">
        <f t="shared" si="171"/>
        <v>74.12</v>
      </c>
      <c r="R2200" s="16">
        <f t="shared" si="172"/>
        <v>41891.96503472222</v>
      </c>
      <c r="S2200" s="16">
        <f t="shared" si="173"/>
        <v>42608.36583333333</v>
      </c>
      <c r="T2200">
        <f t="shared" si="174"/>
        <v>2014</v>
      </c>
    </row>
    <row r="2201" spans="1:20" ht="150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 s="10">
        <v>1474793208</v>
      </c>
      <c r="J2201">
        <v>1472201208</v>
      </c>
      <c r="K2201" t="b">
        <v>0</v>
      </c>
      <c r="L2201">
        <v>49</v>
      </c>
      <c r="M2201" t="b">
        <v>1</v>
      </c>
      <c r="N2201" s="12" t="s">
        <v>8283</v>
      </c>
      <c r="O2201" t="s">
        <v>8286</v>
      </c>
      <c r="P2201" s="6">
        <f t="shared" si="170"/>
        <v>125.9</v>
      </c>
      <c r="Q2201">
        <f t="shared" si="171"/>
        <v>25.69</v>
      </c>
      <c r="R2201" s="16">
        <f t="shared" si="172"/>
        <v>42608.36583333333</v>
      </c>
      <c r="S2201" s="16">
        <f t="shared" si="173"/>
        <v>42375.114988425921</v>
      </c>
      <c r="T2201">
        <f t="shared" si="174"/>
        <v>2016</v>
      </c>
    </row>
    <row r="2202" spans="1:20" ht="135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 s="10">
        <v>1455936335</v>
      </c>
      <c r="J2202">
        <v>1452048335</v>
      </c>
      <c r="K2202" t="b">
        <v>0</v>
      </c>
      <c r="L2202">
        <v>9</v>
      </c>
      <c r="M2202" t="b">
        <v>1</v>
      </c>
      <c r="N2202" s="12" t="s">
        <v>8283</v>
      </c>
      <c r="O2202" t="s">
        <v>8286</v>
      </c>
      <c r="P2202" s="6">
        <f t="shared" si="170"/>
        <v>104.67</v>
      </c>
      <c r="Q2202">
        <f t="shared" si="171"/>
        <v>139.56</v>
      </c>
      <c r="R2202" s="16">
        <f t="shared" si="172"/>
        <v>42375.114988425921</v>
      </c>
      <c r="S2202" s="16">
        <f t="shared" si="173"/>
        <v>40970.750034722223</v>
      </c>
      <c r="T2202">
        <f t="shared" si="174"/>
        <v>2016</v>
      </c>
    </row>
    <row r="2203" spans="1:20" ht="45" hidden="1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 s="10">
        <v>1335891603</v>
      </c>
      <c r="J2203">
        <v>1330711203</v>
      </c>
      <c r="K2203" t="b">
        <v>0</v>
      </c>
      <c r="L2203">
        <v>19</v>
      </c>
      <c r="M2203" t="b">
        <v>1</v>
      </c>
      <c r="N2203" s="12" t="s">
        <v>8287</v>
      </c>
      <c r="O2203" t="s">
        <v>8288</v>
      </c>
      <c r="P2203" s="6">
        <f t="shared" si="170"/>
        <v>113.73</v>
      </c>
      <c r="Q2203">
        <f t="shared" si="171"/>
        <v>65.84</v>
      </c>
      <c r="R2203" s="16">
        <f t="shared" si="172"/>
        <v>40970.750034722223</v>
      </c>
      <c r="S2203" s="16">
        <f t="shared" si="173"/>
        <v>40750.710104166668</v>
      </c>
      <c r="T2203">
        <f t="shared" si="174"/>
        <v>2012</v>
      </c>
    </row>
    <row r="2204" spans="1:20" ht="45" hidden="1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 s="10">
        <v>1316883753</v>
      </c>
      <c r="J2204">
        <v>1311699753</v>
      </c>
      <c r="K2204" t="b">
        <v>0</v>
      </c>
      <c r="L2204">
        <v>11</v>
      </c>
      <c r="M2204" t="b">
        <v>0</v>
      </c>
      <c r="N2204" s="12" t="s">
        <v>8281</v>
      </c>
      <c r="O2204" t="s">
        <v>8299</v>
      </c>
      <c r="P2204" s="6">
        <f t="shared" si="170"/>
        <v>2.27</v>
      </c>
      <c r="Q2204">
        <f t="shared" si="171"/>
        <v>113.64</v>
      </c>
      <c r="R2204" s="16">
        <f t="shared" si="172"/>
        <v>40750.710104166668</v>
      </c>
      <c r="S2204" s="16">
        <f t="shared" si="173"/>
        <v>41788.58997685185</v>
      </c>
      <c r="T2204">
        <f t="shared" si="174"/>
        <v>2011</v>
      </c>
    </row>
    <row r="2205" spans="1:20" ht="90" x14ac:dyDescent="0.25">
      <c r="A2205">
        <v>3613</v>
      </c>
      <c r="B2205" s="3" t="s">
        <v>3612</v>
      </c>
      <c r="C2205" s="3" t="s">
        <v>7723</v>
      </c>
      <c r="D2205" s="6">
        <v>1250</v>
      </c>
      <c r="E2205" s="8">
        <v>1250</v>
      </c>
      <c r="F2205" t="s">
        <v>8218</v>
      </c>
      <c r="G2205" t="s">
        <v>8223</v>
      </c>
      <c r="H2205" t="s">
        <v>8245</v>
      </c>
      <c r="I2205" s="10">
        <v>1403964574</v>
      </c>
      <c r="J2205">
        <v>1401372574</v>
      </c>
      <c r="K2205" t="b">
        <v>0</v>
      </c>
      <c r="L2205">
        <v>20</v>
      </c>
      <c r="M2205" t="b">
        <v>1</v>
      </c>
      <c r="N2205" s="12" t="s">
        <v>8283</v>
      </c>
      <c r="O2205" t="s">
        <v>8286</v>
      </c>
      <c r="P2205" s="6">
        <f t="shared" si="170"/>
        <v>100</v>
      </c>
      <c r="Q2205">
        <f t="shared" si="171"/>
        <v>62.5</v>
      </c>
      <c r="R2205" s="16">
        <f t="shared" si="172"/>
        <v>41788.58997685185</v>
      </c>
      <c r="S2205" s="16">
        <f t="shared" si="173"/>
        <v>42277.583472222221</v>
      </c>
      <c r="T2205">
        <f t="shared" si="174"/>
        <v>2014</v>
      </c>
    </row>
    <row r="2206" spans="1:20" ht="135" x14ac:dyDescent="0.25">
      <c r="A2206">
        <v>3226</v>
      </c>
      <c r="B2206" s="3" t="s">
        <v>3226</v>
      </c>
      <c r="C2206" s="3" t="s">
        <v>7336</v>
      </c>
      <c r="D2206" s="6">
        <v>1200</v>
      </c>
      <c r="E2206" s="8">
        <v>1250</v>
      </c>
      <c r="F2206" t="s">
        <v>8218</v>
      </c>
      <c r="G2206" t="s">
        <v>8224</v>
      </c>
      <c r="H2206" t="s">
        <v>8246</v>
      </c>
      <c r="I2206" s="10">
        <v>1446213612</v>
      </c>
      <c r="J2206">
        <v>1443621612</v>
      </c>
      <c r="K2206" t="b">
        <v>1</v>
      </c>
      <c r="L2206">
        <v>21</v>
      </c>
      <c r="M2206" t="b">
        <v>1</v>
      </c>
      <c r="N2206" s="12" t="s">
        <v>8283</v>
      </c>
      <c r="O2206" t="s">
        <v>8286</v>
      </c>
      <c r="P2206" s="6">
        <f t="shared" si="170"/>
        <v>104.17</v>
      </c>
      <c r="Q2206">
        <f t="shared" si="171"/>
        <v>59.52</v>
      </c>
      <c r="R2206" s="16">
        <f t="shared" si="172"/>
        <v>42277.583472222221</v>
      </c>
      <c r="S2206" s="16">
        <f t="shared" si="173"/>
        <v>42360.887835648144</v>
      </c>
      <c r="T2206">
        <f t="shared" si="174"/>
        <v>2015</v>
      </c>
    </row>
    <row r="2207" spans="1:20" ht="120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 s="10">
        <v>1453411109</v>
      </c>
      <c r="J2207">
        <v>1450819109</v>
      </c>
      <c r="K2207" t="b">
        <v>0</v>
      </c>
      <c r="L2207">
        <v>24</v>
      </c>
      <c r="M2207" t="b">
        <v>1</v>
      </c>
      <c r="N2207" s="12" t="s">
        <v>8283</v>
      </c>
      <c r="O2207" t="s">
        <v>8286</v>
      </c>
      <c r="P2207" s="6">
        <f t="shared" si="170"/>
        <v>155.75</v>
      </c>
      <c r="Q2207">
        <f t="shared" si="171"/>
        <v>51.92</v>
      </c>
      <c r="R2207" s="16">
        <f t="shared" si="172"/>
        <v>42360.887835648144</v>
      </c>
      <c r="S2207" s="16">
        <f t="shared" si="173"/>
        <v>42507.29932870371</v>
      </c>
      <c r="T2207">
        <f t="shared" si="174"/>
        <v>2015</v>
      </c>
    </row>
    <row r="2208" spans="1:20" ht="45" hidden="1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 s="10">
        <v>1466204400</v>
      </c>
      <c r="J2208">
        <v>1463469062</v>
      </c>
      <c r="K2208" t="b">
        <v>0</v>
      </c>
      <c r="L2208">
        <v>25</v>
      </c>
      <c r="M2208" t="b">
        <v>0</v>
      </c>
      <c r="N2208" s="12" t="s">
        <v>8268</v>
      </c>
      <c r="O2208" t="s">
        <v>8302</v>
      </c>
      <c r="P2208" s="6">
        <f t="shared" si="170"/>
        <v>12.45</v>
      </c>
      <c r="Q2208">
        <f t="shared" si="171"/>
        <v>49.8</v>
      </c>
      <c r="R2208" s="16">
        <f t="shared" si="172"/>
        <v>42507.29932870371</v>
      </c>
      <c r="S2208" s="16">
        <f t="shared" si="173"/>
        <v>42026.920428240745</v>
      </c>
      <c r="T2208">
        <f t="shared" si="174"/>
        <v>2016</v>
      </c>
    </row>
    <row r="2209" spans="1:20" ht="120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 s="10">
        <v>1424556325</v>
      </c>
      <c r="J2209">
        <v>1421964325</v>
      </c>
      <c r="K2209" t="b">
        <v>0</v>
      </c>
      <c r="L2209">
        <v>46</v>
      </c>
      <c r="M2209" t="b">
        <v>1</v>
      </c>
      <c r="N2209" s="12" t="s">
        <v>8283</v>
      </c>
      <c r="O2209" t="s">
        <v>8286</v>
      </c>
      <c r="P2209" s="6">
        <f t="shared" si="170"/>
        <v>103.75</v>
      </c>
      <c r="Q2209">
        <f t="shared" si="171"/>
        <v>27.07</v>
      </c>
      <c r="R2209" s="16">
        <f t="shared" si="172"/>
        <v>42026.920428240745</v>
      </c>
      <c r="S2209" s="16">
        <f t="shared" si="173"/>
        <v>42682.67768518519</v>
      </c>
      <c r="T2209">
        <f t="shared" si="174"/>
        <v>2015</v>
      </c>
    </row>
    <row r="2210" spans="1:20" ht="60" hidden="1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 s="10">
        <v>1481213752</v>
      </c>
      <c r="J2210">
        <v>1478621752</v>
      </c>
      <c r="K2210" t="b">
        <v>0</v>
      </c>
      <c r="L2210">
        <v>14</v>
      </c>
      <c r="M2210" t="b">
        <v>0</v>
      </c>
      <c r="N2210" s="12" t="s">
        <v>8283</v>
      </c>
      <c r="O2210" t="s">
        <v>8295</v>
      </c>
      <c r="P2210" s="6">
        <f t="shared" si="170"/>
        <v>4.96</v>
      </c>
      <c r="Q2210">
        <f t="shared" si="171"/>
        <v>88.64</v>
      </c>
      <c r="R2210" s="16">
        <f t="shared" si="172"/>
        <v>42682.67768518519</v>
      </c>
      <c r="S2210" s="16">
        <f t="shared" si="173"/>
        <v>42175.816365740742</v>
      </c>
      <c r="T2210">
        <f t="shared" si="174"/>
        <v>2016</v>
      </c>
    </row>
    <row r="2211" spans="1:20" ht="60" hidden="1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 s="10">
        <v>1437420934</v>
      </c>
      <c r="J2211">
        <v>1434828934</v>
      </c>
      <c r="K2211" t="b">
        <v>0</v>
      </c>
      <c r="L2211">
        <v>22</v>
      </c>
      <c r="M2211" t="b">
        <v>1</v>
      </c>
      <c r="N2211" s="12" t="s">
        <v>8281</v>
      </c>
      <c r="O2211" t="s">
        <v>8292</v>
      </c>
      <c r="P2211" s="6">
        <f t="shared" si="170"/>
        <v>145.29</v>
      </c>
      <c r="Q2211">
        <f t="shared" si="171"/>
        <v>56.14</v>
      </c>
      <c r="R2211" s="16">
        <f t="shared" si="172"/>
        <v>42175.816365740742</v>
      </c>
      <c r="S2211" s="16">
        <f t="shared" si="173"/>
        <v>42508.179965277777</v>
      </c>
      <c r="T2211">
        <f t="shared" si="174"/>
        <v>2015</v>
      </c>
    </row>
    <row r="2212" spans="1:20" ht="45" hidden="1" x14ac:dyDescent="0.25">
      <c r="A2212">
        <v>3981</v>
      </c>
      <c r="B2212" s="3" t="s">
        <v>3358</v>
      </c>
      <c r="C2212" s="3" t="s">
        <v>7469</v>
      </c>
      <c r="D2212" s="6">
        <v>30000</v>
      </c>
      <c r="E2212" s="8">
        <v>1225</v>
      </c>
      <c r="F2212" t="s">
        <v>8220</v>
      </c>
      <c r="G2212" t="s">
        <v>8223</v>
      </c>
      <c r="H2212" t="s">
        <v>8245</v>
      </c>
      <c r="I2212" s="10">
        <v>1468729149</v>
      </c>
      <c r="J2212">
        <v>1463545149</v>
      </c>
      <c r="K2212" t="b">
        <v>0</v>
      </c>
      <c r="L2212">
        <v>7</v>
      </c>
      <c r="M2212" t="b">
        <v>0</v>
      </c>
      <c r="N2212" s="12" t="s">
        <v>8283</v>
      </c>
      <c r="O2212" t="s">
        <v>8286</v>
      </c>
      <c r="P2212" s="6">
        <f t="shared" si="170"/>
        <v>4.08</v>
      </c>
      <c r="Q2212">
        <f t="shared" si="171"/>
        <v>175</v>
      </c>
      <c r="R2212" s="16">
        <f t="shared" si="172"/>
        <v>42508.179965277777</v>
      </c>
      <c r="S2212" s="16">
        <f t="shared" si="173"/>
        <v>41925.906689814816</v>
      </c>
      <c r="T2212">
        <f t="shared" si="174"/>
        <v>2016</v>
      </c>
    </row>
    <row r="2213" spans="1:20" ht="45" hidden="1" x14ac:dyDescent="0.25">
      <c r="A2213">
        <v>1886</v>
      </c>
      <c r="B2213" s="3" t="s">
        <v>1887</v>
      </c>
      <c r="C2213" s="3" t="s">
        <v>5996</v>
      </c>
      <c r="D2213" s="6">
        <v>1200</v>
      </c>
      <c r="E2213" s="8">
        <v>1225</v>
      </c>
      <c r="F2213" t="s">
        <v>8218</v>
      </c>
      <c r="G2213" t="s">
        <v>8223</v>
      </c>
      <c r="H2213" t="s">
        <v>8245</v>
      </c>
      <c r="I2213" s="10">
        <v>1415832338</v>
      </c>
      <c r="J2213">
        <v>1413236738</v>
      </c>
      <c r="K2213" t="b">
        <v>0</v>
      </c>
      <c r="L2213">
        <v>29</v>
      </c>
      <c r="M2213" t="b">
        <v>1</v>
      </c>
      <c r="N2213" s="12" t="s">
        <v>8287</v>
      </c>
      <c r="O2213" t="s">
        <v>8288</v>
      </c>
      <c r="P2213" s="6">
        <f t="shared" si="170"/>
        <v>102.08</v>
      </c>
      <c r="Q2213">
        <f t="shared" si="171"/>
        <v>42.24</v>
      </c>
      <c r="R2213" s="16">
        <f t="shared" si="172"/>
        <v>41925.906689814816</v>
      </c>
      <c r="S2213" s="16">
        <f t="shared" si="173"/>
        <v>42003.948425925926</v>
      </c>
      <c r="T2213">
        <f t="shared" si="174"/>
        <v>2014</v>
      </c>
    </row>
    <row r="2214" spans="1:20" ht="150" x14ac:dyDescent="0.25">
      <c r="A2214">
        <v>3591</v>
      </c>
      <c r="B2214" s="3" t="s">
        <v>3590</v>
      </c>
      <c r="C2214" s="3" t="s">
        <v>7701</v>
      </c>
      <c r="D2214" s="6">
        <v>700</v>
      </c>
      <c r="E2214" s="8">
        <v>1225</v>
      </c>
      <c r="F2214" t="s">
        <v>8218</v>
      </c>
      <c r="G2214" t="s">
        <v>8223</v>
      </c>
      <c r="H2214" t="s">
        <v>8245</v>
      </c>
      <c r="I2214" s="10">
        <v>1422075540</v>
      </c>
      <c r="J2214">
        <v>1419979544</v>
      </c>
      <c r="K2214" t="b">
        <v>0</v>
      </c>
      <c r="L2214">
        <v>18</v>
      </c>
      <c r="M2214" t="b">
        <v>1</v>
      </c>
      <c r="N2214" s="12" t="s">
        <v>8283</v>
      </c>
      <c r="O2214" t="s">
        <v>8286</v>
      </c>
      <c r="P2214" s="6">
        <f t="shared" si="170"/>
        <v>175</v>
      </c>
      <c r="Q2214">
        <f t="shared" si="171"/>
        <v>68.06</v>
      </c>
      <c r="R2214" s="16">
        <f t="shared" si="172"/>
        <v>42003.948425925926</v>
      </c>
      <c r="S2214" s="16">
        <f t="shared" si="173"/>
        <v>42252.277615740735</v>
      </c>
      <c r="T2214">
        <f t="shared" si="174"/>
        <v>2014</v>
      </c>
    </row>
    <row r="2215" spans="1:20" ht="45" hidden="1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 s="10">
        <v>1444027186</v>
      </c>
      <c r="J2215">
        <v>1441435186</v>
      </c>
      <c r="K2215" t="b">
        <v>0</v>
      </c>
      <c r="L2215">
        <v>4</v>
      </c>
      <c r="M2215" t="b">
        <v>0</v>
      </c>
      <c r="N2215" s="12" t="s">
        <v>8279</v>
      </c>
      <c r="O2215" t="s">
        <v>8305</v>
      </c>
      <c r="P2215" s="6">
        <f t="shared" si="170"/>
        <v>0.49</v>
      </c>
      <c r="Q2215">
        <f t="shared" si="171"/>
        <v>306</v>
      </c>
      <c r="R2215" s="16">
        <f t="shared" si="172"/>
        <v>42252.277615740735</v>
      </c>
      <c r="S2215" s="16">
        <f t="shared" si="173"/>
        <v>40644.159259259257</v>
      </c>
      <c r="T2215">
        <f t="shared" si="174"/>
        <v>2015</v>
      </c>
    </row>
    <row r="2216" spans="1:20" ht="150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 s="10">
        <v>1304395140</v>
      </c>
      <c r="J2216">
        <v>1302493760</v>
      </c>
      <c r="K2216" t="b">
        <v>1</v>
      </c>
      <c r="L2216">
        <v>21</v>
      </c>
      <c r="M2216" t="b">
        <v>1</v>
      </c>
      <c r="N2216" s="12" t="s">
        <v>8283</v>
      </c>
      <c r="O2216" t="s">
        <v>8286</v>
      </c>
      <c r="P2216" s="6">
        <f t="shared" si="170"/>
        <v>162.66999999999999</v>
      </c>
      <c r="Q2216">
        <f t="shared" si="171"/>
        <v>58.1</v>
      </c>
      <c r="R2216" s="16">
        <f t="shared" si="172"/>
        <v>40644.159259259257</v>
      </c>
      <c r="S2216" s="16">
        <f t="shared" si="173"/>
        <v>42036.24428240741</v>
      </c>
      <c r="T2216">
        <f t="shared" si="174"/>
        <v>2011</v>
      </c>
    </row>
    <row r="2217" spans="1:20" ht="150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 s="10">
        <v>1425193140</v>
      </c>
      <c r="J2217">
        <v>1422769906</v>
      </c>
      <c r="K2217" t="b">
        <v>0</v>
      </c>
      <c r="L2217">
        <v>20</v>
      </c>
      <c r="M2217" t="b">
        <v>1</v>
      </c>
      <c r="N2217" s="12" t="s">
        <v>8283</v>
      </c>
      <c r="O2217" t="s">
        <v>8286</v>
      </c>
      <c r="P2217" s="6">
        <f t="shared" si="170"/>
        <v>121.8</v>
      </c>
      <c r="Q2217">
        <f t="shared" si="171"/>
        <v>60.9</v>
      </c>
      <c r="R2217" s="16">
        <f t="shared" si="172"/>
        <v>42036.24428240741</v>
      </c>
      <c r="S2217" s="16">
        <f t="shared" si="173"/>
        <v>41923.354351851849</v>
      </c>
      <c r="T2217">
        <f t="shared" si="174"/>
        <v>2015</v>
      </c>
    </row>
    <row r="2218" spans="1:20" ht="165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 s="10">
        <v>1416211140</v>
      </c>
      <c r="J2218">
        <v>1413016216</v>
      </c>
      <c r="K2218" t="b">
        <v>0</v>
      </c>
      <c r="L2218">
        <v>28</v>
      </c>
      <c r="M2218" t="b">
        <v>1</v>
      </c>
      <c r="N2218" s="12" t="s">
        <v>8283</v>
      </c>
      <c r="O2218" t="s">
        <v>8286</v>
      </c>
      <c r="P2218" s="6">
        <f t="shared" si="170"/>
        <v>180.44</v>
      </c>
      <c r="Q2218">
        <f t="shared" si="171"/>
        <v>43.5</v>
      </c>
      <c r="R2218" s="16">
        <f t="shared" si="172"/>
        <v>41923.354351851849</v>
      </c>
      <c r="S2218" s="16">
        <f t="shared" si="173"/>
        <v>42338.675381944442</v>
      </c>
      <c r="T2218">
        <f t="shared" si="174"/>
        <v>2014</v>
      </c>
    </row>
    <row r="2219" spans="1:20" ht="45" hidden="1" x14ac:dyDescent="0.25">
      <c r="A2219">
        <v>2587</v>
      </c>
      <c r="B2219" s="3" t="s">
        <v>2587</v>
      </c>
      <c r="C2219" s="3" t="s">
        <v>6697</v>
      </c>
      <c r="D2219" s="6">
        <v>50000</v>
      </c>
      <c r="E2219" s="8">
        <v>1217</v>
      </c>
      <c r="F2219" t="s">
        <v>8220</v>
      </c>
      <c r="G2219" t="s">
        <v>8223</v>
      </c>
      <c r="H2219" t="s">
        <v>8245</v>
      </c>
      <c r="I2219" s="10">
        <v>1451491953</v>
      </c>
      <c r="J2219">
        <v>1448899953</v>
      </c>
      <c r="K2219" t="b">
        <v>0</v>
      </c>
      <c r="L2219">
        <v>6</v>
      </c>
      <c r="M2219" t="b">
        <v>0</v>
      </c>
      <c r="N2219" s="12" t="s">
        <v>8279</v>
      </c>
      <c r="O2219" t="s">
        <v>8305</v>
      </c>
      <c r="P2219" s="6">
        <f t="shared" si="170"/>
        <v>2.4300000000000002</v>
      </c>
      <c r="Q2219">
        <f t="shared" si="171"/>
        <v>202.83</v>
      </c>
      <c r="R2219" s="16">
        <f t="shared" si="172"/>
        <v>42338.675381944442</v>
      </c>
      <c r="S2219" s="16">
        <f t="shared" si="173"/>
        <v>42328.779224537036</v>
      </c>
      <c r="T2219">
        <f t="shared" si="174"/>
        <v>2015</v>
      </c>
    </row>
    <row r="2220" spans="1:20" ht="60" hidden="1" x14ac:dyDescent="0.25">
      <c r="A2220">
        <v>1868</v>
      </c>
      <c r="B2220" s="3" t="s">
        <v>1869</v>
      </c>
      <c r="C2220" s="3" t="s">
        <v>5978</v>
      </c>
      <c r="D2220" s="6">
        <v>25000</v>
      </c>
      <c r="E2220" s="8">
        <v>1217</v>
      </c>
      <c r="F2220" t="s">
        <v>8220</v>
      </c>
      <c r="G2220" t="s">
        <v>8223</v>
      </c>
      <c r="H2220" t="s">
        <v>8245</v>
      </c>
      <c r="I2220" s="10">
        <v>1450166340</v>
      </c>
      <c r="J2220">
        <v>1448044925</v>
      </c>
      <c r="K2220" t="b">
        <v>0</v>
      </c>
      <c r="L2220">
        <v>17</v>
      </c>
      <c r="M2220" t="b">
        <v>0</v>
      </c>
      <c r="N2220" s="12" t="s">
        <v>8276</v>
      </c>
      <c r="O2220" t="s">
        <v>8304</v>
      </c>
      <c r="P2220" s="6">
        <f t="shared" si="170"/>
        <v>4.87</v>
      </c>
      <c r="Q2220">
        <f t="shared" si="171"/>
        <v>71.59</v>
      </c>
      <c r="R2220" s="16">
        <f t="shared" si="172"/>
        <v>42328.779224537036</v>
      </c>
      <c r="S2220" s="16">
        <f t="shared" si="173"/>
        <v>42011.202581018515</v>
      </c>
      <c r="T2220">
        <f t="shared" si="174"/>
        <v>2015</v>
      </c>
    </row>
    <row r="2221" spans="1:20" ht="135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 s="10">
        <v>1422937620</v>
      </c>
      <c r="J2221">
        <v>1420606303</v>
      </c>
      <c r="K2221" t="b">
        <v>0</v>
      </c>
      <c r="L2221">
        <v>27</v>
      </c>
      <c r="M2221" t="b">
        <v>1</v>
      </c>
      <c r="N2221" s="12" t="s">
        <v>8283</v>
      </c>
      <c r="O2221" t="s">
        <v>8286</v>
      </c>
      <c r="P2221" s="6">
        <f t="shared" si="170"/>
        <v>124.34</v>
      </c>
      <c r="Q2221">
        <f t="shared" si="171"/>
        <v>45.04</v>
      </c>
      <c r="R2221" s="16">
        <f t="shared" si="172"/>
        <v>42011.202581018515</v>
      </c>
      <c r="S2221" s="16">
        <f t="shared" si="173"/>
        <v>41607.83085648148</v>
      </c>
      <c r="T2221">
        <f t="shared" si="174"/>
        <v>2015</v>
      </c>
    </row>
    <row r="2222" spans="1:20" ht="45" hidden="1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 s="10">
        <v>1388553960</v>
      </c>
      <c r="J2222">
        <v>1385754986</v>
      </c>
      <c r="K2222" t="b">
        <v>0</v>
      </c>
      <c r="L2222">
        <v>23</v>
      </c>
      <c r="M2222" t="b">
        <v>1</v>
      </c>
      <c r="N2222" s="12" t="s">
        <v>8287</v>
      </c>
      <c r="O2222" t="s">
        <v>8291</v>
      </c>
      <c r="P2222" s="6">
        <f t="shared" si="170"/>
        <v>101.25</v>
      </c>
      <c r="Q2222">
        <f t="shared" si="171"/>
        <v>52.83</v>
      </c>
      <c r="R2222" s="16">
        <f t="shared" si="172"/>
        <v>41607.83085648148</v>
      </c>
      <c r="S2222" s="16">
        <f t="shared" si="173"/>
        <v>41648.396192129629</v>
      </c>
      <c r="T2222">
        <f t="shared" si="174"/>
        <v>2013</v>
      </c>
    </row>
    <row r="2223" spans="1:20" ht="45" hidden="1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 s="10">
        <v>1391851831</v>
      </c>
      <c r="J2223">
        <v>1389259831</v>
      </c>
      <c r="K2223" t="b">
        <v>0</v>
      </c>
      <c r="L2223">
        <v>25</v>
      </c>
      <c r="M2223" t="b">
        <v>1</v>
      </c>
      <c r="N2223" s="12" t="s">
        <v>8281</v>
      </c>
      <c r="O2223" t="s">
        <v>8282</v>
      </c>
      <c r="P2223" s="6">
        <f t="shared" si="170"/>
        <v>120.22</v>
      </c>
      <c r="Q2223">
        <f t="shared" si="171"/>
        <v>48.09</v>
      </c>
      <c r="R2223" s="16">
        <f t="shared" si="172"/>
        <v>41648.396192129629</v>
      </c>
      <c r="S2223" s="16">
        <f t="shared" si="173"/>
        <v>40088.105393518519</v>
      </c>
      <c r="T2223">
        <f t="shared" si="174"/>
        <v>2014</v>
      </c>
    </row>
    <row r="2224" spans="1:20" ht="60" hidden="1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 s="10">
        <v>1259643540</v>
      </c>
      <c r="J2224">
        <v>1254450706</v>
      </c>
      <c r="K2224" t="b">
        <v>0</v>
      </c>
      <c r="L2224">
        <v>11</v>
      </c>
      <c r="M2224" t="b">
        <v>0</v>
      </c>
      <c r="N2224" s="12" t="s">
        <v>8287</v>
      </c>
      <c r="O2224" t="s">
        <v>8310</v>
      </c>
      <c r="P2224" s="6">
        <f t="shared" si="170"/>
        <v>24.02</v>
      </c>
      <c r="Q2224">
        <f t="shared" si="171"/>
        <v>109.18</v>
      </c>
      <c r="R2224" s="16">
        <f t="shared" si="172"/>
        <v>40088.105393518519</v>
      </c>
      <c r="S2224" s="16">
        <f t="shared" si="173"/>
        <v>42291.581377314811</v>
      </c>
      <c r="T2224">
        <f t="shared" si="174"/>
        <v>2009</v>
      </c>
    </row>
    <row r="2225" spans="1:20" ht="45" hidden="1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 s="10">
        <v>1448463431</v>
      </c>
      <c r="J2225">
        <v>1444831031</v>
      </c>
      <c r="K2225" t="b">
        <v>0</v>
      </c>
      <c r="L2225">
        <v>24</v>
      </c>
      <c r="M2225" t="b">
        <v>1</v>
      </c>
      <c r="N2225" s="12" t="s">
        <v>8287</v>
      </c>
      <c r="O2225" t="s">
        <v>8296</v>
      </c>
      <c r="P2225" s="6">
        <f t="shared" si="170"/>
        <v>100</v>
      </c>
      <c r="Q2225">
        <f t="shared" si="171"/>
        <v>50</v>
      </c>
      <c r="R2225" s="16">
        <f t="shared" si="172"/>
        <v>42291.581377314811</v>
      </c>
      <c r="S2225" s="16">
        <f t="shared" si="173"/>
        <v>40688.024618055555</v>
      </c>
      <c r="T2225">
        <f t="shared" si="174"/>
        <v>2015</v>
      </c>
    </row>
    <row r="2226" spans="1:20" ht="45" hidden="1" x14ac:dyDescent="0.25">
      <c r="A2226">
        <v>1642</v>
      </c>
      <c r="B2226" s="3" t="s">
        <v>1643</v>
      </c>
      <c r="C2226" s="3" t="s">
        <v>5752</v>
      </c>
      <c r="D2226" s="6">
        <v>1200</v>
      </c>
      <c r="E2226" s="8">
        <v>1200</v>
      </c>
      <c r="F2226" t="s">
        <v>8218</v>
      </c>
      <c r="G2226" t="s">
        <v>8223</v>
      </c>
      <c r="H2226" t="s">
        <v>8245</v>
      </c>
      <c r="I2226" s="10">
        <v>1308011727</v>
      </c>
      <c r="J2226">
        <v>1306283727</v>
      </c>
      <c r="K2226" t="b">
        <v>0</v>
      </c>
      <c r="L2226">
        <v>28</v>
      </c>
      <c r="M2226" t="b">
        <v>1</v>
      </c>
      <c r="N2226" s="12" t="s">
        <v>8287</v>
      </c>
      <c r="O2226" t="s">
        <v>8298</v>
      </c>
      <c r="P2226" s="6">
        <f t="shared" si="170"/>
        <v>100</v>
      </c>
      <c r="Q2226">
        <f t="shared" si="171"/>
        <v>42.86</v>
      </c>
      <c r="R2226" s="16">
        <f t="shared" si="172"/>
        <v>40688.024618055555</v>
      </c>
      <c r="S2226" s="16">
        <f t="shared" si="173"/>
        <v>41822.90488425926</v>
      </c>
      <c r="T2226">
        <f t="shared" si="174"/>
        <v>2011</v>
      </c>
    </row>
    <row r="2227" spans="1:20" ht="60" x14ac:dyDescent="0.25">
      <c r="A2227">
        <v>3666</v>
      </c>
      <c r="B2227" s="3" t="s">
        <v>3663</v>
      </c>
      <c r="C2227" s="3" t="s">
        <v>7776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 s="10">
        <v>1406185200</v>
      </c>
      <c r="J2227">
        <v>1404337382</v>
      </c>
      <c r="K2227" t="b">
        <v>0</v>
      </c>
      <c r="L2227">
        <v>38</v>
      </c>
      <c r="M2227" t="b">
        <v>1</v>
      </c>
      <c r="N2227" s="12" t="s">
        <v>8283</v>
      </c>
      <c r="O2227" t="s">
        <v>8286</v>
      </c>
      <c r="P2227" s="6">
        <f t="shared" si="170"/>
        <v>100</v>
      </c>
      <c r="Q2227">
        <f t="shared" si="171"/>
        <v>31.58</v>
      </c>
      <c r="R2227" s="16">
        <f t="shared" si="172"/>
        <v>41822.90488425926</v>
      </c>
      <c r="S2227" s="16">
        <f t="shared" si="173"/>
        <v>42026.924976851849</v>
      </c>
      <c r="T2227">
        <f t="shared" si="174"/>
        <v>2014</v>
      </c>
    </row>
    <row r="2228" spans="1:20" ht="90" x14ac:dyDescent="0.25">
      <c r="A2228">
        <v>2782</v>
      </c>
      <c r="B2228" s="3" t="s">
        <v>2782</v>
      </c>
      <c r="C2228" s="3" t="s">
        <v>6892</v>
      </c>
      <c r="D2228" s="6">
        <v>1000</v>
      </c>
      <c r="E2228" s="8">
        <v>1200</v>
      </c>
      <c r="F2228" t="s">
        <v>8218</v>
      </c>
      <c r="G2228" t="s">
        <v>8223</v>
      </c>
      <c r="H2228" t="s">
        <v>8245</v>
      </c>
      <c r="I2228" s="10">
        <v>1424149140</v>
      </c>
      <c r="J2228">
        <v>1421964718</v>
      </c>
      <c r="K2228" t="b">
        <v>0</v>
      </c>
      <c r="L2228">
        <v>18</v>
      </c>
      <c r="M2228" t="b">
        <v>1</v>
      </c>
      <c r="N2228" s="12" t="s">
        <v>8283</v>
      </c>
      <c r="O2228" t="s">
        <v>8286</v>
      </c>
      <c r="P2228" s="6">
        <f t="shared" si="170"/>
        <v>120</v>
      </c>
      <c r="Q2228">
        <f t="shared" si="171"/>
        <v>66.67</v>
      </c>
      <c r="R2228" s="16">
        <f t="shared" si="172"/>
        <v>42026.924976851849</v>
      </c>
      <c r="S2228" s="16">
        <f t="shared" si="173"/>
        <v>42058.941736111112</v>
      </c>
      <c r="T2228">
        <f t="shared" si="174"/>
        <v>2015</v>
      </c>
    </row>
    <row r="2229" spans="1:20" ht="60" hidden="1" x14ac:dyDescent="0.25">
      <c r="A2229">
        <v>1899</v>
      </c>
      <c r="B2229" s="3" t="s">
        <v>1900</v>
      </c>
      <c r="C2229" s="3" t="s">
        <v>6009</v>
      </c>
      <c r="D2229" s="6">
        <v>900</v>
      </c>
      <c r="E2229" s="8">
        <v>1200</v>
      </c>
      <c r="F2229" t="s">
        <v>8218</v>
      </c>
      <c r="G2229" t="s">
        <v>8223</v>
      </c>
      <c r="H2229" t="s">
        <v>8245</v>
      </c>
      <c r="I2229" s="10">
        <v>1427319366</v>
      </c>
      <c r="J2229">
        <v>1424730966</v>
      </c>
      <c r="K2229" t="b">
        <v>0</v>
      </c>
      <c r="L2229">
        <v>42</v>
      </c>
      <c r="M2229" t="b">
        <v>1</v>
      </c>
      <c r="N2229" s="12" t="s">
        <v>8287</v>
      </c>
      <c r="O2229" t="s">
        <v>8288</v>
      </c>
      <c r="P2229" s="6">
        <f t="shared" si="170"/>
        <v>133.33000000000001</v>
      </c>
      <c r="Q2229">
        <f t="shared" si="171"/>
        <v>28.57</v>
      </c>
      <c r="R2229" s="16">
        <f t="shared" si="172"/>
        <v>42058.941736111112</v>
      </c>
      <c r="S2229" s="16">
        <f t="shared" si="173"/>
        <v>42423.050613425927</v>
      </c>
      <c r="T2229">
        <f t="shared" si="174"/>
        <v>2015</v>
      </c>
    </row>
    <row r="2230" spans="1:20" ht="165" x14ac:dyDescent="0.25">
      <c r="A2230">
        <v>1296</v>
      </c>
      <c r="B2230" s="3" t="s">
        <v>1297</v>
      </c>
      <c r="C2230" s="3" t="s">
        <v>5406</v>
      </c>
      <c r="D2230" s="6">
        <v>850</v>
      </c>
      <c r="E2230" s="8">
        <v>1200</v>
      </c>
      <c r="F2230" t="s">
        <v>8218</v>
      </c>
      <c r="G2230" t="s">
        <v>8224</v>
      </c>
      <c r="H2230" t="s">
        <v>8246</v>
      </c>
      <c r="I2230" s="10">
        <v>1457914373</v>
      </c>
      <c r="J2230">
        <v>1456189973</v>
      </c>
      <c r="K2230" t="b">
        <v>0</v>
      </c>
      <c r="L2230">
        <v>23</v>
      </c>
      <c r="M2230" t="b">
        <v>1</v>
      </c>
      <c r="N2230" s="12" t="s">
        <v>8283</v>
      </c>
      <c r="O2230" t="s">
        <v>8286</v>
      </c>
      <c r="P2230" s="6">
        <f t="shared" si="170"/>
        <v>141.18</v>
      </c>
      <c r="Q2230">
        <f t="shared" si="171"/>
        <v>52.17</v>
      </c>
      <c r="R2230" s="16">
        <f t="shared" si="172"/>
        <v>42423.050613425927</v>
      </c>
      <c r="S2230" s="16">
        <f t="shared" si="173"/>
        <v>42452.916481481487</v>
      </c>
      <c r="T2230">
        <f t="shared" si="174"/>
        <v>2016</v>
      </c>
    </row>
    <row r="2231" spans="1:20" ht="120" x14ac:dyDescent="0.25">
      <c r="A2231">
        <v>3343</v>
      </c>
      <c r="B2231" s="3" t="s">
        <v>3343</v>
      </c>
      <c r="C2231" s="3" t="s">
        <v>7453</v>
      </c>
      <c r="D2231" s="6">
        <v>700</v>
      </c>
      <c r="E2231" s="8">
        <v>1200</v>
      </c>
      <c r="F2231" t="s">
        <v>8218</v>
      </c>
      <c r="G2231" t="s">
        <v>8224</v>
      </c>
      <c r="H2231" t="s">
        <v>8246</v>
      </c>
      <c r="I2231" s="10">
        <v>1460553480</v>
      </c>
      <c r="J2231">
        <v>1458770384</v>
      </c>
      <c r="K2231" t="b">
        <v>0</v>
      </c>
      <c r="L2231">
        <v>23</v>
      </c>
      <c r="M2231" t="b">
        <v>1</v>
      </c>
      <c r="N2231" s="12" t="s">
        <v>8283</v>
      </c>
      <c r="O2231" t="s">
        <v>8286</v>
      </c>
      <c r="P2231" s="6">
        <f t="shared" si="170"/>
        <v>171.43</v>
      </c>
      <c r="Q2231">
        <f t="shared" si="171"/>
        <v>52.17</v>
      </c>
      <c r="R2231" s="16">
        <f t="shared" si="172"/>
        <v>42452.916481481487</v>
      </c>
      <c r="S2231" s="16">
        <f t="shared" si="173"/>
        <v>41808.198518518519</v>
      </c>
      <c r="T2231">
        <f t="shared" si="174"/>
        <v>2016</v>
      </c>
    </row>
    <row r="2232" spans="1:20" ht="135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 s="10">
        <v>1405658752</v>
      </c>
      <c r="J2232">
        <v>1403066752</v>
      </c>
      <c r="K2232" t="b">
        <v>0</v>
      </c>
      <c r="L2232">
        <v>38</v>
      </c>
      <c r="M2232" t="b">
        <v>1</v>
      </c>
      <c r="N2232" s="12" t="s">
        <v>8283</v>
      </c>
      <c r="O2232" t="s">
        <v>8286</v>
      </c>
      <c r="P2232" s="6">
        <f t="shared" si="170"/>
        <v>119.7</v>
      </c>
      <c r="Q2232">
        <f t="shared" si="171"/>
        <v>31.5</v>
      </c>
      <c r="R2232" s="16">
        <f t="shared" si="172"/>
        <v>41808.198518518519</v>
      </c>
      <c r="S2232" s="16">
        <f t="shared" si="173"/>
        <v>42032.716145833328</v>
      </c>
      <c r="T2232">
        <f t="shared" si="174"/>
        <v>2014</v>
      </c>
    </row>
    <row r="2233" spans="1:20" ht="120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 s="10">
        <v>1425057075</v>
      </c>
      <c r="J2233">
        <v>1422465075</v>
      </c>
      <c r="K2233" t="b">
        <v>0</v>
      </c>
      <c r="L2233">
        <v>46</v>
      </c>
      <c r="M2233" t="b">
        <v>1</v>
      </c>
      <c r="N2233" s="12" t="s">
        <v>8283</v>
      </c>
      <c r="O2233" t="s">
        <v>8286</v>
      </c>
      <c r="P2233" s="6">
        <f t="shared" si="170"/>
        <v>239.4</v>
      </c>
      <c r="Q2233">
        <f t="shared" si="171"/>
        <v>26.02</v>
      </c>
      <c r="R2233" s="16">
        <f t="shared" si="172"/>
        <v>42032.716145833328</v>
      </c>
      <c r="S2233" s="16">
        <f t="shared" si="173"/>
        <v>42006.908692129626</v>
      </c>
      <c r="T2233">
        <f t="shared" si="174"/>
        <v>2015</v>
      </c>
    </row>
    <row r="2234" spans="1:20" ht="60" hidden="1" x14ac:dyDescent="0.25">
      <c r="A2234">
        <v>3104</v>
      </c>
      <c r="B2234" s="3" t="s">
        <v>3104</v>
      </c>
      <c r="C2234" s="3" t="s">
        <v>7214</v>
      </c>
      <c r="D2234" s="6">
        <v>4000</v>
      </c>
      <c r="E2234" s="8">
        <v>1185</v>
      </c>
      <c r="F2234" t="s">
        <v>8220</v>
      </c>
      <c r="G2234" t="s">
        <v>8225</v>
      </c>
      <c r="H2234" t="s">
        <v>8247</v>
      </c>
      <c r="I2234" s="10">
        <v>1422928800</v>
      </c>
      <c r="J2234">
        <v>1420235311</v>
      </c>
      <c r="K2234" t="b">
        <v>0</v>
      </c>
      <c r="L2234">
        <v>5</v>
      </c>
      <c r="M2234" t="b">
        <v>0</v>
      </c>
      <c r="N2234" s="12" t="s">
        <v>8283</v>
      </c>
      <c r="O2234" t="s">
        <v>8284</v>
      </c>
      <c r="P2234" s="6">
        <f t="shared" si="170"/>
        <v>29.63</v>
      </c>
      <c r="Q2234">
        <f t="shared" si="171"/>
        <v>237</v>
      </c>
      <c r="R2234" s="16">
        <f t="shared" si="172"/>
        <v>42006.908692129626</v>
      </c>
      <c r="S2234" s="16">
        <f t="shared" si="173"/>
        <v>41856.715069444443</v>
      </c>
      <c r="T2234">
        <f t="shared" si="174"/>
        <v>2015</v>
      </c>
    </row>
    <row r="2235" spans="1:20" ht="135" x14ac:dyDescent="0.25">
      <c r="A2235">
        <v>3596</v>
      </c>
      <c r="B2235" s="3" t="s">
        <v>3595</v>
      </c>
      <c r="C2235" s="3" t="s">
        <v>7706</v>
      </c>
      <c r="D2235" s="6">
        <v>1100</v>
      </c>
      <c r="E2235" s="8">
        <v>1185</v>
      </c>
      <c r="F2235" t="s">
        <v>8218</v>
      </c>
      <c r="G2235" t="s">
        <v>8228</v>
      </c>
      <c r="H2235" t="s">
        <v>8250</v>
      </c>
      <c r="I2235" s="10">
        <v>1409072982</v>
      </c>
      <c r="J2235">
        <v>1407258582</v>
      </c>
      <c r="K2235" t="b">
        <v>0</v>
      </c>
      <c r="L2235">
        <v>15</v>
      </c>
      <c r="M2235" t="b">
        <v>1</v>
      </c>
      <c r="N2235" s="12" t="s">
        <v>8283</v>
      </c>
      <c r="O2235" t="s">
        <v>8286</v>
      </c>
      <c r="P2235" s="6">
        <f t="shared" si="170"/>
        <v>107.73</v>
      </c>
      <c r="Q2235">
        <f t="shared" si="171"/>
        <v>79</v>
      </c>
      <c r="R2235" s="16">
        <f t="shared" si="172"/>
        <v>41856.715069444443</v>
      </c>
      <c r="S2235" s="16">
        <f t="shared" si="173"/>
        <v>41025.874201388891</v>
      </c>
      <c r="T2235">
        <f t="shared" si="174"/>
        <v>2014</v>
      </c>
    </row>
    <row r="2236" spans="1:20" ht="45" hidden="1" x14ac:dyDescent="0.25">
      <c r="A2236">
        <v>2467</v>
      </c>
      <c r="B2236" s="3" t="s">
        <v>2468</v>
      </c>
      <c r="C2236" s="3" t="s">
        <v>6577</v>
      </c>
      <c r="D2236" s="6">
        <v>1000</v>
      </c>
      <c r="E2236" s="8">
        <v>1185</v>
      </c>
      <c r="F2236" t="s">
        <v>8218</v>
      </c>
      <c r="G2236" t="s">
        <v>8223</v>
      </c>
      <c r="H2236" t="s">
        <v>8245</v>
      </c>
      <c r="I2236" s="10">
        <v>1336669200</v>
      </c>
      <c r="J2236">
        <v>1335473931</v>
      </c>
      <c r="K2236" t="b">
        <v>0</v>
      </c>
      <c r="L2236">
        <v>43</v>
      </c>
      <c r="M2236" t="b">
        <v>1</v>
      </c>
      <c r="N2236" s="12" t="s">
        <v>8287</v>
      </c>
      <c r="O2236" t="s">
        <v>8288</v>
      </c>
      <c r="P2236" s="6">
        <f t="shared" si="170"/>
        <v>118.5</v>
      </c>
      <c r="Q2236">
        <f t="shared" si="171"/>
        <v>27.56</v>
      </c>
      <c r="R2236" s="16">
        <f t="shared" si="172"/>
        <v>41025.874201388891</v>
      </c>
      <c r="S2236" s="16">
        <f t="shared" si="173"/>
        <v>42255.619351851856</v>
      </c>
      <c r="T2236">
        <f t="shared" si="174"/>
        <v>2012</v>
      </c>
    </row>
    <row r="2237" spans="1:20" ht="45" hidden="1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 s="10">
        <v>1444946400</v>
      </c>
      <c r="J2237">
        <v>1441723912</v>
      </c>
      <c r="K2237" t="b">
        <v>0</v>
      </c>
      <c r="L2237">
        <v>21</v>
      </c>
      <c r="M2237" t="b">
        <v>0</v>
      </c>
      <c r="N2237" s="12" t="s">
        <v>8283</v>
      </c>
      <c r="O2237" t="s">
        <v>8284</v>
      </c>
      <c r="P2237" s="6">
        <f t="shared" si="170"/>
        <v>1.18</v>
      </c>
      <c r="Q2237">
        <f t="shared" si="171"/>
        <v>56.34</v>
      </c>
      <c r="R2237" s="16">
        <f t="shared" si="172"/>
        <v>42255.619351851856</v>
      </c>
      <c r="S2237" s="16">
        <f t="shared" si="173"/>
        <v>41243.367303240739</v>
      </c>
      <c r="T2237">
        <f t="shared" si="174"/>
        <v>2015</v>
      </c>
    </row>
    <row r="2238" spans="1:20" ht="45" hidden="1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 s="10">
        <v>1357721335</v>
      </c>
      <c r="J2238">
        <v>1354265335</v>
      </c>
      <c r="K2238" t="b">
        <v>0</v>
      </c>
      <c r="L2238">
        <v>25</v>
      </c>
      <c r="M2238" t="b">
        <v>1</v>
      </c>
      <c r="N2238" s="12" t="s">
        <v>8287</v>
      </c>
      <c r="O2238" t="s">
        <v>8291</v>
      </c>
      <c r="P2238" s="6">
        <f t="shared" si="170"/>
        <v>118</v>
      </c>
      <c r="Q2238">
        <f t="shared" si="171"/>
        <v>47.2</v>
      </c>
      <c r="R2238" s="16">
        <f t="shared" si="172"/>
        <v>41243.367303240739</v>
      </c>
      <c r="S2238" s="16">
        <f t="shared" si="173"/>
        <v>41802.757719907408</v>
      </c>
      <c r="T2238">
        <f t="shared" si="174"/>
        <v>2012</v>
      </c>
    </row>
    <row r="2239" spans="1:20" ht="30" hidden="1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 s="10">
        <v>1405188667</v>
      </c>
      <c r="J2239">
        <v>1402596667</v>
      </c>
      <c r="K2239" t="b">
        <v>0</v>
      </c>
      <c r="L2239">
        <v>25</v>
      </c>
      <c r="M2239" t="b">
        <v>1</v>
      </c>
      <c r="N2239" s="12" t="s">
        <v>8287</v>
      </c>
      <c r="O2239" t="s">
        <v>8298</v>
      </c>
      <c r="P2239" s="6">
        <f t="shared" si="170"/>
        <v>117.5</v>
      </c>
      <c r="Q2239">
        <f t="shared" si="171"/>
        <v>47</v>
      </c>
      <c r="R2239" s="16">
        <f t="shared" si="172"/>
        <v>41802.757719907408</v>
      </c>
      <c r="S2239" s="16">
        <f t="shared" si="173"/>
        <v>41974.743148148147</v>
      </c>
      <c r="T2239">
        <f t="shared" si="174"/>
        <v>2014</v>
      </c>
    </row>
    <row r="2240" spans="1:20" ht="135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 s="10">
        <v>1420048208</v>
      </c>
      <c r="J2240">
        <v>1417456208</v>
      </c>
      <c r="K2240" t="b">
        <v>0</v>
      </c>
      <c r="L2240">
        <v>12</v>
      </c>
      <c r="M2240" t="b">
        <v>1</v>
      </c>
      <c r="N2240" s="12" t="s">
        <v>8283</v>
      </c>
      <c r="O2240" t="s">
        <v>8286</v>
      </c>
      <c r="P2240" s="6">
        <f t="shared" si="170"/>
        <v>130.56</v>
      </c>
      <c r="Q2240">
        <f t="shared" si="171"/>
        <v>97.92</v>
      </c>
      <c r="R2240" s="16">
        <f t="shared" si="172"/>
        <v>41974.743148148147</v>
      </c>
      <c r="S2240" s="16">
        <f t="shared" si="173"/>
        <v>42151.189525462964</v>
      </c>
      <c r="T2240">
        <f t="shared" si="174"/>
        <v>2014</v>
      </c>
    </row>
    <row r="2241" spans="1:20" ht="30" hidden="1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 s="10">
        <v>1435293175</v>
      </c>
      <c r="J2241">
        <v>1432701175</v>
      </c>
      <c r="K2241" t="b">
        <v>0</v>
      </c>
      <c r="L2241">
        <v>49</v>
      </c>
      <c r="M2241" t="b">
        <v>0</v>
      </c>
      <c r="N2241" s="12" t="s">
        <v>8276</v>
      </c>
      <c r="O2241" t="s">
        <v>8294</v>
      </c>
      <c r="P2241" s="6">
        <f t="shared" si="170"/>
        <v>7.83</v>
      </c>
      <c r="Q2241">
        <f t="shared" si="171"/>
        <v>23.96</v>
      </c>
      <c r="R2241" s="16">
        <f t="shared" si="172"/>
        <v>42151.189525462964</v>
      </c>
      <c r="S2241" s="16">
        <f t="shared" si="173"/>
        <v>42240.840289351851</v>
      </c>
      <c r="T2241">
        <f t="shared" si="174"/>
        <v>2015</v>
      </c>
    </row>
    <row r="2242" spans="1:20" ht="45" hidden="1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 s="10">
        <v>1443039001</v>
      </c>
      <c r="J2242">
        <v>1440447001</v>
      </c>
      <c r="K2242" t="b">
        <v>0</v>
      </c>
      <c r="L2242">
        <v>14</v>
      </c>
      <c r="M2242" t="b">
        <v>0</v>
      </c>
      <c r="N2242" s="12" t="s">
        <v>8279</v>
      </c>
      <c r="O2242" t="s">
        <v>8305</v>
      </c>
      <c r="P2242" s="6">
        <f t="shared" ref="P2242:P2305" si="175">ROUND(E2242/D2242*100,2)</f>
        <v>39</v>
      </c>
      <c r="Q2242">
        <f t="shared" ref="Q2242:Q2305" si="176">ROUND(E2242/L2242,2)</f>
        <v>83.57</v>
      </c>
      <c r="R2242" s="16">
        <f t="shared" si="172"/>
        <v>42240.840289351851</v>
      </c>
      <c r="S2242" s="16">
        <f t="shared" si="173"/>
        <v>41837.323009259257</v>
      </c>
      <c r="T2242">
        <f t="shared" si="174"/>
        <v>2015</v>
      </c>
    </row>
    <row r="2243" spans="1:20" ht="120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 s="10">
        <v>1406502000</v>
      </c>
      <c r="J2243">
        <v>1405583108</v>
      </c>
      <c r="K2243" t="b">
        <v>0</v>
      </c>
      <c r="L2243">
        <v>26</v>
      </c>
      <c r="M2243" t="b">
        <v>1</v>
      </c>
      <c r="N2243" s="12" t="s">
        <v>8283</v>
      </c>
      <c r="O2243" t="s">
        <v>8286</v>
      </c>
      <c r="P2243" s="6">
        <f t="shared" si="175"/>
        <v>116.8</v>
      </c>
      <c r="Q2243">
        <f t="shared" si="176"/>
        <v>44.92</v>
      </c>
      <c r="R2243" s="16">
        <f t="shared" ref="R2243:R2306" si="177">(((J2243/60)/60)/24)+DATE(1970,1,1)</f>
        <v>41837.323009259257</v>
      </c>
      <c r="S2243" s="16">
        <f t="shared" ref="S2243:S2306" si="178">(((J2244/60)/60)/24)+DATE(1970,1,1)</f>
        <v>42710.824618055558</v>
      </c>
      <c r="T2243">
        <f t="shared" ref="T2243:T2306" si="179">YEAR(R2243)</f>
        <v>2014</v>
      </c>
    </row>
    <row r="2244" spans="1:20" ht="45" hidden="1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 s="10">
        <v>1483645647</v>
      </c>
      <c r="J2244">
        <v>1481053647</v>
      </c>
      <c r="K2244" t="b">
        <v>0</v>
      </c>
      <c r="L2244">
        <v>28</v>
      </c>
      <c r="M2244" t="b">
        <v>1</v>
      </c>
      <c r="N2244" s="12" t="s">
        <v>8276</v>
      </c>
      <c r="O2244" t="s">
        <v>8277</v>
      </c>
      <c r="P2244" s="6">
        <f t="shared" si="175"/>
        <v>1165</v>
      </c>
      <c r="Q2244">
        <f t="shared" si="176"/>
        <v>41.61</v>
      </c>
      <c r="R2244" s="16">
        <f t="shared" si="177"/>
        <v>42710.824618055558</v>
      </c>
      <c r="S2244" s="16">
        <f t="shared" si="178"/>
        <v>42746.096585648149</v>
      </c>
      <c r="T2244">
        <f t="shared" si="179"/>
        <v>2016</v>
      </c>
    </row>
    <row r="2245" spans="1:20" ht="60" hidden="1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 s="10">
        <v>1486693145</v>
      </c>
      <c r="J2245">
        <v>1484101145</v>
      </c>
      <c r="K2245" t="b">
        <v>0</v>
      </c>
      <c r="L2245">
        <v>31</v>
      </c>
      <c r="M2245" t="b">
        <v>0</v>
      </c>
      <c r="N2245" s="12" t="s">
        <v>8268</v>
      </c>
      <c r="O2245" t="s">
        <v>8270</v>
      </c>
      <c r="P2245" s="6">
        <f t="shared" si="175"/>
        <v>2.3199999999999998</v>
      </c>
      <c r="Q2245">
        <f t="shared" si="176"/>
        <v>37.450000000000003</v>
      </c>
      <c r="R2245" s="16">
        <f t="shared" si="177"/>
        <v>42746.096585648149</v>
      </c>
      <c r="S2245" s="16">
        <f t="shared" si="178"/>
        <v>41842.828680555554</v>
      </c>
      <c r="T2245">
        <f t="shared" si="179"/>
        <v>2017</v>
      </c>
    </row>
    <row r="2246" spans="1:20" ht="45" hidden="1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 s="10">
        <v>1409514709</v>
      </c>
      <c r="J2246">
        <v>1406058798</v>
      </c>
      <c r="K2246" t="b">
        <v>0</v>
      </c>
      <c r="L2246">
        <v>14</v>
      </c>
      <c r="M2246" t="b">
        <v>0</v>
      </c>
      <c r="N2246" s="12" t="s">
        <v>8283</v>
      </c>
      <c r="O2246" t="s">
        <v>8286</v>
      </c>
      <c r="P2246" s="6">
        <f t="shared" si="175"/>
        <v>16.510000000000002</v>
      </c>
      <c r="Q2246">
        <f t="shared" si="176"/>
        <v>82.57</v>
      </c>
      <c r="R2246" s="16">
        <f t="shared" si="177"/>
        <v>41842.828680555554</v>
      </c>
      <c r="S2246" s="16">
        <f t="shared" si="178"/>
        <v>42061.154930555553</v>
      </c>
      <c r="T2246">
        <f t="shared" si="179"/>
        <v>2014</v>
      </c>
    </row>
    <row r="2247" spans="1:20" ht="45" hidden="1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 s="10">
        <v>1427510586</v>
      </c>
      <c r="J2247">
        <v>1424922186</v>
      </c>
      <c r="K2247" t="b">
        <v>0</v>
      </c>
      <c r="L2247">
        <v>19</v>
      </c>
      <c r="M2247" t="b">
        <v>0</v>
      </c>
      <c r="N2247" s="12" t="s">
        <v>8279</v>
      </c>
      <c r="O2247" t="s">
        <v>8305</v>
      </c>
      <c r="P2247" s="6">
        <f t="shared" si="175"/>
        <v>3.85</v>
      </c>
      <c r="Q2247">
        <f t="shared" si="176"/>
        <v>60.79</v>
      </c>
      <c r="R2247" s="16">
        <f t="shared" si="177"/>
        <v>42061.154930555553</v>
      </c>
      <c r="S2247" s="16">
        <f t="shared" si="178"/>
        <v>41881.453587962962</v>
      </c>
      <c r="T2247">
        <f t="shared" si="179"/>
        <v>2015</v>
      </c>
    </row>
    <row r="2248" spans="1:20" ht="135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 s="10">
        <v>1411987990</v>
      </c>
      <c r="J2248">
        <v>1409395990</v>
      </c>
      <c r="K2248" t="b">
        <v>0</v>
      </c>
      <c r="L2248">
        <v>23</v>
      </c>
      <c r="M2248" t="b">
        <v>1</v>
      </c>
      <c r="N2248" s="12" t="s">
        <v>8283</v>
      </c>
      <c r="O2248" t="s">
        <v>8286</v>
      </c>
      <c r="P2248" s="6">
        <f t="shared" si="175"/>
        <v>115</v>
      </c>
      <c r="Q2248">
        <f t="shared" si="176"/>
        <v>50</v>
      </c>
      <c r="R2248" s="16">
        <f t="shared" si="177"/>
        <v>41881.453587962962</v>
      </c>
      <c r="S2248" s="16">
        <f t="shared" si="178"/>
        <v>42531.980694444443</v>
      </c>
      <c r="T2248">
        <f t="shared" si="179"/>
        <v>2014</v>
      </c>
    </row>
    <row r="2249" spans="1:20" ht="60" hidden="1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 s="10">
        <v>1468193532</v>
      </c>
      <c r="J2249">
        <v>1465601532</v>
      </c>
      <c r="K2249" t="b">
        <v>0</v>
      </c>
      <c r="L2249">
        <v>10</v>
      </c>
      <c r="M2249" t="b">
        <v>1</v>
      </c>
      <c r="N2249" s="12" t="s">
        <v>8283</v>
      </c>
      <c r="O2249" t="s">
        <v>8295</v>
      </c>
      <c r="P2249" s="6">
        <f t="shared" si="175"/>
        <v>115</v>
      </c>
      <c r="Q2249">
        <f t="shared" si="176"/>
        <v>115</v>
      </c>
      <c r="R2249" s="16">
        <f t="shared" si="177"/>
        <v>42531.980694444443</v>
      </c>
      <c r="S2249" s="16">
        <f t="shared" si="178"/>
        <v>41930.218657407408</v>
      </c>
      <c r="T2249">
        <f t="shared" si="179"/>
        <v>2016</v>
      </c>
    </row>
    <row r="2250" spans="1:20" ht="60" hidden="1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 s="10">
        <v>1417273140</v>
      </c>
      <c r="J2250">
        <v>1413609292</v>
      </c>
      <c r="K2250" t="b">
        <v>1</v>
      </c>
      <c r="L2250">
        <v>13</v>
      </c>
      <c r="M2250" t="b">
        <v>0</v>
      </c>
      <c r="N2250" s="12" t="s">
        <v>8273</v>
      </c>
      <c r="O2250" t="s">
        <v>8274</v>
      </c>
      <c r="P2250" s="6">
        <f t="shared" si="175"/>
        <v>45.92</v>
      </c>
      <c r="Q2250">
        <f t="shared" si="176"/>
        <v>88.31</v>
      </c>
      <c r="R2250" s="16">
        <f t="shared" si="177"/>
        <v>41930.218657407408</v>
      </c>
      <c r="S2250" s="16">
        <f t="shared" si="178"/>
        <v>42505.955925925926</v>
      </c>
      <c r="T2250">
        <f t="shared" si="179"/>
        <v>2014</v>
      </c>
    </row>
    <row r="2251" spans="1:20" ht="60" hidden="1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 s="10">
        <v>1468536992</v>
      </c>
      <c r="J2251">
        <v>1463352992</v>
      </c>
      <c r="K2251" t="b">
        <v>0</v>
      </c>
      <c r="L2251">
        <v>27</v>
      </c>
      <c r="M2251" t="b">
        <v>1</v>
      </c>
      <c r="N2251" s="12" t="s">
        <v>8273</v>
      </c>
      <c r="O2251" t="s">
        <v>8274</v>
      </c>
      <c r="P2251" s="6">
        <f t="shared" si="175"/>
        <v>114.7</v>
      </c>
      <c r="Q2251">
        <f t="shared" si="176"/>
        <v>42.48</v>
      </c>
      <c r="R2251" s="16">
        <f t="shared" si="177"/>
        <v>42505.955925925926</v>
      </c>
      <c r="S2251" s="16">
        <f t="shared" si="178"/>
        <v>42787.862430555557</v>
      </c>
      <c r="T2251">
        <f t="shared" si="179"/>
        <v>2016</v>
      </c>
    </row>
    <row r="2252" spans="1:20" ht="60" hidden="1" x14ac:dyDescent="0.25">
      <c r="A2252">
        <v>2704</v>
      </c>
      <c r="B2252" s="3" t="s">
        <v>2704</v>
      </c>
      <c r="C2252" s="3" t="s">
        <v>6814</v>
      </c>
      <c r="D2252" s="6">
        <v>19000</v>
      </c>
      <c r="E2252" s="8">
        <v>1145</v>
      </c>
      <c r="F2252" t="s">
        <v>8221</v>
      </c>
      <c r="G2252" t="s">
        <v>8223</v>
      </c>
      <c r="H2252" t="s">
        <v>8245</v>
      </c>
      <c r="I2252" s="10">
        <v>1491421314</v>
      </c>
      <c r="J2252">
        <v>1487709714</v>
      </c>
      <c r="K2252" t="b">
        <v>0</v>
      </c>
      <c r="L2252">
        <v>7</v>
      </c>
      <c r="M2252" t="b">
        <v>0</v>
      </c>
      <c r="N2252" s="12" t="s">
        <v>8283</v>
      </c>
      <c r="O2252" t="s">
        <v>8284</v>
      </c>
      <c r="P2252" s="6">
        <f t="shared" si="175"/>
        <v>6.03</v>
      </c>
      <c r="Q2252">
        <f t="shared" si="176"/>
        <v>163.57</v>
      </c>
      <c r="R2252" s="16">
        <f t="shared" si="177"/>
        <v>42787.862430555557</v>
      </c>
      <c r="S2252" s="16">
        <f t="shared" si="178"/>
        <v>42009.493263888886</v>
      </c>
      <c r="T2252">
        <f t="shared" si="179"/>
        <v>2017</v>
      </c>
    </row>
    <row r="2253" spans="1:20" ht="45" hidden="1" x14ac:dyDescent="0.25">
      <c r="A2253">
        <v>3197</v>
      </c>
      <c r="B2253" s="3" t="s">
        <v>3197</v>
      </c>
      <c r="C2253" s="3" t="s">
        <v>7307</v>
      </c>
      <c r="D2253" s="6">
        <v>10000</v>
      </c>
      <c r="E2253" s="8">
        <v>1145</v>
      </c>
      <c r="F2253" t="s">
        <v>8220</v>
      </c>
      <c r="G2253" t="s">
        <v>8233</v>
      </c>
      <c r="H2253" t="s">
        <v>8253</v>
      </c>
      <c r="I2253" s="10">
        <v>1423050618</v>
      </c>
      <c r="J2253">
        <v>1420458618</v>
      </c>
      <c r="K2253" t="b">
        <v>0</v>
      </c>
      <c r="L2253">
        <v>4</v>
      </c>
      <c r="M2253" t="b">
        <v>0</v>
      </c>
      <c r="N2253" s="12" t="s">
        <v>8283</v>
      </c>
      <c r="O2253" t="s">
        <v>8295</v>
      </c>
      <c r="P2253" s="6">
        <f t="shared" si="175"/>
        <v>11.45</v>
      </c>
      <c r="Q2253">
        <f t="shared" si="176"/>
        <v>286.25</v>
      </c>
      <c r="R2253" s="16">
        <f t="shared" si="177"/>
        <v>42009.493263888886</v>
      </c>
      <c r="S2253" s="16">
        <f t="shared" si="178"/>
        <v>40920.904895833337</v>
      </c>
      <c r="T2253">
        <f t="shared" si="179"/>
        <v>2015</v>
      </c>
    </row>
    <row r="2254" spans="1:20" ht="30" hidden="1" x14ac:dyDescent="0.25">
      <c r="A2254">
        <v>1894</v>
      </c>
      <c r="B2254" s="3" t="s">
        <v>1895</v>
      </c>
      <c r="C2254" s="3" t="s">
        <v>6004</v>
      </c>
      <c r="D2254" s="6">
        <v>1000</v>
      </c>
      <c r="E2254" s="8">
        <v>1145</v>
      </c>
      <c r="F2254" t="s">
        <v>8218</v>
      </c>
      <c r="G2254" t="s">
        <v>8223</v>
      </c>
      <c r="H2254" t="s">
        <v>8245</v>
      </c>
      <c r="I2254" s="10">
        <v>1329082983</v>
      </c>
      <c r="J2254">
        <v>1326404583</v>
      </c>
      <c r="K2254" t="b">
        <v>0</v>
      </c>
      <c r="L2254">
        <v>20</v>
      </c>
      <c r="M2254" t="b">
        <v>1</v>
      </c>
      <c r="N2254" s="12" t="s">
        <v>8287</v>
      </c>
      <c r="O2254" t="s">
        <v>8288</v>
      </c>
      <c r="P2254" s="6">
        <f t="shared" si="175"/>
        <v>114.5</v>
      </c>
      <c r="Q2254">
        <f t="shared" si="176"/>
        <v>57.25</v>
      </c>
      <c r="R2254" s="16">
        <f t="shared" si="177"/>
        <v>40920.904895833337</v>
      </c>
      <c r="S2254" s="16">
        <f t="shared" si="178"/>
        <v>42103.535254629634</v>
      </c>
      <c r="T2254">
        <f t="shared" si="179"/>
        <v>2012</v>
      </c>
    </row>
    <row r="2255" spans="1:20" ht="150" x14ac:dyDescent="0.25">
      <c r="A2255">
        <v>2783</v>
      </c>
      <c r="B2255" s="3" t="s">
        <v>2783</v>
      </c>
      <c r="C2255" s="3" t="s">
        <v>6893</v>
      </c>
      <c r="D2255" s="6">
        <v>1000</v>
      </c>
      <c r="E2255" s="8">
        <v>1145</v>
      </c>
      <c r="F2255" t="s">
        <v>8218</v>
      </c>
      <c r="G2255" t="s">
        <v>8224</v>
      </c>
      <c r="H2255" t="s">
        <v>8246</v>
      </c>
      <c r="I2255" s="10">
        <v>1429793446</v>
      </c>
      <c r="J2255">
        <v>1428583846</v>
      </c>
      <c r="K2255" t="b">
        <v>0</v>
      </c>
      <c r="L2255">
        <v>61</v>
      </c>
      <c r="M2255" t="b">
        <v>1</v>
      </c>
      <c r="N2255" s="12" t="s">
        <v>8283</v>
      </c>
      <c r="O2255" t="s">
        <v>8286</v>
      </c>
      <c r="P2255" s="6">
        <f t="shared" si="175"/>
        <v>114.5</v>
      </c>
      <c r="Q2255">
        <f t="shared" si="176"/>
        <v>18.77</v>
      </c>
      <c r="R2255" s="16">
        <f t="shared" si="177"/>
        <v>42103.535254629634</v>
      </c>
      <c r="S2255" s="16">
        <f t="shared" si="178"/>
        <v>41850.863252314812</v>
      </c>
      <c r="T2255">
        <f t="shared" si="179"/>
        <v>2015</v>
      </c>
    </row>
    <row r="2256" spans="1:20" ht="45" hidden="1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 s="10">
        <v>1409344985</v>
      </c>
      <c r="J2256">
        <v>1406752985</v>
      </c>
      <c r="K2256" t="b">
        <v>0</v>
      </c>
      <c r="L2256">
        <v>14</v>
      </c>
      <c r="M2256" t="b">
        <v>0</v>
      </c>
      <c r="N2256" s="12" t="s">
        <v>8283</v>
      </c>
      <c r="O2256" t="s">
        <v>8286</v>
      </c>
      <c r="P2256" s="6">
        <f t="shared" si="175"/>
        <v>38.07</v>
      </c>
      <c r="Q2256">
        <f t="shared" si="176"/>
        <v>81.569999999999993</v>
      </c>
      <c r="R2256" s="16">
        <f t="shared" si="177"/>
        <v>41850.863252314812</v>
      </c>
      <c r="S2256" s="16">
        <f t="shared" si="178"/>
        <v>41884.599849537037</v>
      </c>
      <c r="T2256">
        <f t="shared" si="179"/>
        <v>2014</v>
      </c>
    </row>
    <row r="2257" spans="1:20" ht="150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 s="10">
        <v>1411012740</v>
      </c>
      <c r="J2257">
        <v>1409667827</v>
      </c>
      <c r="K2257" t="b">
        <v>0</v>
      </c>
      <c r="L2257">
        <v>27</v>
      </c>
      <c r="M2257" t="b">
        <v>1</v>
      </c>
      <c r="N2257" s="12" t="s">
        <v>8283</v>
      </c>
      <c r="O2257" t="s">
        <v>8286</v>
      </c>
      <c r="P2257" s="6">
        <f t="shared" si="175"/>
        <v>118.96</v>
      </c>
      <c r="Q2257">
        <f t="shared" si="176"/>
        <v>42.3</v>
      </c>
      <c r="R2257" s="16">
        <f t="shared" si="177"/>
        <v>41884.599849537037</v>
      </c>
      <c r="S2257" s="16">
        <f t="shared" si="178"/>
        <v>41031.82163194444</v>
      </c>
      <c r="T2257">
        <f t="shared" si="179"/>
        <v>2014</v>
      </c>
    </row>
    <row r="2258" spans="1:20" ht="45" hidden="1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 s="10">
        <v>1338579789</v>
      </c>
      <c r="J2258">
        <v>1335987789</v>
      </c>
      <c r="K2258" t="b">
        <v>0</v>
      </c>
      <c r="L2258">
        <v>27</v>
      </c>
      <c r="M2258" t="b">
        <v>1</v>
      </c>
      <c r="N2258" s="12" t="s">
        <v>8287</v>
      </c>
      <c r="O2258" t="s">
        <v>8289</v>
      </c>
      <c r="P2258" s="6">
        <f t="shared" si="175"/>
        <v>152</v>
      </c>
      <c r="Q2258">
        <f t="shared" si="176"/>
        <v>42.22</v>
      </c>
      <c r="R2258" s="16">
        <f t="shared" si="177"/>
        <v>41031.82163194444</v>
      </c>
      <c r="S2258" s="16">
        <f t="shared" si="178"/>
        <v>42611.613564814819</v>
      </c>
      <c r="T2258">
        <f t="shared" si="179"/>
        <v>2012</v>
      </c>
    </row>
    <row r="2259" spans="1:20" ht="30" hidden="1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 s="10">
        <v>1475937812</v>
      </c>
      <c r="J2259">
        <v>1472481812</v>
      </c>
      <c r="K2259" t="b">
        <v>0</v>
      </c>
      <c r="L2259">
        <v>38</v>
      </c>
      <c r="M2259" t="b">
        <v>0</v>
      </c>
      <c r="N2259" s="12" t="s">
        <v>8268</v>
      </c>
      <c r="O2259" t="s">
        <v>8270</v>
      </c>
      <c r="P2259" s="6">
        <f t="shared" si="175"/>
        <v>11.36</v>
      </c>
      <c r="Q2259">
        <f t="shared" si="176"/>
        <v>29.89</v>
      </c>
      <c r="R2259" s="16">
        <f t="shared" si="177"/>
        <v>42611.613564814819</v>
      </c>
      <c r="S2259" s="16">
        <f t="shared" si="178"/>
        <v>41974.791990740734</v>
      </c>
      <c r="T2259">
        <f t="shared" si="179"/>
        <v>2016</v>
      </c>
    </row>
    <row r="2260" spans="1:20" ht="60" hidden="1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 s="10">
        <v>1421348428</v>
      </c>
      <c r="J2260">
        <v>1417460428</v>
      </c>
      <c r="K2260" t="b">
        <v>0</v>
      </c>
      <c r="L2260">
        <v>11</v>
      </c>
      <c r="M2260" t="b">
        <v>0</v>
      </c>
      <c r="N2260" s="12" t="s">
        <v>8268</v>
      </c>
      <c r="O2260" t="s">
        <v>8270</v>
      </c>
      <c r="P2260" s="6">
        <f t="shared" si="175"/>
        <v>1.1299999999999999</v>
      </c>
      <c r="Q2260">
        <f t="shared" si="176"/>
        <v>102.73</v>
      </c>
      <c r="R2260" s="16">
        <f t="shared" si="177"/>
        <v>41974.791990740734</v>
      </c>
      <c r="S2260" s="16">
        <f t="shared" si="178"/>
        <v>40997.257222222222</v>
      </c>
      <c r="T2260">
        <f t="shared" si="179"/>
        <v>2014</v>
      </c>
    </row>
    <row r="2261" spans="1:20" ht="60" hidden="1" x14ac:dyDescent="0.25">
      <c r="A2261">
        <v>2206</v>
      </c>
      <c r="B2261" s="3" t="s">
        <v>2207</v>
      </c>
      <c r="C2261" s="3" t="s">
        <v>6316</v>
      </c>
      <c r="D2261" s="6">
        <v>1100</v>
      </c>
      <c r="E2261" s="8">
        <v>1130</v>
      </c>
      <c r="F2261" t="s">
        <v>8218</v>
      </c>
      <c r="G2261" t="s">
        <v>8223</v>
      </c>
      <c r="H2261" t="s">
        <v>8245</v>
      </c>
      <c r="I2261" s="10">
        <v>1334556624</v>
      </c>
      <c r="J2261">
        <v>1333001424</v>
      </c>
      <c r="K2261" t="b">
        <v>0</v>
      </c>
      <c r="L2261">
        <v>34</v>
      </c>
      <c r="M2261" t="b">
        <v>1</v>
      </c>
      <c r="N2261" s="12" t="s">
        <v>8287</v>
      </c>
      <c r="O2261" t="s">
        <v>8289</v>
      </c>
      <c r="P2261" s="6">
        <f t="shared" si="175"/>
        <v>102.73</v>
      </c>
      <c r="Q2261">
        <f t="shared" si="176"/>
        <v>33.24</v>
      </c>
      <c r="R2261" s="16">
        <f t="shared" si="177"/>
        <v>40997.257222222222</v>
      </c>
      <c r="S2261" s="16">
        <f t="shared" si="178"/>
        <v>41321.339583333334</v>
      </c>
      <c r="T2261">
        <f t="shared" si="179"/>
        <v>2012</v>
      </c>
    </row>
    <row r="2262" spans="1:20" ht="30" hidden="1" x14ac:dyDescent="0.25">
      <c r="A2262">
        <v>1620</v>
      </c>
      <c r="B2262" s="3" t="s">
        <v>1621</v>
      </c>
      <c r="C2262" s="3" t="s">
        <v>5730</v>
      </c>
      <c r="D2262" s="6">
        <v>1000</v>
      </c>
      <c r="E2262" s="8">
        <v>1130</v>
      </c>
      <c r="F2262" t="s">
        <v>8218</v>
      </c>
      <c r="G2262" t="s">
        <v>8223</v>
      </c>
      <c r="H2262" t="s">
        <v>8245</v>
      </c>
      <c r="I2262" s="10">
        <v>1361606940</v>
      </c>
      <c r="J2262">
        <v>1361002140</v>
      </c>
      <c r="K2262" t="b">
        <v>0</v>
      </c>
      <c r="L2262">
        <v>17</v>
      </c>
      <c r="M2262" t="b">
        <v>1</v>
      </c>
      <c r="N2262" s="12" t="s">
        <v>8287</v>
      </c>
      <c r="O2262" t="s">
        <v>8291</v>
      </c>
      <c r="P2262" s="6">
        <f t="shared" si="175"/>
        <v>113</v>
      </c>
      <c r="Q2262">
        <f t="shared" si="176"/>
        <v>66.47</v>
      </c>
      <c r="R2262" s="16">
        <f t="shared" si="177"/>
        <v>41321.339583333334</v>
      </c>
      <c r="S2262" s="16">
        <f t="shared" si="178"/>
        <v>42661.132245370376</v>
      </c>
      <c r="T2262">
        <f t="shared" si="179"/>
        <v>2013</v>
      </c>
    </row>
    <row r="2263" spans="1:20" ht="135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 s="10">
        <v>1479592800</v>
      </c>
      <c r="J2263">
        <v>1476760226</v>
      </c>
      <c r="K2263" t="b">
        <v>0</v>
      </c>
      <c r="L2263">
        <v>17</v>
      </c>
      <c r="M2263" t="b">
        <v>1</v>
      </c>
      <c r="N2263" s="12" t="s">
        <v>8283</v>
      </c>
      <c r="O2263" t="s">
        <v>8286</v>
      </c>
      <c r="P2263" s="6">
        <f t="shared" si="175"/>
        <v>113</v>
      </c>
      <c r="Q2263">
        <f t="shared" si="176"/>
        <v>66.47</v>
      </c>
      <c r="R2263" s="16">
        <f t="shared" si="177"/>
        <v>42661.132245370376</v>
      </c>
      <c r="S2263" s="16">
        <f t="shared" si="178"/>
        <v>42595.585358796292</v>
      </c>
      <c r="T2263">
        <f t="shared" si="179"/>
        <v>2016</v>
      </c>
    </row>
    <row r="2264" spans="1:20" ht="45" hidden="1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 s="10">
        <v>1472911375</v>
      </c>
      <c r="J2264">
        <v>1471096975</v>
      </c>
      <c r="K2264" t="b">
        <v>0</v>
      </c>
      <c r="L2264">
        <v>20</v>
      </c>
      <c r="M2264" t="b">
        <v>0</v>
      </c>
      <c r="N2264" s="12" t="s">
        <v>8279</v>
      </c>
      <c r="O2264" t="s">
        <v>8305</v>
      </c>
      <c r="P2264" s="6">
        <f t="shared" si="175"/>
        <v>22.52</v>
      </c>
      <c r="Q2264">
        <f t="shared" si="176"/>
        <v>56.3</v>
      </c>
      <c r="R2264" s="16">
        <f t="shared" si="177"/>
        <v>42595.585358796292</v>
      </c>
      <c r="S2264" s="16">
        <f t="shared" si="178"/>
        <v>41865.878657407404</v>
      </c>
      <c r="T2264">
        <f t="shared" si="179"/>
        <v>2016</v>
      </c>
    </row>
    <row r="2265" spans="1:20" ht="60" hidden="1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 s="10">
        <v>1413234316</v>
      </c>
      <c r="J2265">
        <v>1408050316</v>
      </c>
      <c r="K2265" t="b">
        <v>0</v>
      </c>
      <c r="L2265">
        <v>13</v>
      </c>
      <c r="M2265" t="b">
        <v>0</v>
      </c>
      <c r="N2265" s="12" t="s">
        <v>8283</v>
      </c>
      <c r="O2265" t="s">
        <v>8286</v>
      </c>
      <c r="P2265" s="6">
        <f t="shared" si="175"/>
        <v>37.53</v>
      </c>
      <c r="Q2265">
        <f t="shared" si="176"/>
        <v>86.62</v>
      </c>
      <c r="R2265" s="16">
        <f t="shared" si="177"/>
        <v>41865.878657407404</v>
      </c>
      <c r="S2265" s="16">
        <f t="shared" si="178"/>
        <v>42073.660694444443</v>
      </c>
      <c r="T2265">
        <f t="shared" si="179"/>
        <v>2014</v>
      </c>
    </row>
    <row r="2266" spans="1:20" ht="135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 s="10">
        <v>1427860740</v>
      </c>
      <c r="J2266">
        <v>1426002684</v>
      </c>
      <c r="K2266" t="b">
        <v>0</v>
      </c>
      <c r="L2266">
        <v>19</v>
      </c>
      <c r="M2266" t="b">
        <v>1</v>
      </c>
      <c r="N2266" s="12" t="s">
        <v>8283</v>
      </c>
      <c r="O2266" t="s">
        <v>8286</v>
      </c>
      <c r="P2266" s="6">
        <f t="shared" si="175"/>
        <v>102.27</v>
      </c>
      <c r="Q2266">
        <f t="shared" si="176"/>
        <v>59.21</v>
      </c>
      <c r="R2266" s="16">
        <f t="shared" si="177"/>
        <v>42073.660694444443</v>
      </c>
      <c r="S2266" s="16">
        <f t="shared" si="178"/>
        <v>41059.118993055556</v>
      </c>
      <c r="T2266">
        <f t="shared" si="179"/>
        <v>2015</v>
      </c>
    </row>
    <row r="2267" spans="1:20" ht="45" hidden="1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 s="10">
        <v>1339732740</v>
      </c>
      <c r="J2267">
        <v>1338346281</v>
      </c>
      <c r="K2267" t="b">
        <v>0</v>
      </c>
      <c r="L2267">
        <v>29</v>
      </c>
      <c r="M2267" t="b">
        <v>1</v>
      </c>
      <c r="N2267" s="12" t="s">
        <v>8287</v>
      </c>
      <c r="O2267" t="s">
        <v>8288</v>
      </c>
      <c r="P2267" s="6">
        <f t="shared" si="175"/>
        <v>187.25</v>
      </c>
      <c r="Q2267">
        <f t="shared" si="176"/>
        <v>38.74</v>
      </c>
      <c r="R2267" s="16">
        <f t="shared" si="177"/>
        <v>41059.118993055556</v>
      </c>
      <c r="S2267" s="16">
        <f t="shared" si="178"/>
        <v>42572.61681712963</v>
      </c>
      <c r="T2267">
        <f t="shared" si="179"/>
        <v>2012</v>
      </c>
    </row>
    <row r="2268" spans="1:20" ht="150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 s="10">
        <v>1470538800</v>
      </c>
      <c r="J2268">
        <v>1469112493</v>
      </c>
      <c r="K2268" t="b">
        <v>0</v>
      </c>
      <c r="L2268">
        <v>19</v>
      </c>
      <c r="M2268" t="b">
        <v>1</v>
      </c>
      <c r="N2268" s="12" t="s">
        <v>8283</v>
      </c>
      <c r="O2268" t="s">
        <v>8286</v>
      </c>
      <c r="P2268" s="6">
        <f t="shared" si="175"/>
        <v>112</v>
      </c>
      <c r="Q2268">
        <f t="shared" si="176"/>
        <v>58.95</v>
      </c>
      <c r="R2268" s="16">
        <f t="shared" si="177"/>
        <v>42572.61681712963</v>
      </c>
      <c r="S2268" s="16">
        <f t="shared" si="178"/>
        <v>42374.651504629626</v>
      </c>
      <c r="T2268">
        <f t="shared" si="179"/>
        <v>2016</v>
      </c>
    </row>
    <row r="2269" spans="1:20" ht="150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 s="10">
        <v>1452872290</v>
      </c>
      <c r="J2269">
        <v>1452008290</v>
      </c>
      <c r="K2269" t="b">
        <v>0</v>
      </c>
      <c r="L2269">
        <v>18</v>
      </c>
      <c r="M2269" t="b">
        <v>1</v>
      </c>
      <c r="N2269" s="12" t="s">
        <v>8283</v>
      </c>
      <c r="O2269" t="s">
        <v>8286</v>
      </c>
      <c r="P2269" s="6">
        <f t="shared" si="175"/>
        <v>111.9</v>
      </c>
      <c r="Q2269">
        <f t="shared" si="176"/>
        <v>62.17</v>
      </c>
      <c r="R2269" s="16">
        <f t="shared" si="177"/>
        <v>42374.651504629626</v>
      </c>
      <c r="S2269" s="16">
        <f t="shared" si="178"/>
        <v>42499.039629629624</v>
      </c>
      <c r="T2269">
        <f t="shared" si="179"/>
        <v>2016</v>
      </c>
    </row>
    <row r="2270" spans="1:20" ht="120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 s="10">
        <v>1465347424</v>
      </c>
      <c r="J2270">
        <v>1462755424</v>
      </c>
      <c r="K2270" t="b">
        <v>0</v>
      </c>
      <c r="L2270">
        <v>18</v>
      </c>
      <c r="M2270" t="b">
        <v>1</v>
      </c>
      <c r="N2270" s="12" t="s">
        <v>8283</v>
      </c>
      <c r="O2270" t="s">
        <v>8286</v>
      </c>
      <c r="P2270" s="6">
        <f t="shared" si="175"/>
        <v>106.19</v>
      </c>
      <c r="Q2270">
        <f t="shared" si="176"/>
        <v>61.94</v>
      </c>
      <c r="R2270" s="16">
        <f t="shared" si="177"/>
        <v>42499.039629629624</v>
      </c>
      <c r="S2270" s="16">
        <f t="shared" si="178"/>
        <v>41830.545694444445</v>
      </c>
      <c r="T2270">
        <f t="shared" si="179"/>
        <v>2016</v>
      </c>
    </row>
    <row r="2271" spans="1:20" ht="150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 s="10">
        <v>1407536880</v>
      </c>
      <c r="J2271">
        <v>1404997548</v>
      </c>
      <c r="K2271" t="b">
        <v>0</v>
      </c>
      <c r="L2271">
        <v>18</v>
      </c>
      <c r="M2271" t="b">
        <v>1</v>
      </c>
      <c r="N2271" s="12" t="s">
        <v>8283</v>
      </c>
      <c r="O2271" t="s">
        <v>8286</v>
      </c>
      <c r="P2271" s="6">
        <f t="shared" si="175"/>
        <v>223</v>
      </c>
      <c r="Q2271">
        <f t="shared" si="176"/>
        <v>61.94</v>
      </c>
      <c r="R2271" s="16">
        <f t="shared" si="177"/>
        <v>41830.545694444445</v>
      </c>
      <c r="S2271" s="16">
        <f t="shared" si="178"/>
        <v>40670.507326388892</v>
      </c>
      <c r="T2271">
        <f t="shared" si="179"/>
        <v>2014</v>
      </c>
    </row>
    <row r="2272" spans="1:20" ht="45" hidden="1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 s="10">
        <v>1308110340</v>
      </c>
      <c r="J2272">
        <v>1304770233</v>
      </c>
      <c r="K2272" t="b">
        <v>0</v>
      </c>
      <c r="L2272">
        <v>31</v>
      </c>
      <c r="M2272" t="b">
        <v>1</v>
      </c>
      <c r="N2272" s="12" t="s">
        <v>8287</v>
      </c>
      <c r="O2272" t="s">
        <v>8288</v>
      </c>
      <c r="P2272" s="6">
        <f t="shared" si="175"/>
        <v>170.92</v>
      </c>
      <c r="Q2272">
        <f t="shared" si="176"/>
        <v>35.840000000000003</v>
      </c>
      <c r="R2272" s="16">
        <f t="shared" si="177"/>
        <v>40670.507326388892</v>
      </c>
      <c r="S2272" s="16">
        <f t="shared" si="178"/>
        <v>41869.740671296298</v>
      </c>
      <c r="T2272">
        <f t="shared" si="179"/>
        <v>2011</v>
      </c>
    </row>
    <row r="2273" spans="1:20" ht="135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 s="10">
        <v>1410975994</v>
      </c>
      <c r="J2273">
        <v>1408383994</v>
      </c>
      <c r="K2273" t="b">
        <v>0</v>
      </c>
      <c r="L2273">
        <v>19</v>
      </c>
      <c r="M2273" t="b">
        <v>1</v>
      </c>
      <c r="N2273" s="12" t="s">
        <v>8283</v>
      </c>
      <c r="O2273" t="s">
        <v>8286</v>
      </c>
      <c r="P2273" s="6">
        <f t="shared" si="175"/>
        <v>111</v>
      </c>
      <c r="Q2273">
        <f t="shared" si="176"/>
        <v>58.42</v>
      </c>
      <c r="R2273" s="16">
        <f t="shared" si="177"/>
        <v>41869.740671296298</v>
      </c>
      <c r="S2273" s="16">
        <f t="shared" si="178"/>
        <v>42481.376597222217</v>
      </c>
      <c r="T2273">
        <f t="shared" si="179"/>
        <v>2014</v>
      </c>
    </row>
    <row r="2274" spans="1:20" ht="60" hidden="1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 s="10">
        <v>1463821338</v>
      </c>
      <c r="J2274">
        <v>1461229338</v>
      </c>
      <c r="K2274" t="b">
        <v>0</v>
      </c>
      <c r="L2274">
        <v>17</v>
      </c>
      <c r="M2274" t="b">
        <v>0</v>
      </c>
      <c r="N2274" s="12" t="s">
        <v>8268</v>
      </c>
      <c r="O2274" t="s">
        <v>8270</v>
      </c>
      <c r="P2274" s="6">
        <f t="shared" si="175"/>
        <v>3.82</v>
      </c>
      <c r="Q2274">
        <f t="shared" si="176"/>
        <v>65.180000000000007</v>
      </c>
      <c r="R2274" s="16">
        <f t="shared" si="177"/>
        <v>42481.376597222217</v>
      </c>
      <c r="S2274" s="16">
        <f t="shared" si="178"/>
        <v>41065.858067129629</v>
      </c>
      <c r="T2274">
        <f t="shared" si="179"/>
        <v>2016</v>
      </c>
    </row>
    <row r="2275" spans="1:20" ht="60" hidden="1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 s="10">
        <v>1341349200</v>
      </c>
      <c r="J2275">
        <v>1338928537</v>
      </c>
      <c r="K2275" t="b">
        <v>0</v>
      </c>
      <c r="L2275">
        <v>15</v>
      </c>
      <c r="M2275" t="b">
        <v>1</v>
      </c>
      <c r="N2275" s="12" t="s">
        <v>8281</v>
      </c>
      <c r="O2275" t="s">
        <v>8303</v>
      </c>
      <c r="P2275" s="6">
        <f t="shared" si="175"/>
        <v>110.6</v>
      </c>
      <c r="Q2275">
        <f t="shared" si="176"/>
        <v>73.73</v>
      </c>
      <c r="R2275" s="16">
        <f t="shared" si="177"/>
        <v>41065.858067129629</v>
      </c>
      <c r="S2275" s="16">
        <f t="shared" si="178"/>
        <v>42107.067557870367</v>
      </c>
      <c r="T2275">
        <f t="shared" si="179"/>
        <v>2012</v>
      </c>
    </row>
    <row r="2276" spans="1:20" ht="135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 s="10">
        <v>1431481037</v>
      </c>
      <c r="J2276">
        <v>1428889037</v>
      </c>
      <c r="K2276" t="b">
        <v>0</v>
      </c>
      <c r="L2276">
        <v>18</v>
      </c>
      <c r="M2276" t="b">
        <v>1</v>
      </c>
      <c r="N2276" s="12" t="s">
        <v>8283</v>
      </c>
      <c r="O2276" t="s">
        <v>8286</v>
      </c>
      <c r="P2276" s="6">
        <f t="shared" si="175"/>
        <v>221</v>
      </c>
      <c r="Q2276">
        <f t="shared" si="176"/>
        <v>61.39</v>
      </c>
      <c r="R2276" s="16">
        <f t="shared" si="177"/>
        <v>42107.067557870367</v>
      </c>
      <c r="S2276" s="16">
        <f t="shared" si="178"/>
        <v>42538.968310185184</v>
      </c>
      <c r="T2276">
        <f t="shared" si="179"/>
        <v>2015</v>
      </c>
    </row>
    <row r="2277" spans="1:20" ht="60" hidden="1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 s="10">
        <v>1468716180</v>
      </c>
      <c r="J2277">
        <v>1466205262</v>
      </c>
      <c r="K2277" t="b">
        <v>0</v>
      </c>
      <c r="L2277">
        <v>12</v>
      </c>
      <c r="M2277" t="b">
        <v>0</v>
      </c>
      <c r="N2277" s="12" t="s">
        <v>8283</v>
      </c>
      <c r="O2277" t="s">
        <v>8286</v>
      </c>
      <c r="P2277" s="6">
        <f t="shared" si="175"/>
        <v>15.74</v>
      </c>
      <c r="Q2277">
        <f t="shared" si="176"/>
        <v>91.83</v>
      </c>
      <c r="R2277" s="16">
        <f t="shared" si="177"/>
        <v>42538.968310185184</v>
      </c>
      <c r="S2277" s="16">
        <f t="shared" si="178"/>
        <v>42159.649583333332</v>
      </c>
      <c r="T2277">
        <f t="shared" si="179"/>
        <v>2016</v>
      </c>
    </row>
    <row r="2278" spans="1:20" ht="45" hidden="1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 s="10">
        <v>1438616124</v>
      </c>
      <c r="J2278">
        <v>1433432124</v>
      </c>
      <c r="K2278" t="b">
        <v>0</v>
      </c>
      <c r="L2278">
        <v>3</v>
      </c>
      <c r="M2278" t="b">
        <v>0</v>
      </c>
      <c r="N2278" s="12" t="s">
        <v>8268</v>
      </c>
      <c r="O2278" t="s">
        <v>8302</v>
      </c>
      <c r="P2278" s="6">
        <f t="shared" si="175"/>
        <v>14.68</v>
      </c>
      <c r="Q2278">
        <f t="shared" si="176"/>
        <v>367</v>
      </c>
      <c r="R2278" s="16">
        <f t="shared" si="177"/>
        <v>42159.649583333332</v>
      </c>
      <c r="S2278" s="16">
        <f t="shared" si="178"/>
        <v>41866.79886574074</v>
      </c>
      <c r="T2278">
        <f t="shared" si="179"/>
        <v>2015</v>
      </c>
    </row>
    <row r="2279" spans="1:20" ht="120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 s="10">
        <v>1409720340</v>
      </c>
      <c r="J2279">
        <v>1408129822</v>
      </c>
      <c r="K2279" t="b">
        <v>0</v>
      </c>
      <c r="L2279">
        <v>27</v>
      </c>
      <c r="M2279" t="b">
        <v>1</v>
      </c>
      <c r="N2279" s="12" t="s">
        <v>8283</v>
      </c>
      <c r="O2279" t="s">
        <v>8286</v>
      </c>
      <c r="P2279" s="6">
        <f t="shared" si="175"/>
        <v>110.1</v>
      </c>
      <c r="Q2279">
        <f t="shared" si="176"/>
        <v>40.78</v>
      </c>
      <c r="R2279" s="16">
        <f t="shared" si="177"/>
        <v>41866.79886574074</v>
      </c>
      <c r="S2279" s="16">
        <f t="shared" si="178"/>
        <v>42241.798206018517</v>
      </c>
      <c r="T2279">
        <f t="shared" si="179"/>
        <v>2014</v>
      </c>
    </row>
    <row r="2280" spans="1:20" ht="60" hidden="1" x14ac:dyDescent="0.25">
      <c r="A2280">
        <v>2678</v>
      </c>
      <c r="B2280" s="3" t="s">
        <v>2678</v>
      </c>
      <c r="C2280" s="3" t="s">
        <v>6788</v>
      </c>
      <c r="D2280" s="6">
        <v>8000000</v>
      </c>
      <c r="E2280" s="8">
        <v>1100</v>
      </c>
      <c r="F2280" t="s">
        <v>8220</v>
      </c>
      <c r="G2280" t="s">
        <v>8226</v>
      </c>
      <c r="H2280" t="s">
        <v>8248</v>
      </c>
      <c r="I2280" s="10">
        <v>1443121765</v>
      </c>
      <c r="J2280">
        <v>1440529765</v>
      </c>
      <c r="K2280" t="b">
        <v>0</v>
      </c>
      <c r="L2280">
        <v>2</v>
      </c>
      <c r="M2280" t="b">
        <v>0</v>
      </c>
      <c r="N2280" s="12" t="s">
        <v>8268</v>
      </c>
      <c r="O2280" t="s">
        <v>8300</v>
      </c>
      <c r="P2280" s="6">
        <f t="shared" si="175"/>
        <v>0.01</v>
      </c>
      <c r="Q2280">
        <f t="shared" si="176"/>
        <v>550</v>
      </c>
      <c r="R2280" s="16">
        <f t="shared" si="177"/>
        <v>42241.798206018517</v>
      </c>
      <c r="S2280" s="16">
        <f t="shared" si="178"/>
        <v>42445.598136574074</v>
      </c>
      <c r="T2280">
        <f t="shared" si="179"/>
        <v>2015</v>
      </c>
    </row>
    <row r="2281" spans="1:20" ht="45" hidden="1" x14ac:dyDescent="0.25">
      <c r="A2281">
        <v>3769</v>
      </c>
      <c r="B2281" s="3" t="s">
        <v>3766</v>
      </c>
      <c r="C2281" s="3" t="s">
        <v>7879</v>
      </c>
      <c r="D2281" s="6">
        <v>1100</v>
      </c>
      <c r="E2281" s="8">
        <v>1100</v>
      </c>
      <c r="F2281" t="s">
        <v>8218</v>
      </c>
      <c r="G2281" t="s">
        <v>8223</v>
      </c>
      <c r="H2281" t="s">
        <v>8245</v>
      </c>
      <c r="I2281" s="10">
        <v>1460730079</v>
      </c>
      <c r="J2281">
        <v>1458138079</v>
      </c>
      <c r="K2281" t="b">
        <v>0</v>
      </c>
      <c r="L2281">
        <v>15</v>
      </c>
      <c r="M2281" t="b">
        <v>1</v>
      </c>
      <c r="N2281" s="12" t="s">
        <v>8283</v>
      </c>
      <c r="O2281" t="s">
        <v>8295</v>
      </c>
      <c r="P2281" s="6">
        <f t="shared" si="175"/>
        <v>100</v>
      </c>
      <c r="Q2281">
        <f t="shared" si="176"/>
        <v>73.33</v>
      </c>
      <c r="R2281" s="16">
        <f t="shared" si="177"/>
        <v>42445.598136574074</v>
      </c>
      <c r="S2281" s="16">
        <f t="shared" si="178"/>
        <v>40696.648784722223</v>
      </c>
      <c r="T2281">
        <f t="shared" si="179"/>
        <v>2016</v>
      </c>
    </row>
    <row r="2282" spans="1:20" ht="45" hidden="1" x14ac:dyDescent="0.25">
      <c r="A2282">
        <v>2537</v>
      </c>
      <c r="B2282" s="3" t="s">
        <v>2537</v>
      </c>
      <c r="C2282" s="3" t="s">
        <v>6647</v>
      </c>
      <c r="D2282" s="6">
        <v>1000</v>
      </c>
      <c r="E2282" s="8">
        <v>1100</v>
      </c>
      <c r="F2282" t="s">
        <v>8218</v>
      </c>
      <c r="G2282" t="s">
        <v>8223</v>
      </c>
      <c r="H2282" t="s">
        <v>8245</v>
      </c>
      <c r="I2282" s="10">
        <v>1312212855</v>
      </c>
      <c r="J2282">
        <v>1307028855</v>
      </c>
      <c r="K2282" t="b">
        <v>0</v>
      </c>
      <c r="L2282">
        <v>11</v>
      </c>
      <c r="M2282" t="b">
        <v>1</v>
      </c>
      <c r="N2282" s="12" t="s">
        <v>8287</v>
      </c>
      <c r="O2282" t="s">
        <v>8301</v>
      </c>
      <c r="P2282" s="6">
        <f t="shared" si="175"/>
        <v>110</v>
      </c>
      <c r="Q2282">
        <f t="shared" si="176"/>
        <v>100</v>
      </c>
      <c r="R2282" s="16">
        <f t="shared" si="177"/>
        <v>40696.648784722223</v>
      </c>
      <c r="S2282" s="16">
        <f t="shared" si="178"/>
        <v>41740.493657407409</v>
      </c>
      <c r="T2282">
        <f t="shared" si="179"/>
        <v>2011</v>
      </c>
    </row>
    <row r="2283" spans="1:20" ht="60" hidden="1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 s="10">
        <v>1399809052</v>
      </c>
      <c r="J2283">
        <v>1397217052</v>
      </c>
      <c r="K2283" t="b">
        <v>1</v>
      </c>
      <c r="L2283">
        <v>23</v>
      </c>
      <c r="M2283" t="b">
        <v>0</v>
      </c>
      <c r="N2283" s="12" t="s">
        <v>8283</v>
      </c>
      <c r="O2283" t="s">
        <v>8286</v>
      </c>
      <c r="P2283" s="6">
        <f t="shared" si="175"/>
        <v>21.94</v>
      </c>
      <c r="Q2283">
        <f t="shared" si="176"/>
        <v>47.7</v>
      </c>
      <c r="R2283" s="16">
        <f t="shared" si="177"/>
        <v>41740.493657407409</v>
      </c>
      <c r="S2283" s="16">
        <f t="shared" si="178"/>
        <v>41872.802928240737</v>
      </c>
      <c r="T2283">
        <f t="shared" si="179"/>
        <v>2014</v>
      </c>
    </row>
    <row r="2284" spans="1:20" ht="60" hidden="1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 s="10">
        <v>1412536573</v>
      </c>
      <c r="J2284">
        <v>1408648573</v>
      </c>
      <c r="K2284" t="b">
        <v>0</v>
      </c>
      <c r="L2284">
        <v>58</v>
      </c>
      <c r="M2284" t="b">
        <v>0</v>
      </c>
      <c r="N2284" s="12" t="s">
        <v>8283</v>
      </c>
      <c r="O2284" t="s">
        <v>8284</v>
      </c>
      <c r="P2284" s="6">
        <f t="shared" si="175"/>
        <v>2.19</v>
      </c>
      <c r="Q2284">
        <f t="shared" si="176"/>
        <v>18.899999999999999</v>
      </c>
      <c r="R2284" s="16">
        <f t="shared" si="177"/>
        <v>41872.802928240737</v>
      </c>
      <c r="S2284" s="16">
        <f t="shared" si="178"/>
        <v>41464.934386574074</v>
      </c>
      <c r="T2284">
        <f t="shared" si="179"/>
        <v>2014</v>
      </c>
    </row>
    <row r="2285" spans="1:20" ht="45" hidden="1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 s="10">
        <v>1378592731</v>
      </c>
      <c r="J2285">
        <v>1373408731</v>
      </c>
      <c r="K2285" t="b">
        <v>0</v>
      </c>
      <c r="L2285">
        <v>25</v>
      </c>
      <c r="M2285" t="b">
        <v>1</v>
      </c>
      <c r="N2285" s="12" t="s">
        <v>8271</v>
      </c>
      <c r="O2285" t="s">
        <v>8293</v>
      </c>
      <c r="P2285" s="6">
        <f t="shared" si="175"/>
        <v>109.1</v>
      </c>
      <c r="Q2285">
        <f t="shared" si="176"/>
        <v>43.64</v>
      </c>
      <c r="R2285" s="16">
        <f t="shared" si="177"/>
        <v>41464.934386574074</v>
      </c>
      <c r="S2285" s="16">
        <f t="shared" si="178"/>
        <v>42056.091631944444</v>
      </c>
      <c r="T2285">
        <f t="shared" si="179"/>
        <v>2013</v>
      </c>
    </row>
    <row r="2286" spans="1:20" ht="120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 s="10">
        <v>1425704100</v>
      </c>
      <c r="J2286">
        <v>1424484717</v>
      </c>
      <c r="K2286" t="b">
        <v>0</v>
      </c>
      <c r="L2286">
        <v>20</v>
      </c>
      <c r="M2286" t="b">
        <v>1</v>
      </c>
      <c r="N2286" s="12" t="s">
        <v>8283</v>
      </c>
      <c r="O2286" t="s">
        <v>8286</v>
      </c>
      <c r="P2286" s="6">
        <f t="shared" si="175"/>
        <v>218</v>
      </c>
      <c r="Q2286">
        <f t="shared" si="176"/>
        <v>54.5</v>
      </c>
      <c r="R2286" s="16">
        <f t="shared" si="177"/>
        <v>42056.091631944444</v>
      </c>
      <c r="S2286" s="16">
        <f t="shared" si="178"/>
        <v>42135.810694444444</v>
      </c>
      <c r="T2286">
        <f t="shared" si="179"/>
        <v>2015</v>
      </c>
    </row>
    <row r="2287" spans="1:20" ht="135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 s="10">
        <v>1433964444</v>
      </c>
      <c r="J2287">
        <v>1431372444</v>
      </c>
      <c r="K2287" t="b">
        <v>0</v>
      </c>
      <c r="L2287">
        <v>41</v>
      </c>
      <c r="M2287" t="b">
        <v>1</v>
      </c>
      <c r="N2287" s="12" t="s">
        <v>8283</v>
      </c>
      <c r="O2287" t="s">
        <v>8286</v>
      </c>
      <c r="P2287" s="6">
        <f t="shared" si="175"/>
        <v>108.8</v>
      </c>
      <c r="Q2287">
        <f t="shared" si="176"/>
        <v>26.54</v>
      </c>
      <c r="R2287" s="16">
        <f t="shared" si="177"/>
        <v>42135.810694444444</v>
      </c>
      <c r="S2287" s="16">
        <f t="shared" si="178"/>
        <v>41785.707708333335</v>
      </c>
      <c r="T2287">
        <f t="shared" si="179"/>
        <v>2015</v>
      </c>
    </row>
    <row r="2288" spans="1:20" ht="120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 s="10">
        <v>1403715546</v>
      </c>
      <c r="J2288">
        <v>1401123546</v>
      </c>
      <c r="K2288" t="b">
        <v>0</v>
      </c>
      <c r="L2288">
        <v>35</v>
      </c>
      <c r="M2288" t="b">
        <v>1</v>
      </c>
      <c r="N2288" s="12" t="s">
        <v>8283</v>
      </c>
      <c r="O2288" t="s">
        <v>8286</v>
      </c>
      <c r="P2288" s="6">
        <f t="shared" si="175"/>
        <v>108.25</v>
      </c>
      <c r="Q2288">
        <f t="shared" si="176"/>
        <v>30.93</v>
      </c>
      <c r="R2288" s="16">
        <f t="shared" si="177"/>
        <v>41785.707708333335</v>
      </c>
      <c r="S2288" s="16">
        <f t="shared" si="178"/>
        <v>42016.832465277781</v>
      </c>
      <c r="T2288">
        <f t="shared" si="179"/>
        <v>2014</v>
      </c>
    </row>
    <row r="2289" spans="1:20" ht="135" x14ac:dyDescent="0.25">
      <c r="A2289">
        <v>3446</v>
      </c>
      <c r="B2289" s="3" t="s">
        <v>3445</v>
      </c>
      <c r="C2289" s="3" t="s">
        <v>7556</v>
      </c>
      <c r="D2289" s="6">
        <v>1000</v>
      </c>
      <c r="E2289" s="8">
        <v>1082</v>
      </c>
      <c r="F2289" t="s">
        <v>8218</v>
      </c>
      <c r="G2289" t="s">
        <v>8224</v>
      </c>
      <c r="H2289" t="s">
        <v>8246</v>
      </c>
      <c r="I2289" s="10">
        <v>1423138800</v>
      </c>
      <c r="J2289">
        <v>1421092725</v>
      </c>
      <c r="K2289" t="b">
        <v>0</v>
      </c>
      <c r="L2289">
        <v>25</v>
      </c>
      <c r="M2289" t="b">
        <v>1</v>
      </c>
      <c r="N2289" s="12" t="s">
        <v>8283</v>
      </c>
      <c r="O2289" t="s">
        <v>8286</v>
      </c>
      <c r="P2289" s="6">
        <f t="shared" si="175"/>
        <v>108.2</v>
      </c>
      <c r="Q2289">
        <f t="shared" si="176"/>
        <v>43.28</v>
      </c>
      <c r="R2289" s="16">
        <f t="shared" si="177"/>
        <v>42016.832465277781</v>
      </c>
      <c r="S2289" s="16">
        <f t="shared" si="178"/>
        <v>41547.662997685184</v>
      </c>
      <c r="T2289">
        <f t="shared" si="179"/>
        <v>2015</v>
      </c>
    </row>
    <row r="2290" spans="1:20" ht="60" hidden="1" x14ac:dyDescent="0.25">
      <c r="A2290">
        <v>1264</v>
      </c>
      <c r="B2290" s="3" t="s">
        <v>1265</v>
      </c>
      <c r="C2290" s="3" t="s">
        <v>5374</v>
      </c>
      <c r="D2290" s="6">
        <v>650</v>
      </c>
      <c r="E2290" s="8">
        <v>1082</v>
      </c>
      <c r="F2290" t="s">
        <v>8218</v>
      </c>
      <c r="G2290" t="s">
        <v>8223</v>
      </c>
      <c r="H2290" t="s">
        <v>8245</v>
      </c>
      <c r="I2290" s="10">
        <v>1383062083</v>
      </c>
      <c r="J2290">
        <v>1380556483</v>
      </c>
      <c r="K2290" t="b">
        <v>1</v>
      </c>
      <c r="L2290">
        <v>34</v>
      </c>
      <c r="M2290" t="b">
        <v>1</v>
      </c>
      <c r="N2290" s="12" t="s">
        <v>8287</v>
      </c>
      <c r="O2290" t="s">
        <v>8291</v>
      </c>
      <c r="P2290" s="6">
        <f t="shared" si="175"/>
        <v>166.46</v>
      </c>
      <c r="Q2290">
        <f t="shared" si="176"/>
        <v>31.82</v>
      </c>
      <c r="R2290" s="16">
        <f t="shared" si="177"/>
        <v>41547.662997685184</v>
      </c>
      <c r="S2290" s="16">
        <f t="shared" si="178"/>
        <v>41987.818969907406</v>
      </c>
      <c r="T2290">
        <f t="shared" si="179"/>
        <v>2013</v>
      </c>
    </row>
    <row r="2291" spans="1:20" ht="45" hidden="1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 s="10">
        <v>1421177959</v>
      </c>
      <c r="J2291">
        <v>1418585959</v>
      </c>
      <c r="K2291" t="b">
        <v>1</v>
      </c>
      <c r="L2291">
        <v>22</v>
      </c>
      <c r="M2291" t="b">
        <v>0</v>
      </c>
      <c r="N2291" s="12" t="s">
        <v>8273</v>
      </c>
      <c r="O2291" t="s">
        <v>8274</v>
      </c>
      <c r="P2291" s="6">
        <f t="shared" si="175"/>
        <v>2.7</v>
      </c>
      <c r="Q2291">
        <f t="shared" si="176"/>
        <v>49.14</v>
      </c>
      <c r="R2291" s="16">
        <f t="shared" si="177"/>
        <v>41987.818969907406</v>
      </c>
      <c r="S2291" s="16">
        <f t="shared" si="178"/>
        <v>42006.02207175926</v>
      </c>
      <c r="T2291">
        <f t="shared" si="179"/>
        <v>2014</v>
      </c>
    </row>
    <row r="2292" spans="1:20" ht="45" hidden="1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 s="10">
        <v>1422750707</v>
      </c>
      <c r="J2292">
        <v>1420158707</v>
      </c>
      <c r="K2292" t="b">
        <v>0</v>
      </c>
      <c r="L2292">
        <v>32</v>
      </c>
      <c r="M2292" t="b">
        <v>1</v>
      </c>
      <c r="N2292" s="12" t="s">
        <v>8287</v>
      </c>
      <c r="O2292" t="s">
        <v>8298</v>
      </c>
      <c r="P2292" s="6">
        <f t="shared" si="175"/>
        <v>108</v>
      </c>
      <c r="Q2292">
        <f t="shared" si="176"/>
        <v>33.75</v>
      </c>
      <c r="R2292" s="16">
        <f t="shared" si="177"/>
        <v>42006.02207175926</v>
      </c>
      <c r="S2292" s="16">
        <f t="shared" si="178"/>
        <v>42098.216238425928</v>
      </c>
      <c r="T2292">
        <f t="shared" si="179"/>
        <v>2015</v>
      </c>
    </row>
    <row r="2293" spans="1:20" ht="30" hidden="1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 s="10">
        <v>1429938683</v>
      </c>
      <c r="J2293">
        <v>1428124283</v>
      </c>
      <c r="K2293" t="b">
        <v>0</v>
      </c>
      <c r="L2293">
        <v>20</v>
      </c>
      <c r="M2293" t="b">
        <v>1</v>
      </c>
      <c r="N2293" s="12" t="s">
        <v>8283</v>
      </c>
      <c r="O2293" t="s">
        <v>8284</v>
      </c>
      <c r="P2293" s="6">
        <f t="shared" si="175"/>
        <v>180</v>
      </c>
      <c r="Q2293">
        <f t="shared" si="176"/>
        <v>54</v>
      </c>
      <c r="R2293" s="16">
        <f t="shared" si="177"/>
        <v>42098.216238425928</v>
      </c>
      <c r="S2293" s="16">
        <f t="shared" si="178"/>
        <v>42402.889027777783</v>
      </c>
      <c r="T2293">
        <f t="shared" si="179"/>
        <v>2015</v>
      </c>
    </row>
    <row r="2294" spans="1:20" ht="75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 s="10">
        <v>1458332412</v>
      </c>
      <c r="J2294">
        <v>1454448012</v>
      </c>
      <c r="K2294" t="b">
        <v>0</v>
      </c>
      <c r="L2294">
        <v>14</v>
      </c>
      <c r="M2294" t="b">
        <v>1</v>
      </c>
      <c r="N2294" s="12" t="s">
        <v>8283</v>
      </c>
      <c r="O2294" t="s">
        <v>8286</v>
      </c>
      <c r="P2294" s="6">
        <f t="shared" si="175"/>
        <v>107.8</v>
      </c>
      <c r="Q2294">
        <f t="shared" si="176"/>
        <v>77</v>
      </c>
      <c r="R2294" s="16">
        <f t="shared" si="177"/>
        <v>42402.889027777783</v>
      </c>
      <c r="S2294" s="16">
        <f t="shared" si="178"/>
        <v>41841.820486111108</v>
      </c>
      <c r="T2294">
        <f t="shared" si="179"/>
        <v>2016</v>
      </c>
    </row>
    <row r="2295" spans="1:20" ht="135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 s="10">
        <v>1409515200</v>
      </c>
      <c r="J2295">
        <v>1405971690</v>
      </c>
      <c r="K2295" t="b">
        <v>0</v>
      </c>
      <c r="L2295">
        <v>30</v>
      </c>
      <c r="M2295" t="b">
        <v>1</v>
      </c>
      <c r="N2295" s="12" t="s">
        <v>8283</v>
      </c>
      <c r="O2295" t="s">
        <v>8286</v>
      </c>
      <c r="P2295" s="6">
        <f t="shared" si="175"/>
        <v>214.6</v>
      </c>
      <c r="Q2295">
        <f t="shared" si="176"/>
        <v>35.770000000000003</v>
      </c>
      <c r="R2295" s="16">
        <f t="shared" si="177"/>
        <v>41841.820486111108</v>
      </c>
      <c r="S2295" s="16">
        <f t="shared" si="178"/>
        <v>42649.562118055561</v>
      </c>
      <c r="T2295">
        <f t="shared" si="179"/>
        <v>2014</v>
      </c>
    </row>
    <row r="2296" spans="1:20" ht="60" hidden="1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 s="10">
        <v>1480007460</v>
      </c>
      <c r="J2296">
        <v>1475760567</v>
      </c>
      <c r="K2296" t="b">
        <v>0</v>
      </c>
      <c r="L2296">
        <v>13</v>
      </c>
      <c r="M2296" t="b">
        <v>0</v>
      </c>
      <c r="N2296" s="12" t="s">
        <v>8283</v>
      </c>
      <c r="O2296" t="s">
        <v>8284</v>
      </c>
      <c r="P2296" s="6">
        <f t="shared" si="175"/>
        <v>4.29</v>
      </c>
      <c r="Q2296">
        <f t="shared" si="176"/>
        <v>82.46</v>
      </c>
      <c r="R2296" s="16">
        <f t="shared" si="177"/>
        <v>42649.562118055561</v>
      </c>
      <c r="S2296" s="16">
        <f t="shared" si="178"/>
        <v>42682.451921296291</v>
      </c>
      <c r="T2296">
        <f t="shared" si="179"/>
        <v>2016</v>
      </c>
    </row>
    <row r="2297" spans="1:20" ht="45" hidden="1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 s="10">
        <v>1479811846</v>
      </c>
      <c r="J2297">
        <v>1478602246</v>
      </c>
      <c r="K2297" t="b">
        <v>0</v>
      </c>
      <c r="L2297">
        <v>50</v>
      </c>
      <c r="M2297" t="b">
        <v>1</v>
      </c>
      <c r="N2297" s="12" t="s">
        <v>8276</v>
      </c>
      <c r="O2297" t="s">
        <v>8277</v>
      </c>
      <c r="P2297" s="6">
        <f t="shared" si="175"/>
        <v>222.71</v>
      </c>
      <c r="Q2297">
        <f t="shared" si="176"/>
        <v>21.38</v>
      </c>
      <c r="R2297" s="16">
        <f t="shared" si="177"/>
        <v>42682.451921296291</v>
      </c>
      <c r="S2297" s="16">
        <f t="shared" si="178"/>
        <v>42475.057164351849</v>
      </c>
      <c r="T2297">
        <f t="shared" si="179"/>
        <v>2016</v>
      </c>
    </row>
    <row r="2298" spans="1:20" ht="150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 s="10">
        <v>1463275339</v>
      </c>
      <c r="J2298">
        <v>1460683339</v>
      </c>
      <c r="K2298" t="b">
        <v>0</v>
      </c>
      <c r="L2298">
        <v>20</v>
      </c>
      <c r="M2298" t="b">
        <v>1</v>
      </c>
      <c r="N2298" s="12" t="s">
        <v>8283</v>
      </c>
      <c r="O2298" t="s">
        <v>8286</v>
      </c>
      <c r="P2298" s="6">
        <f t="shared" si="175"/>
        <v>106.68</v>
      </c>
      <c r="Q2298">
        <f t="shared" si="176"/>
        <v>53.34</v>
      </c>
      <c r="R2298" s="16">
        <f t="shared" si="177"/>
        <v>42475.057164351849</v>
      </c>
      <c r="S2298" s="16">
        <f t="shared" si="178"/>
        <v>41744.745208333334</v>
      </c>
      <c r="T2298">
        <f t="shared" si="179"/>
        <v>2016</v>
      </c>
    </row>
    <row r="2299" spans="1:20" ht="30" hidden="1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 s="10">
        <v>1400176386</v>
      </c>
      <c r="J2299">
        <v>1397584386</v>
      </c>
      <c r="K2299" t="b">
        <v>0</v>
      </c>
      <c r="L2299">
        <v>36</v>
      </c>
      <c r="M2299" t="b">
        <v>1</v>
      </c>
      <c r="N2299" s="12" t="s">
        <v>8287</v>
      </c>
      <c r="O2299" t="s">
        <v>8301</v>
      </c>
      <c r="P2299" s="6">
        <f t="shared" si="175"/>
        <v>118.44</v>
      </c>
      <c r="Q2299">
        <f t="shared" si="176"/>
        <v>29.61</v>
      </c>
      <c r="R2299" s="16">
        <f t="shared" si="177"/>
        <v>41744.745208333334</v>
      </c>
      <c r="S2299" s="16">
        <f t="shared" si="178"/>
        <v>40378.893206018518</v>
      </c>
      <c r="T2299">
        <f t="shared" si="179"/>
        <v>2014</v>
      </c>
    </row>
    <row r="2300" spans="1:20" ht="60" hidden="1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 s="10">
        <v>1285995540</v>
      </c>
      <c r="J2300">
        <v>1279574773</v>
      </c>
      <c r="K2300" t="b">
        <v>0</v>
      </c>
      <c r="L2300">
        <v>32</v>
      </c>
      <c r="M2300" t="b">
        <v>1</v>
      </c>
      <c r="N2300" s="12" t="s">
        <v>8283</v>
      </c>
      <c r="O2300" t="s">
        <v>8284</v>
      </c>
      <c r="P2300" s="6">
        <f t="shared" si="175"/>
        <v>213.2</v>
      </c>
      <c r="Q2300">
        <f t="shared" si="176"/>
        <v>33.31</v>
      </c>
      <c r="R2300" s="16">
        <f t="shared" si="177"/>
        <v>40378.893206018518</v>
      </c>
      <c r="S2300" s="16">
        <f t="shared" si="178"/>
        <v>41403.000856481485</v>
      </c>
      <c r="T2300">
        <f t="shared" si="179"/>
        <v>2010</v>
      </c>
    </row>
    <row r="2301" spans="1:20" ht="45" hidden="1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 s="10">
        <v>1370649674</v>
      </c>
      <c r="J2301">
        <v>1368057674</v>
      </c>
      <c r="K2301" t="b">
        <v>0</v>
      </c>
      <c r="L2301">
        <v>25</v>
      </c>
      <c r="M2301" t="b">
        <v>1</v>
      </c>
      <c r="N2301" s="12" t="s">
        <v>8287</v>
      </c>
      <c r="O2301" t="s">
        <v>8291</v>
      </c>
      <c r="P2301" s="6">
        <f t="shared" si="175"/>
        <v>133.15</v>
      </c>
      <c r="Q2301">
        <f t="shared" si="176"/>
        <v>42.61</v>
      </c>
      <c r="R2301" s="16">
        <f t="shared" si="177"/>
        <v>41403.000856481485</v>
      </c>
      <c r="S2301" s="16">
        <f t="shared" si="178"/>
        <v>41766.072500000002</v>
      </c>
      <c r="T2301">
        <f t="shared" si="179"/>
        <v>2013</v>
      </c>
    </row>
    <row r="2302" spans="1:20" ht="60" hidden="1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 s="10">
        <v>1401587064</v>
      </c>
      <c r="J2302">
        <v>1399427064</v>
      </c>
      <c r="K2302" t="b">
        <v>1</v>
      </c>
      <c r="L2302">
        <v>19</v>
      </c>
      <c r="M2302" t="b">
        <v>0</v>
      </c>
      <c r="N2302" s="12" t="s">
        <v>8283</v>
      </c>
      <c r="O2302" t="s">
        <v>8286</v>
      </c>
      <c r="P2302" s="6">
        <f t="shared" si="175"/>
        <v>21.3</v>
      </c>
      <c r="Q2302">
        <f t="shared" si="176"/>
        <v>56.05</v>
      </c>
      <c r="R2302" s="16">
        <f t="shared" si="177"/>
        <v>41766.072500000002</v>
      </c>
      <c r="S2302" s="16">
        <f t="shared" si="178"/>
        <v>42184.209537037037</v>
      </c>
      <c r="T2302">
        <f t="shared" si="179"/>
        <v>2014</v>
      </c>
    </row>
    <row r="2303" spans="1:20" ht="105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 s="10">
        <v>1437166920</v>
      </c>
      <c r="J2303">
        <v>1435554104</v>
      </c>
      <c r="K2303" t="b">
        <v>0</v>
      </c>
      <c r="L2303">
        <v>26</v>
      </c>
      <c r="M2303" t="b">
        <v>1</v>
      </c>
      <c r="N2303" s="12" t="s">
        <v>8283</v>
      </c>
      <c r="O2303" t="s">
        <v>8286</v>
      </c>
      <c r="P2303" s="6">
        <f t="shared" si="175"/>
        <v>106.4</v>
      </c>
      <c r="Q2303">
        <f t="shared" si="176"/>
        <v>40.92</v>
      </c>
      <c r="R2303" s="16">
        <f t="shared" si="177"/>
        <v>42184.209537037037</v>
      </c>
      <c r="S2303" s="16">
        <f t="shared" si="178"/>
        <v>42419.91942129629</v>
      </c>
      <c r="T2303">
        <f t="shared" si="179"/>
        <v>2015</v>
      </c>
    </row>
    <row r="2304" spans="1:20" ht="150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 s="10">
        <v>1457326740</v>
      </c>
      <c r="J2304">
        <v>1455919438</v>
      </c>
      <c r="K2304" t="b">
        <v>0</v>
      </c>
      <c r="L2304">
        <v>42</v>
      </c>
      <c r="M2304" t="b">
        <v>1</v>
      </c>
      <c r="N2304" s="12" t="s">
        <v>8283</v>
      </c>
      <c r="O2304" t="s">
        <v>8286</v>
      </c>
      <c r="P2304" s="6">
        <f t="shared" si="175"/>
        <v>106.3</v>
      </c>
      <c r="Q2304">
        <f t="shared" si="176"/>
        <v>25.31</v>
      </c>
      <c r="R2304" s="16">
        <f t="shared" si="177"/>
        <v>42419.91942129629</v>
      </c>
      <c r="S2304" s="16">
        <f t="shared" si="178"/>
        <v>41736.549791666665</v>
      </c>
      <c r="T2304">
        <f t="shared" si="179"/>
        <v>2016</v>
      </c>
    </row>
    <row r="2305" spans="1:20" ht="30" hidden="1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 s="10">
        <v>1402060302</v>
      </c>
      <c r="J2305">
        <v>1396876302</v>
      </c>
      <c r="K2305" t="b">
        <v>0</v>
      </c>
      <c r="L2305">
        <v>18</v>
      </c>
      <c r="M2305" t="b">
        <v>0</v>
      </c>
      <c r="N2305" s="12" t="s">
        <v>8287</v>
      </c>
      <c r="O2305" t="s">
        <v>8314</v>
      </c>
      <c r="P2305" s="6">
        <f t="shared" si="175"/>
        <v>7.07</v>
      </c>
      <c r="Q2305">
        <f t="shared" si="176"/>
        <v>58.89</v>
      </c>
      <c r="R2305" s="16">
        <f t="shared" si="177"/>
        <v>41736.549791666665</v>
      </c>
      <c r="S2305" s="16">
        <f t="shared" si="178"/>
        <v>41833.660995370366</v>
      </c>
      <c r="T2305">
        <f t="shared" si="179"/>
        <v>2014</v>
      </c>
    </row>
    <row r="2306" spans="1:20" ht="60" hidden="1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 s="10">
        <v>1407858710</v>
      </c>
      <c r="J2306">
        <v>1405266710</v>
      </c>
      <c r="K2306" t="b">
        <v>0</v>
      </c>
      <c r="L2306">
        <v>13</v>
      </c>
      <c r="M2306" t="b">
        <v>0</v>
      </c>
      <c r="N2306" s="12" t="s">
        <v>8283</v>
      </c>
      <c r="O2306" t="s">
        <v>8286</v>
      </c>
      <c r="P2306" s="6">
        <f t="shared" ref="P2306:P2369" si="180">ROUND(E2306/D2306*100,2)</f>
        <v>17.670000000000002</v>
      </c>
      <c r="Q2306">
        <f t="shared" ref="Q2306:Q2369" si="181">ROUND(E2306/L2306,2)</f>
        <v>81.540000000000006</v>
      </c>
      <c r="R2306" s="16">
        <f t="shared" si="177"/>
        <v>41833.660995370366</v>
      </c>
      <c r="S2306" s="16">
        <f t="shared" si="178"/>
        <v>42482.624699074076</v>
      </c>
      <c r="T2306">
        <f t="shared" si="179"/>
        <v>2014</v>
      </c>
    </row>
    <row r="2307" spans="1:20" ht="60" hidden="1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 s="10">
        <v>1463929174</v>
      </c>
      <c r="J2307">
        <v>1461337174</v>
      </c>
      <c r="K2307" t="b">
        <v>0</v>
      </c>
      <c r="L2307">
        <v>9</v>
      </c>
      <c r="M2307" t="b">
        <v>0</v>
      </c>
      <c r="N2307" s="12" t="s">
        <v>8268</v>
      </c>
      <c r="O2307" t="s">
        <v>8300</v>
      </c>
      <c r="P2307" s="6">
        <f t="shared" si="180"/>
        <v>50.38</v>
      </c>
      <c r="Q2307">
        <f t="shared" si="181"/>
        <v>117.56</v>
      </c>
      <c r="R2307" s="16">
        <f t="shared" ref="R2307:R2370" si="182">(((J2307/60)/60)/24)+DATE(1970,1,1)</f>
        <v>42482.624699074076</v>
      </c>
      <c r="S2307" s="16">
        <f t="shared" ref="S2307:S2370" si="183">(((J2308/60)/60)/24)+DATE(1970,1,1)</f>
        <v>42017.967442129629</v>
      </c>
      <c r="T2307">
        <f t="shared" ref="T2307:T2370" si="184">YEAR(R2307)</f>
        <v>2016</v>
      </c>
    </row>
    <row r="2308" spans="1:20" ht="45" hidden="1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 s="10">
        <v>1422400387</v>
      </c>
      <c r="J2308">
        <v>1421190787</v>
      </c>
      <c r="K2308" t="b">
        <v>0</v>
      </c>
      <c r="L2308">
        <v>20</v>
      </c>
      <c r="M2308" t="b">
        <v>1</v>
      </c>
      <c r="N2308" s="12" t="s">
        <v>8287</v>
      </c>
      <c r="O2308" t="s">
        <v>8288</v>
      </c>
      <c r="P2308" s="6">
        <f t="shared" si="180"/>
        <v>105.6</v>
      </c>
      <c r="Q2308">
        <f t="shared" si="181"/>
        <v>52.8</v>
      </c>
      <c r="R2308" s="16">
        <f t="shared" si="182"/>
        <v>42017.967442129629</v>
      </c>
      <c r="S2308" s="16">
        <f t="shared" si="183"/>
        <v>41832.852627314816</v>
      </c>
      <c r="T2308">
        <f t="shared" si="184"/>
        <v>2015</v>
      </c>
    </row>
    <row r="2309" spans="1:20" ht="60" hidden="1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 s="10">
        <v>1407788867</v>
      </c>
      <c r="J2309">
        <v>1405196867</v>
      </c>
      <c r="K2309" t="b">
        <v>0</v>
      </c>
      <c r="L2309">
        <v>27</v>
      </c>
      <c r="M2309" t="b">
        <v>1</v>
      </c>
      <c r="N2309" s="12" t="s">
        <v>8268</v>
      </c>
      <c r="O2309" t="s">
        <v>8270</v>
      </c>
      <c r="P2309" s="6">
        <f t="shared" si="180"/>
        <v>131.88</v>
      </c>
      <c r="Q2309">
        <f t="shared" si="181"/>
        <v>39.07</v>
      </c>
      <c r="R2309" s="16">
        <f t="shared" si="182"/>
        <v>41832.852627314816</v>
      </c>
      <c r="S2309" s="16">
        <f t="shared" si="183"/>
        <v>41808.991944444446</v>
      </c>
      <c r="T2309">
        <f t="shared" si="184"/>
        <v>2014</v>
      </c>
    </row>
    <row r="2310" spans="1:20" ht="135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 s="10">
        <v>1405727304</v>
      </c>
      <c r="J2310">
        <v>1403135304</v>
      </c>
      <c r="K2310" t="b">
        <v>0</v>
      </c>
      <c r="L2310">
        <v>18</v>
      </c>
      <c r="M2310" t="b">
        <v>1</v>
      </c>
      <c r="N2310" s="12" t="s">
        <v>8283</v>
      </c>
      <c r="O2310" t="s">
        <v>8286</v>
      </c>
      <c r="P2310" s="6">
        <f t="shared" si="180"/>
        <v>211</v>
      </c>
      <c r="Q2310">
        <f t="shared" si="181"/>
        <v>58.61</v>
      </c>
      <c r="R2310" s="16">
        <f t="shared" si="182"/>
        <v>41808.991944444446</v>
      </c>
      <c r="S2310" s="16">
        <f t="shared" si="183"/>
        <v>40565.032511574071</v>
      </c>
      <c r="T2310">
        <f t="shared" si="184"/>
        <v>2014</v>
      </c>
    </row>
    <row r="2311" spans="1:20" ht="45" hidden="1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 s="10">
        <v>1296953209</v>
      </c>
      <c r="J2311">
        <v>1295657209</v>
      </c>
      <c r="K2311" t="b">
        <v>0</v>
      </c>
      <c r="L2311">
        <v>14</v>
      </c>
      <c r="M2311" t="b">
        <v>1</v>
      </c>
      <c r="N2311" s="12" t="s">
        <v>8287</v>
      </c>
      <c r="O2311" t="s">
        <v>8291</v>
      </c>
      <c r="P2311" s="6">
        <f t="shared" si="180"/>
        <v>350.17</v>
      </c>
      <c r="Q2311">
        <f t="shared" si="181"/>
        <v>75.040000000000006</v>
      </c>
      <c r="R2311" s="16">
        <f t="shared" si="182"/>
        <v>40565.032511574071</v>
      </c>
      <c r="S2311" s="16">
        <f t="shared" si="183"/>
        <v>41852.646226851852</v>
      </c>
      <c r="T2311">
        <f t="shared" si="184"/>
        <v>2011</v>
      </c>
    </row>
    <row r="2312" spans="1:20" ht="60" hidden="1" x14ac:dyDescent="0.25">
      <c r="A2312">
        <v>1711</v>
      </c>
      <c r="B2312" s="3" t="s">
        <v>1712</v>
      </c>
      <c r="C2312" s="3" t="s">
        <v>5821</v>
      </c>
      <c r="D2312" s="6">
        <v>10000</v>
      </c>
      <c r="E2312" s="8">
        <v>1050</v>
      </c>
      <c r="F2312" t="s">
        <v>8220</v>
      </c>
      <c r="G2312" t="s">
        <v>8223</v>
      </c>
      <c r="H2312" t="s">
        <v>8245</v>
      </c>
      <c r="I2312" s="10">
        <v>1409585434</v>
      </c>
      <c r="J2312">
        <v>1406907034</v>
      </c>
      <c r="K2312" t="b">
        <v>0</v>
      </c>
      <c r="L2312">
        <v>2</v>
      </c>
      <c r="M2312" t="b">
        <v>0</v>
      </c>
      <c r="N2312" s="12" t="s">
        <v>8287</v>
      </c>
      <c r="O2312" t="s">
        <v>8290</v>
      </c>
      <c r="P2312" s="6">
        <f t="shared" si="180"/>
        <v>10.5</v>
      </c>
      <c r="Q2312">
        <f t="shared" si="181"/>
        <v>525</v>
      </c>
      <c r="R2312" s="16">
        <f t="shared" si="182"/>
        <v>41852.646226851852</v>
      </c>
      <c r="S2312" s="16">
        <f t="shared" si="183"/>
        <v>41288.68712962963</v>
      </c>
      <c r="T2312">
        <f t="shared" si="184"/>
        <v>2014</v>
      </c>
    </row>
    <row r="2313" spans="1:20" ht="30" hidden="1" x14ac:dyDescent="0.25">
      <c r="A2313">
        <v>1638</v>
      </c>
      <c r="B2313" s="3" t="s">
        <v>1639</v>
      </c>
      <c r="C2313" s="3" t="s">
        <v>5748</v>
      </c>
      <c r="D2313" s="6">
        <v>1000</v>
      </c>
      <c r="E2313" s="8">
        <v>1050</v>
      </c>
      <c r="F2313" t="s">
        <v>8218</v>
      </c>
      <c r="G2313" t="s">
        <v>8223</v>
      </c>
      <c r="H2313" t="s">
        <v>8245</v>
      </c>
      <c r="I2313" s="10">
        <v>1362086700</v>
      </c>
      <c r="J2313">
        <v>1358180968</v>
      </c>
      <c r="K2313" t="b">
        <v>0</v>
      </c>
      <c r="L2313">
        <v>27</v>
      </c>
      <c r="M2313" t="b">
        <v>1</v>
      </c>
      <c r="N2313" s="12" t="s">
        <v>8287</v>
      </c>
      <c r="O2313" t="s">
        <v>8291</v>
      </c>
      <c r="P2313" s="6">
        <f t="shared" si="180"/>
        <v>105</v>
      </c>
      <c r="Q2313">
        <f t="shared" si="181"/>
        <v>38.89</v>
      </c>
      <c r="R2313" s="16">
        <f t="shared" si="182"/>
        <v>41288.68712962963</v>
      </c>
      <c r="S2313" s="16">
        <f t="shared" si="183"/>
        <v>41303.044016203705</v>
      </c>
      <c r="T2313">
        <f t="shared" si="184"/>
        <v>2013</v>
      </c>
    </row>
    <row r="2314" spans="1:20" ht="60" hidden="1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 s="10">
        <v>1362211140</v>
      </c>
      <c r="J2314">
        <v>1359421403</v>
      </c>
      <c r="K2314" t="b">
        <v>0</v>
      </c>
      <c r="L2314">
        <v>25</v>
      </c>
      <c r="M2314" t="b">
        <v>1</v>
      </c>
      <c r="N2314" s="12" t="s">
        <v>8287</v>
      </c>
      <c r="O2314" t="s">
        <v>8291</v>
      </c>
      <c r="P2314" s="6">
        <f t="shared" si="180"/>
        <v>262.5</v>
      </c>
      <c r="Q2314">
        <f t="shared" si="181"/>
        <v>42</v>
      </c>
      <c r="R2314" s="16">
        <f t="shared" si="182"/>
        <v>41303.044016203705</v>
      </c>
      <c r="S2314" s="16">
        <f t="shared" si="183"/>
        <v>41620.90047453704</v>
      </c>
      <c r="T2314">
        <f t="shared" si="184"/>
        <v>2013</v>
      </c>
    </row>
    <row r="2315" spans="1:20" ht="45" hidden="1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 s="10">
        <v>1389476201</v>
      </c>
      <c r="J2315">
        <v>1386884201</v>
      </c>
      <c r="K2315" t="b">
        <v>0</v>
      </c>
      <c r="L2315">
        <v>33</v>
      </c>
      <c r="M2315" t="b">
        <v>0</v>
      </c>
      <c r="N2315" s="12" t="s">
        <v>8271</v>
      </c>
      <c r="O2315" t="s">
        <v>8316</v>
      </c>
      <c r="P2315" s="6">
        <f t="shared" si="180"/>
        <v>10.48</v>
      </c>
      <c r="Q2315">
        <f t="shared" si="181"/>
        <v>31.76</v>
      </c>
      <c r="R2315" s="16">
        <f t="shared" si="182"/>
        <v>41620.90047453704</v>
      </c>
      <c r="S2315" s="16">
        <f t="shared" si="183"/>
        <v>40977.948009259257</v>
      </c>
      <c r="T2315">
        <f t="shared" si="184"/>
        <v>2013</v>
      </c>
    </row>
    <row r="2316" spans="1:20" ht="45" hidden="1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 s="10">
        <v>1333921508</v>
      </c>
      <c r="J2316">
        <v>1331333108</v>
      </c>
      <c r="K2316" t="b">
        <v>0</v>
      </c>
      <c r="L2316">
        <v>32</v>
      </c>
      <c r="M2316" t="b">
        <v>1</v>
      </c>
      <c r="N2316" s="12" t="s">
        <v>8287</v>
      </c>
      <c r="O2316" t="s">
        <v>8288</v>
      </c>
      <c r="P2316" s="6">
        <f t="shared" si="180"/>
        <v>104.8</v>
      </c>
      <c r="Q2316">
        <f t="shared" si="181"/>
        <v>32.72</v>
      </c>
      <c r="R2316" s="16">
        <f t="shared" si="182"/>
        <v>40977.948009259257</v>
      </c>
      <c r="S2316" s="16">
        <f t="shared" si="183"/>
        <v>41969.199756944443</v>
      </c>
      <c r="T2316">
        <f t="shared" si="184"/>
        <v>2012</v>
      </c>
    </row>
    <row r="2317" spans="1:20" ht="105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 s="10">
        <v>1420088400</v>
      </c>
      <c r="J2317">
        <v>1416977259</v>
      </c>
      <c r="K2317" t="b">
        <v>0</v>
      </c>
      <c r="L2317">
        <v>23</v>
      </c>
      <c r="M2317" t="b">
        <v>1</v>
      </c>
      <c r="N2317" s="12" t="s">
        <v>8283</v>
      </c>
      <c r="O2317" t="s">
        <v>8286</v>
      </c>
      <c r="P2317" s="6">
        <f t="shared" si="180"/>
        <v>104.6</v>
      </c>
      <c r="Q2317">
        <f t="shared" si="181"/>
        <v>45.48</v>
      </c>
      <c r="R2317" s="16">
        <f t="shared" si="182"/>
        <v>41969.199756944443</v>
      </c>
      <c r="S2317" s="16">
        <f t="shared" si="183"/>
        <v>42219.180393518516</v>
      </c>
      <c r="T2317">
        <f t="shared" si="184"/>
        <v>2014</v>
      </c>
    </row>
    <row r="2318" spans="1:20" ht="135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 s="10">
        <v>1441167586</v>
      </c>
      <c r="J2318">
        <v>1438575586</v>
      </c>
      <c r="K2318" t="b">
        <v>0</v>
      </c>
      <c r="L2318">
        <v>23</v>
      </c>
      <c r="M2318" t="b">
        <v>1</v>
      </c>
      <c r="N2318" s="12" t="s">
        <v>8283</v>
      </c>
      <c r="O2318" t="s">
        <v>8286</v>
      </c>
      <c r="P2318" s="6">
        <f t="shared" si="180"/>
        <v>139.07</v>
      </c>
      <c r="Q2318">
        <f t="shared" si="181"/>
        <v>45.35</v>
      </c>
      <c r="R2318" s="16">
        <f t="shared" si="182"/>
        <v>42219.180393518516</v>
      </c>
      <c r="S2318" s="16">
        <f t="shared" si="183"/>
        <v>40821.183136574073</v>
      </c>
      <c r="T2318">
        <f t="shared" si="184"/>
        <v>2015</v>
      </c>
    </row>
    <row r="2319" spans="1:20" ht="45" hidden="1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 s="10">
        <v>1319076000</v>
      </c>
      <c r="J2319">
        <v>1317788623</v>
      </c>
      <c r="K2319" t="b">
        <v>1</v>
      </c>
      <c r="L2319">
        <v>36</v>
      </c>
      <c r="M2319" t="b">
        <v>1</v>
      </c>
      <c r="N2319" s="12" t="s">
        <v>8281</v>
      </c>
      <c r="O2319" t="s">
        <v>8282</v>
      </c>
      <c r="P2319" s="6">
        <f t="shared" si="180"/>
        <v>104.13</v>
      </c>
      <c r="Q2319">
        <f t="shared" si="181"/>
        <v>28.92</v>
      </c>
      <c r="R2319" s="16">
        <f t="shared" si="182"/>
        <v>40821.183136574073</v>
      </c>
      <c r="S2319" s="16">
        <f t="shared" si="183"/>
        <v>42427.01807870371</v>
      </c>
      <c r="T2319">
        <f t="shared" si="184"/>
        <v>2011</v>
      </c>
    </row>
    <row r="2320" spans="1:20" ht="90" hidden="1" x14ac:dyDescent="0.25">
      <c r="A2320">
        <v>3126</v>
      </c>
      <c r="B2320" s="3" t="s">
        <v>3126</v>
      </c>
      <c r="C2320" s="3" t="s">
        <v>7236</v>
      </c>
      <c r="D2320" s="6">
        <v>25000</v>
      </c>
      <c r="E2320" s="8">
        <v>1040</v>
      </c>
      <c r="F2320" t="s">
        <v>8219</v>
      </c>
      <c r="G2320" t="s">
        <v>8223</v>
      </c>
      <c r="H2320" t="s">
        <v>8245</v>
      </c>
      <c r="I2320" s="10">
        <v>1459121162</v>
      </c>
      <c r="J2320">
        <v>1456532762</v>
      </c>
      <c r="K2320" t="b">
        <v>0</v>
      </c>
      <c r="L2320">
        <v>17</v>
      </c>
      <c r="M2320" t="b">
        <v>0</v>
      </c>
      <c r="N2320" s="12" t="s">
        <v>8283</v>
      </c>
      <c r="O2320" t="s">
        <v>8284</v>
      </c>
      <c r="P2320" s="6">
        <f t="shared" si="180"/>
        <v>4.16</v>
      </c>
      <c r="Q2320">
        <f t="shared" si="181"/>
        <v>61.18</v>
      </c>
      <c r="R2320" s="16">
        <f t="shared" si="182"/>
        <v>42427.01807870371</v>
      </c>
      <c r="S2320" s="16">
        <f t="shared" si="183"/>
        <v>41342.845567129632</v>
      </c>
      <c r="T2320">
        <f t="shared" si="184"/>
        <v>2016</v>
      </c>
    </row>
    <row r="2321" spans="1:20" ht="60" hidden="1" x14ac:dyDescent="0.25">
      <c r="A2321">
        <v>869</v>
      </c>
      <c r="B2321" s="3" t="s">
        <v>870</v>
      </c>
      <c r="C2321" s="3" t="s">
        <v>4979</v>
      </c>
      <c r="D2321" s="6">
        <v>8800</v>
      </c>
      <c r="E2321" s="8">
        <v>1040</v>
      </c>
      <c r="F2321" t="s">
        <v>8220</v>
      </c>
      <c r="G2321" t="s">
        <v>8223</v>
      </c>
      <c r="H2321" t="s">
        <v>8245</v>
      </c>
      <c r="I2321" s="10">
        <v>1365448657</v>
      </c>
      <c r="J2321">
        <v>1362860257</v>
      </c>
      <c r="K2321" t="b">
        <v>0</v>
      </c>
      <c r="L2321">
        <v>3</v>
      </c>
      <c r="M2321" t="b">
        <v>0</v>
      </c>
      <c r="N2321" s="12" t="s">
        <v>8287</v>
      </c>
      <c r="O2321" t="s">
        <v>8310</v>
      </c>
      <c r="P2321" s="6">
        <f t="shared" si="180"/>
        <v>11.82</v>
      </c>
      <c r="Q2321">
        <f t="shared" si="181"/>
        <v>346.67</v>
      </c>
      <c r="R2321" s="16">
        <f t="shared" si="182"/>
        <v>41342.845567129632</v>
      </c>
      <c r="S2321" s="16">
        <f t="shared" si="183"/>
        <v>40636.673900462964</v>
      </c>
      <c r="T2321">
        <f t="shared" si="184"/>
        <v>2013</v>
      </c>
    </row>
    <row r="2322" spans="1:20" ht="45" hidden="1" x14ac:dyDescent="0.25">
      <c r="A2322">
        <v>780</v>
      </c>
      <c r="B2322" s="3" t="s">
        <v>781</v>
      </c>
      <c r="C2322" s="3" t="s">
        <v>4890</v>
      </c>
      <c r="D2322" s="6">
        <v>1000</v>
      </c>
      <c r="E2322" s="8">
        <v>1040</v>
      </c>
      <c r="F2322" t="s">
        <v>8218</v>
      </c>
      <c r="G2322" t="s">
        <v>8223</v>
      </c>
      <c r="H2322" t="s">
        <v>8245</v>
      </c>
      <c r="I2322" s="10">
        <v>1304439025</v>
      </c>
      <c r="J2322">
        <v>1301847025</v>
      </c>
      <c r="K2322" t="b">
        <v>0</v>
      </c>
      <c r="L2322">
        <v>27</v>
      </c>
      <c r="M2322" t="b">
        <v>1</v>
      </c>
      <c r="N2322" s="12" t="s">
        <v>8287</v>
      </c>
      <c r="O2322" t="s">
        <v>8291</v>
      </c>
      <c r="P2322" s="6">
        <f t="shared" si="180"/>
        <v>104</v>
      </c>
      <c r="Q2322">
        <f t="shared" si="181"/>
        <v>38.520000000000003</v>
      </c>
      <c r="R2322" s="16">
        <f t="shared" si="182"/>
        <v>40636.673900462964</v>
      </c>
      <c r="S2322" s="16">
        <f t="shared" si="183"/>
        <v>41443.643541666665</v>
      </c>
      <c r="T2322">
        <f t="shared" si="184"/>
        <v>2011</v>
      </c>
    </row>
    <row r="2323" spans="1:20" ht="45" hidden="1" x14ac:dyDescent="0.25">
      <c r="A2323">
        <v>811</v>
      </c>
      <c r="B2323" s="3" t="s">
        <v>812</v>
      </c>
      <c r="C2323" s="3" t="s">
        <v>4921</v>
      </c>
      <c r="D2323" s="6">
        <v>1000</v>
      </c>
      <c r="E2323" s="8">
        <v>1040</v>
      </c>
      <c r="F2323" t="s">
        <v>8218</v>
      </c>
      <c r="G2323" t="s">
        <v>8223</v>
      </c>
      <c r="H2323" t="s">
        <v>8245</v>
      </c>
      <c r="I2323" s="10">
        <v>1373475120</v>
      </c>
      <c r="J2323">
        <v>1371569202</v>
      </c>
      <c r="K2323" t="b">
        <v>0</v>
      </c>
      <c r="L2323">
        <v>12</v>
      </c>
      <c r="M2323" t="b">
        <v>1</v>
      </c>
      <c r="N2323" s="12" t="s">
        <v>8287</v>
      </c>
      <c r="O2323" t="s">
        <v>8291</v>
      </c>
      <c r="P2323" s="6">
        <f t="shared" si="180"/>
        <v>104</v>
      </c>
      <c r="Q2323">
        <f t="shared" si="181"/>
        <v>86.67</v>
      </c>
      <c r="R2323" s="16">
        <f t="shared" si="182"/>
        <v>41443.643541666665</v>
      </c>
      <c r="S2323" s="16">
        <f t="shared" si="183"/>
        <v>41394.074467592596</v>
      </c>
      <c r="T2323">
        <f t="shared" si="184"/>
        <v>2013</v>
      </c>
    </row>
    <row r="2324" spans="1:20" ht="45" hidden="1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 s="10">
        <v>1369958400</v>
      </c>
      <c r="J2324">
        <v>1367286434</v>
      </c>
      <c r="K2324" t="b">
        <v>0</v>
      </c>
      <c r="L2324">
        <v>37</v>
      </c>
      <c r="M2324" t="b">
        <v>1</v>
      </c>
      <c r="N2324" s="12" t="s">
        <v>8287</v>
      </c>
      <c r="O2324" t="s">
        <v>8288</v>
      </c>
      <c r="P2324" s="6">
        <f t="shared" si="180"/>
        <v>129.5</v>
      </c>
      <c r="Q2324">
        <f t="shared" si="181"/>
        <v>28</v>
      </c>
      <c r="R2324" s="16">
        <f t="shared" si="182"/>
        <v>41394.074467592596</v>
      </c>
      <c r="S2324" s="16">
        <f t="shared" si="183"/>
        <v>41855.548101851848</v>
      </c>
      <c r="T2324">
        <f t="shared" si="184"/>
        <v>2013</v>
      </c>
    </row>
    <row r="2325" spans="1:20" ht="120" x14ac:dyDescent="0.25">
      <c r="A2325">
        <v>3372</v>
      </c>
      <c r="B2325" s="3" t="s">
        <v>3371</v>
      </c>
      <c r="C2325" s="3" t="s">
        <v>7482</v>
      </c>
      <c r="D2325" s="6">
        <v>1000</v>
      </c>
      <c r="E2325" s="8">
        <v>1035</v>
      </c>
      <c r="F2325" t="s">
        <v>8218</v>
      </c>
      <c r="G2325" t="s">
        <v>8223</v>
      </c>
      <c r="H2325" t="s">
        <v>8245</v>
      </c>
      <c r="I2325" s="10">
        <v>1408942740</v>
      </c>
      <c r="J2325">
        <v>1407157756</v>
      </c>
      <c r="K2325" t="b">
        <v>0</v>
      </c>
      <c r="L2325">
        <v>27</v>
      </c>
      <c r="M2325" t="b">
        <v>1</v>
      </c>
      <c r="N2325" s="12" t="s">
        <v>8283</v>
      </c>
      <c r="O2325" t="s">
        <v>8286</v>
      </c>
      <c r="P2325" s="6">
        <f t="shared" si="180"/>
        <v>103.5</v>
      </c>
      <c r="Q2325">
        <f t="shared" si="181"/>
        <v>38.33</v>
      </c>
      <c r="R2325" s="16">
        <f t="shared" si="182"/>
        <v>41855.548101851848</v>
      </c>
      <c r="S2325" s="16">
        <f t="shared" si="183"/>
        <v>42194.096157407403</v>
      </c>
      <c r="T2325">
        <f t="shared" si="184"/>
        <v>2014</v>
      </c>
    </row>
    <row r="2326" spans="1:20" ht="150" x14ac:dyDescent="0.25">
      <c r="A2326">
        <v>3559</v>
      </c>
      <c r="B2326" s="3" t="s">
        <v>3558</v>
      </c>
      <c r="C2326" s="3" t="s">
        <v>7669</v>
      </c>
      <c r="D2326" s="6">
        <v>1000</v>
      </c>
      <c r="E2326" s="8">
        <v>1035</v>
      </c>
      <c r="F2326" t="s">
        <v>8218</v>
      </c>
      <c r="G2326" t="s">
        <v>8225</v>
      </c>
      <c r="H2326" t="s">
        <v>8247</v>
      </c>
      <c r="I2326" s="10">
        <v>1438333080</v>
      </c>
      <c r="J2326">
        <v>1436408308</v>
      </c>
      <c r="K2326" t="b">
        <v>0</v>
      </c>
      <c r="L2326">
        <v>24</v>
      </c>
      <c r="M2326" t="b">
        <v>1</v>
      </c>
      <c r="N2326" s="12" t="s">
        <v>8283</v>
      </c>
      <c r="O2326" t="s">
        <v>8286</v>
      </c>
      <c r="P2326" s="6">
        <f t="shared" si="180"/>
        <v>103.5</v>
      </c>
      <c r="Q2326">
        <f t="shared" si="181"/>
        <v>43.13</v>
      </c>
      <c r="R2326" s="16">
        <f t="shared" si="182"/>
        <v>42194.096157407403</v>
      </c>
      <c r="S2326" s="16">
        <f t="shared" si="183"/>
        <v>42185.556157407409</v>
      </c>
      <c r="T2326">
        <f t="shared" si="184"/>
        <v>2015</v>
      </c>
    </row>
    <row r="2327" spans="1:20" ht="135" x14ac:dyDescent="0.25">
      <c r="A2327">
        <v>3668</v>
      </c>
      <c r="B2327" s="3" t="s">
        <v>3665</v>
      </c>
      <c r="C2327" s="3" t="s">
        <v>7778</v>
      </c>
      <c r="D2327" s="6">
        <v>1000</v>
      </c>
      <c r="E2327" s="8">
        <v>1035</v>
      </c>
      <c r="F2327" t="s">
        <v>8218</v>
      </c>
      <c r="G2327" t="s">
        <v>8223</v>
      </c>
      <c r="H2327" t="s">
        <v>8245</v>
      </c>
      <c r="I2327" s="10">
        <v>1437676380</v>
      </c>
      <c r="J2327">
        <v>1435670452</v>
      </c>
      <c r="K2327" t="b">
        <v>0</v>
      </c>
      <c r="L2327">
        <v>28</v>
      </c>
      <c r="M2327" t="b">
        <v>1</v>
      </c>
      <c r="N2327" s="12" t="s">
        <v>8283</v>
      </c>
      <c r="O2327" t="s">
        <v>8286</v>
      </c>
      <c r="P2327" s="6">
        <f t="shared" si="180"/>
        <v>103.5</v>
      </c>
      <c r="Q2327">
        <f t="shared" si="181"/>
        <v>36.96</v>
      </c>
      <c r="R2327" s="16">
        <f t="shared" si="182"/>
        <v>42185.556157407409</v>
      </c>
      <c r="S2327" s="16">
        <f t="shared" si="183"/>
        <v>42772.776076388895</v>
      </c>
      <c r="T2327">
        <f t="shared" si="184"/>
        <v>2015</v>
      </c>
    </row>
    <row r="2328" spans="1:20" ht="60" hidden="1" x14ac:dyDescent="0.25">
      <c r="A2328">
        <v>1206</v>
      </c>
      <c r="B2328" s="3" t="s">
        <v>1207</v>
      </c>
      <c r="C2328" s="3" t="s">
        <v>5316</v>
      </c>
      <c r="D2328" s="6">
        <v>900</v>
      </c>
      <c r="E2328" s="8">
        <v>1035</v>
      </c>
      <c r="F2328" t="s">
        <v>8218</v>
      </c>
      <c r="G2328" t="s">
        <v>8238</v>
      </c>
      <c r="H2328" t="s">
        <v>8248</v>
      </c>
      <c r="I2328" s="10">
        <v>1489238940</v>
      </c>
      <c r="J2328">
        <v>1486406253</v>
      </c>
      <c r="K2328" t="b">
        <v>0</v>
      </c>
      <c r="L2328">
        <v>32</v>
      </c>
      <c r="M2328" t="b">
        <v>1</v>
      </c>
      <c r="N2328" s="12" t="s">
        <v>8273</v>
      </c>
      <c r="O2328" t="s">
        <v>8274</v>
      </c>
      <c r="P2328" s="6">
        <f t="shared" si="180"/>
        <v>115</v>
      </c>
      <c r="Q2328">
        <f t="shared" si="181"/>
        <v>32.340000000000003</v>
      </c>
      <c r="R2328" s="16">
        <f t="shared" si="182"/>
        <v>42772.776076388895</v>
      </c>
      <c r="S2328" s="16">
        <f t="shared" si="183"/>
        <v>41023.07471064815</v>
      </c>
      <c r="T2328">
        <f t="shared" si="184"/>
        <v>2017</v>
      </c>
    </row>
    <row r="2329" spans="1:20" ht="45" hidden="1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 s="10">
        <v>1337824055</v>
      </c>
      <c r="J2329">
        <v>1335232055</v>
      </c>
      <c r="K2329" t="b">
        <v>0</v>
      </c>
      <c r="L2329">
        <v>36</v>
      </c>
      <c r="M2329" t="b">
        <v>1</v>
      </c>
      <c r="N2329" s="12" t="s">
        <v>8287</v>
      </c>
      <c r="O2329" t="s">
        <v>8288</v>
      </c>
      <c r="P2329" s="6">
        <f t="shared" si="180"/>
        <v>103.16</v>
      </c>
      <c r="Q2329">
        <f t="shared" si="181"/>
        <v>28.66</v>
      </c>
      <c r="R2329" s="16">
        <f t="shared" si="182"/>
        <v>41023.07471064815</v>
      </c>
      <c r="S2329" s="16">
        <f t="shared" si="183"/>
        <v>41026.996099537035</v>
      </c>
      <c r="T2329">
        <f t="shared" si="184"/>
        <v>2012</v>
      </c>
    </row>
    <row r="2330" spans="1:20" ht="45" hidden="1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 s="10">
        <v>1336866863</v>
      </c>
      <c r="J2330">
        <v>1335570863</v>
      </c>
      <c r="K2330" t="b">
        <v>0</v>
      </c>
      <c r="L2330">
        <v>14</v>
      </c>
      <c r="M2330" t="b">
        <v>1</v>
      </c>
      <c r="N2330" s="12" t="s">
        <v>8287</v>
      </c>
      <c r="O2330" t="s">
        <v>8291</v>
      </c>
      <c r="P2330" s="6">
        <f t="shared" si="180"/>
        <v>103</v>
      </c>
      <c r="Q2330">
        <f t="shared" si="181"/>
        <v>73.569999999999993</v>
      </c>
      <c r="R2330" s="16">
        <f t="shared" si="182"/>
        <v>41026.996099537035</v>
      </c>
      <c r="S2330" s="16">
        <f t="shared" si="183"/>
        <v>41876.815787037034</v>
      </c>
      <c r="T2330">
        <f t="shared" si="184"/>
        <v>2012</v>
      </c>
    </row>
    <row r="2331" spans="1:20" ht="150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 s="10">
        <v>1410550484</v>
      </c>
      <c r="J2331">
        <v>1408995284</v>
      </c>
      <c r="K2331" t="b">
        <v>0</v>
      </c>
      <c r="L2331">
        <v>16</v>
      </c>
      <c r="M2331" t="b">
        <v>1</v>
      </c>
      <c r="N2331" s="12" t="s">
        <v>8283</v>
      </c>
      <c r="O2331" t="s">
        <v>8286</v>
      </c>
      <c r="P2331" s="6">
        <f t="shared" si="180"/>
        <v>128.75</v>
      </c>
      <c r="Q2331">
        <f t="shared" si="181"/>
        <v>64.38</v>
      </c>
      <c r="R2331" s="16">
        <f t="shared" si="182"/>
        <v>41876.815787037034</v>
      </c>
      <c r="S2331" s="16">
        <f t="shared" si="183"/>
        <v>42528.626620370371</v>
      </c>
      <c r="T2331">
        <f t="shared" si="184"/>
        <v>2014</v>
      </c>
    </row>
    <row r="2332" spans="1:20" ht="60" hidden="1" x14ac:dyDescent="0.25">
      <c r="A2332">
        <v>2387</v>
      </c>
      <c r="B2332" s="3" t="s">
        <v>2388</v>
      </c>
      <c r="C2332" s="3" t="s">
        <v>6497</v>
      </c>
      <c r="D2332" s="6">
        <v>150000</v>
      </c>
      <c r="E2332" s="8">
        <v>1026</v>
      </c>
      <c r="F2332" t="s">
        <v>8219</v>
      </c>
      <c r="G2332" t="s">
        <v>8223</v>
      </c>
      <c r="H2332" t="s">
        <v>8245</v>
      </c>
      <c r="I2332" s="10">
        <v>1469199740</v>
      </c>
      <c r="J2332">
        <v>1465311740</v>
      </c>
      <c r="K2332" t="b">
        <v>0</v>
      </c>
      <c r="L2332">
        <v>3</v>
      </c>
      <c r="M2332" t="b">
        <v>0</v>
      </c>
      <c r="N2332" s="12" t="s">
        <v>8268</v>
      </c>
      <c r="O2332" t="s">
        <v>8302</v>
      </c>
      <c r="P2332" s="6">
        <f t="shared" si="180"/>
        <v>0.68</v>
      </c>
      <c r="Q2332">
        <f t="shared" si="181"/>
        <v>342</v>
      </c>
      <c r="R2332" s="16">
        <f t="shared" si="182"/>
        <v>42528.626620370371</v>
      </c>
      <c r="S2332" s="16">
        <f t="shared" si="183"/>
        <v>42413.671006944445</v>
      </c>
      <c r="T2332">
        <f t="shared" si="184"/>
        <v>2016</v>
      </c>
    </row>
    <row r="2333" spans="1:20" ht="45" hidden="1" x14ac:dyDescent="0.25">
      <c r="A2333">
        <v>1085</v>
      </c>
      <c r="B2333" s="3" t="s">
        <v>1086</v>
      </c>
      <c r="C2333" s="3" t="s">
        <v>5195</v>
      </c>
      <c r="D2333" s="6">
        <v>30000</v>
      </c>
      <c r="E2333" s="8">
        <v>1026</v>
      </c>
      <c r="F2333" t="s">
        <v>8220</v>
      </c>
      <c r="G2333" t="s">
        <v>8228</v>
      </c>
      <c r="H2333" t="s">
        <v>8250</v>
      </c>
      <c r="I2333" s="10">
        <v>1457967975</v>
      </c>
      <c r="J2333">
        <v>1455379575</v>
      </c>
      <c r="K2333" t="b">
        <v>0</v>
      </c>
      <c r="L2333">
        <v>9</v>
      </c>
      <c r="M2333" t="b">
        <v>0</v>
      </c>
      <c r="N2333" s="12" t="s">
        <v>8276</v>
      </c>
      <c r="O2333" t="s">
        <v>8294</v>
      </c>
      <c r="P2333" s="6">
        <f t="shared" si="180"/>
        <v>3.42</v>
      </c>
      <c r="Q2333">
        <f t="shared" si="181"/>
        <v>114</v>
      </c>
      <c r="R2333" s="16">
        <f t="shared" si="182"/>
        <v>42413.671006944445</v>
      </c>
      <c r="S2333" s="16">
        <f t="shared" si="183"/>
        <v>40313.930543981485</v>
      </c>
      <c r="T2333">
        <f t="shared" si="184"/>
        <v>2016</v>
      </c>
    </row>
    <row r="2334" spans="1:20" ht="60" hidden="1" x14ac:dyDescent="0.25">
      <c r="A2334">
        <v>1670</v>
      </c>
      <c r="B2334" s="3" t="s">
        <v>1671</v>
      </c>
      <c r="C2334" s="3" t="s">
        <v>5780</v>
      </c>
      <c r="D2334" s="6">
        <v>1000</v>
      </c>
      <c r="E2334" s="8">
        <v>1026</v>
      </c>
      <c r="F2334" t="s">
        <v>8218</v>
      </c>
      <c r="G2334" t="s">
        <v>8223</v>
      </c>
      <c r="H2334" t="s">
        <v>8245</v>
      </c>
      <c r="I2334" s="10">
        <v>1278302400</v>
      </c>
      <c r="J2334">
        <v>1273961999</v>
      </c>
      <c r="K2334" t="b">
        <v>0</v>
      </c>
      <c r="L2334">
        <v>23</v>
      </c>
      <c r="M2334" t="b">
        <v>1</v>
      </c>
      <c r="N2334" s="12" t="s">
        <v>8287</v>
      </c>
      <c r="O2334" t="s">
        <v>8298</v>
      </c>
      <c r="P2334" s="6">
        <f t="shared" si="180"/>
        <v>102.6</v>
      </c>
      <c r="Q2334">
        <f t="shared" si="181"/>
        <v>44.61</v>
      </c>
      <c r="R2334" s="16">
        <f t="shared" si="182"/>
        <v>40313.930543981485</v>
      </c>
      <c r="S2334" s="16">
        <f t="shared" si="183"/>
        <v>41831.722777777781</v>
      </c>
      <c r="T2334">
        <f t="shared" si="184"/>
        <v>2010</v>
      </c>
    </row>
    <row r="2335" spans="1:20" ht="60" hidden="1" x14ac:dyDescent="0.25">
      <c r="A2335">
        <v>3798</v>
      </c>
      <c r="B2335" s="3" t="s">
        <v>3795</v>
      </c>
      <c r="C2335" s="3" t="s">
        <v>7908</v>
      </c>
      <c r="D2335" s="6">
        <v>70000</v>
      </c>
      <c r="E2335" s="8">
        <v>1025</v>
      </c>
      <c r="F2335" t="s">
        <v>8220</v>
      </c>
      <c r="G2335" t="s">
        <v>8223</v>
      </c>
      <c r="H2335" t="s">
        <v>8245</v>
      </c>
      <c r="I2335" s="10">
        <v>1407691248</v>
      </c>
      <c r="J2335">
        <v>1405099248</v>
      </c>
      <c r="K2335" t="b">
        <v>0</v>
      </c>
      <c r="L2335">
        <v>5</v>
      </c>
      <c r="M2335" t="b">
        <v>0</v>
      </c>
      <c r="N2335" s="12" t="s">
        <v>8283</v>
      </c>
      <c r="O2335" t="s">
        <v>8295</v>
      </c>
      <c r="P2335" s="6">
        <f t="shared" si="180"/>
        <v>1.46</v>
      </c>
      <c r="Q2335">
        <f t="shared" si="181"/>
        <v>205</v>
      </c>
      <c r="R2335" s="16">
        <f t="shared" si="182"/>
        <v>41831.722777777781</v>
      </c>
      <c r="S2335" s="16">
        <f t="shared" si="183"/>
        <v>41675.149525462963</v>
      </c>
      <c r="T2335">
        <f t="shared" si="184"/>
        <v>2014</v>
      </c>
    </row>
    <row r="2336" spans="1:20" ht="60" hidden="1" x14ac:dyDescent="0.25">
      <c r="A2336">
        <v>784</v>
      </c>
      <c r="B2336" s="3" t="s">
        <v>785</v>
      </c>
      <c r="C2336" s="3" t="s">
        <v>4894</v>
      </c>
      <c r="D2336" s="6">
        <v>1000</v>
      </c>
      <c r="E2336" s="8">
        <v>1025</v>
      </c>
      <c r="F2336" t="s">
        <v>8218</v>
      </c>
      <c r="G2336" t="s">
        <v>8223</v>
      </c>
      <c r="H2336" t="s">
        <v>8245</v>
      </c>
      <c r="I2336" s="10">
        <v>1395023719</v>
      </c>
      <c r="J2336">
        <v>1391571319</v>
      </c>
      <c r="K2336" t="b">
        <v>0</v>
      </c>
      <c r="L2336">
        <v>10</v>
      </c>
      <c r="M2336" t="b">
        <v>1</v>
      </c>
      <c r="N2336" s="12" t="s">
        <v>8287</v>
      </c>
      <c r="O2336" t="s">
        <v>8291</v>
      </c>
      <c r="P2336" s="6">
        <f t="shared" si="180"/>
        <v>102.5</v>
      </c>
      <c r="Q2336">
        <f t="shared" si="181"/>
        <v>102.5</v>
      </c>
      <c r="R2336" s="16">
        <f t="shared" si="182"/>
        <v>41675.149525462963</v>
      </c>
      <c r="S2336" s="16">
        <f t="shared" si="183"/>
        <v>42026.176180555558</v>
      </c>
      <c r="T2336">
        <f t="shared" si="184"/>
        <v>2014</v>
      </c>
    </row>
    <row r="2337" spans="1:20" ht="150" x14ac:dyDescent="0.25">
      <c r="A2337">
        <v>3580</v>
      </c>
      <c r="B2337" s="3" t="s">
        <v>3579</v>
      </c>
      <c r="C2337" s="3" t="s">
        <v>7690</v>
      </c>
      <c r="D2337" s="6">
        <v>900</v>
      </c>
      <c r="E2337" s="8">
        <v>1025</v>
      </c>
      <c r="F2337" t="s">
        <v>8218</v>
      </c>
      <c r="G2337" t="s">
        <v>8223</v>
      </c>
      <c r="H2337" t="s">
        <v>8245</v>
      </c>
      <c r="I2337" s="10">
        <v>1425185940</v>
      </c>
      <c r="J2337">
        <v>1421900022</v>
      </c>
      <c r="K2337" t="b">
        <v>0</v>
      </c>
      <c r="L2337">
        <v>27</v>
      </c>
      <c r="M2337" t="b">
        <v>1</v>
      </c>
      <c r="N2337" s="12" t="s">
        <v>8283</v>
      </c>
      <c r="O2337" t="s">
        <v>8286</v>
      </c>
      <c r="P2337" s="6">
        <f t="shared" si="180"/>
        <v>113.89</v>
      </c>
      <c r="Q2337">
        <f t="shared" si="181"/>
        <v>37.96</v>
      </c>
      <c r="R2337" s="16">
        <f t="shared" si="182"/>
        <v>42026.176180555558</v>
      </c>
      <c r="S2337" s="16">
        <f t="shared" si="183"/>
        <v>42119.822476851856</v>
      </c>
      <c r="T2337">
        <f t="shared" si="184"/>
        <v>2015</v>
      </c>
    </row>
    <row r="2338" spans="1:20" ht="60" hidden="1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 s="10">
        <v>1431925200</v>
      </c>
      <c r="J2338">
        <v>1429991062</v>
      </c>
      <c r="K2338" t="b">
        <v>0</v>
      </c>
      <c r="L2338">
        <v>21</v>
      </c>
      <c r="M2338" t="b">
        <v>1</v>
      </c>
      <c r="N2338" s="12" t="s">
        <v>8287</v>
      </c>
      <c r="O2338" t="s">
        <v>8289</v>
      </c>
      <c r="P2338" s="6">
        <f t="shared" si="180"/>
        <v>102.1</v>
      </c>
      <c r="Q2338">
        <f t="shared" si="181"/>
        <v>48.62</v>
      </c>
      <c r="R2338" s="16">
        <f t="shared" si="182"/>
        <v>42119.822476851856</v>
      </c>
      <c r="S2338" s="16">
        <f t="shared" si="183"/>
        <v>42240.857222222221</v>
      </c>
      <c r="T2338">
        <f t="shared" si="184"/>
        <v>2015</v>
      </c>
    </row>
    <row r="2339" spans="1:20" hidden="1" x14ac:dyDescent="0.25">
      <c r="A2339">
        <v>1590</v>
      </c>
      <c r="B2339" s="3" t="s">
        <v>1591</v>
      </c>
      <c r="C2339" s="3" t="s">
        <v>5700</v>
      </c>
      <c r="D2339" s="6">
        <v>60000</v>
      </c>
      <c r="E2339" s="8">
        <v>1020</v>
      </c>
      <c r="F2339" t="s">
        <v>8220</v>
      </c>
      <c r="G2339" t="s">
        <v>8236</v>
      </c>
      <c r="H2339" t="s">
        <v>8248</v>
      </c>
      <c r="I2339" s="10">
        <v>1443040464</v>
      </c>
      <c r="J2339">
        <v>1440448464</v>
      </c>
      <c r="K2339" t="b">
        <v>0</v>
      </c>
      <c r="L2339">
        <v>2</v>
      </c>
      <c r="M2339" t="b">
        <v>0</v>
      </c>
      <c r="N2339" s="12" t="s">
        <v>8273</v>
      </c>
      <c r="O2339" t="s">
        <v>8311</v>
      </c>
      <c r="P2339" s="6">
        <f t="shared" si="180"/>
        <v>1.7</v>
      </c>
      <c r="Q2339">
        <f t="shared" si="181"/>
        <v>510</v>
      </c>
      <c r="R2339" s="16">
        <f t="shared" si="182"/>
        <v>42240.857222222221</v>
      </c>
      <c r="S2339" s="16">
        <f t="shared" si="183"/>
        <v>42605.053993055553</v>
      </c>
      <c r="T2339">
        <f t="shared" si="184"/>
        <v>2015</v>
      </c>
    </row>
    <row r="2340" spans="1:20" ht="45" hidden="1" x14ac:dyDescent="0.25">
      <c r="A2340">
        <v>1168</v>
      </c>
      <c r="B2340" s="3" t="s">
        <v>1169</v>
      </c>
      <c r="C2340" s="3" t="s">
        <v>5278</v>
      </c>
      <c r="D2340" s="6">
        <v>18000</v>
      </c>
      <c r="E2340" s="8">
        <v>1020</v>
      </c>
      <c r="F2340" t="s">
        <v>8220</v>
      </c>
      <c r="G2340" t="s">
        <v>8223</v>
      </c>
      <c r="H2340" t="s">
        <v>8245</v>
      </c>
      <c r="I2340" s="10">
        <v>1474507065</v>
      </c>
      <c r="J2340">
        <v>1471915065</v>
      </c>
      <c r="K2340" t="b">
        <v>0</v>
      </c>
      <c r="L2340">
        <v>3</v>
      </c>
      <c r="M2340" t="b">
        <v>0</v>
      </c>
      <c r="N2340" s="12" t="s">
        <v>8279</v>
      </c>
      <c r="O2340" t="s">
        <v>8305</v>
      </c>
      <c r="P2340" s="6">
        <f t="shared" si="180"/>
        <v>5.67</v>
      </c>
      <c r="Q2340">
        <f t="shared" si="181"/>
        <v>340</v>
      </c>
      <c r="R2340" s="16">
        <f t="shared" si="182"/>
        <v>42605.053993055553</v>
      </c>
      <c r="S2340" s="16">
        <f t="shared" si="183"/>
        <v>42223.394363425927</v>
      </c>
      <c r="T2340">
        <f t="shared" si="184"/>
        <v>2016</v>
      </c>
    </row>
    <row r="2341" spans="1:20" ht="135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 s="10">
        <v>1441358873</v>
      </c>
      <c r="J2341">
        <v>1438939673</v>
      </c>
      <c r="K2341" t="b">
        <v>0</v>
      </c>
      <c r="L2341">
        <v>42</v>
      </c>
      <c r="M2341" t="b">
        <v>1</v>
      </c>
      <c r="N2341" s="12" t="s">
        <v>8283</v>
      </c>
      <c r="O2341" t="s">
        <v>8286</v>
      </c>
      <c r="P2341" s="6">
        <f t="shared" si="180"/>
        <v>102</v>
      </c>
      <c r="Q2341">
        <f t="shared" si="181"/>
        <v>24.29</v>
      </c>
      <c r="R2341" s="16">
        <f t="shared" si="182"/>
        <v>42223.394363425927</v>
      </c>
      <c r="S2341" s="16">
        <f t="shared" si="183"/>
        <v>40946.882245370369</v>
      </c>
      <c r="T2341">
        <f t="shared" si="184"/>
        <v>2015</v>
      </c>
    </row>
    <row r="2342" spans="1:20" ht="60" hidden="1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 s="10">
        <v>1333771200</v>
      </c>
      <c r="J2342">
        <v>1328649026</v>
      </c>
      <c r="K2342" t="b">
        <v>0</v>
      </c>
      <c r="L2342">
        <v>24</v>
      </c>
      <c r="M2342" t="b">
        <v>1</v>
      </c>
      <c r="N2342" s="12" t="s">
        <v>8287</v>
      </c>
      <c r="O2342" t="s">
        <v>8289</v>
      </c>
      <c r="P2342" s="6">
        <f t="shared" si="180"/>
        <v>101.6</v>
      </c>
      <c r="Q2342">
        <f t="shared" si="181"/>
        <v>42.33</v>
      </c>
      <c r="R2342" s="16">
        <f t="shared" si="182"/>
        <v>40946.882245370369</v>
      </c>
      <c r="S2342" s="16">
        <f t="shared" si="183"/>
        <v>41082.069467592592</v>
      </c>
      <c r="T2342">
        <f t="shared" si="184"/>
        <v>2012</v>
      </c>
    </row>
    <row r="2343" spans="1:20" ht="60" hidden="1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 s="10">
        <v>1342921202</v>
      </c>
      <c r="J2343">
        <v>1340329202</v>
      </c>
      <c r="K2343" t="b">
        <v>0</v>
      </c>
      <c r="L2343">
        <v>26</v>
      </c>
      <c r="M2343" t="b">
        <v>1</v>
      </c>
      <c r="N2343" s="12" t="s">
        <v>8287</v>
      </c>
      <c r="O2343" t="s">
        <v>8291</v>
      </c>
      <c r="P2343" s="6">
        <f t="shared" si="180"/>
        <v>101.5</v>
      </c>
      <c r="Q2343">
        <f t="shared" si="181"/>
        <v>39.04</v>
      </c>
      <c r="R2343" s="16">
        <f t="shared" si="182"/>
        <v>41082.069467592592</v>
      </c>
      <c r="S2343" s="16">
        <f t="shared" si="183"/>
        <v>42205.718888888892</v>
      </c>
      <c r="T2343">
        <f t="shared" si="184"/>
        <v>2012</v>
      </c>
    </row>
    <row r="2344" spans="1:20" ht="45" hidden="1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 s="10">
        <v>1440004512</v>
      </c>
      <c r="J2344">
        <v>1437412512</v>
      </c>
      <c r="K2344" t="b">
        <v>0</v>
      </c>
      <c r="L2344">
        <v>19</v>
      </c>
      <c r="M2344" t="b">
        <v>1</v>
      </c>
      <c r="N2344" s="12" t="s">
        <v>8287</v>
      </c>
      <c r="O2344" t="s">
        <v>8289</v>
      </c>
      <c r="P2344" s="6">
        <f t="shared" si="180"/>
        <v>101.5</v>
      </c>
      <c r="Q2344">
        <f t="shared" si="181"/>
        <v>53.42</v>
      </c>
      <c r="R2344" s="16">
        <f t="shared" si="182"/>
        <v>42205.718888888892</v>
      </c>
      <c r="S2344" s="16">
        <f t="shared" si="183"/>
        <v>42515.866446759261</v>
      </c>
      <c r="T2344">
        <f t="shared" si="184"/>
        <v>2015</v>
      </c>
    </row>
    <row r="2345" spans="1:20" ht="60" hidden="1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 s="10">
        <v>1465505261</v>
      </c>
      <c r="J2345">
        <v>1464209261</v>
      </c>
      <c r="K2345" t="b">
        <v>0</v>
      </c>
      <c r="L2345">
        <v>6</v>
      </c>
      <c r="M2345" t="b">
        <v>1</v>
      </c>
      <c r="N2345" s="12" t="s">
        <v>8273</v>
      </c>
      <c r="O2345" t="s">
        <v>8274</v>
      </c>
      <c r="P2345" s="6">
        <f t="shared" si="180"/>
        <v>101.1</v>
      </c>
      <c r="Q2345">
        <f t="shared" si="181"/>
        <v>168.5</v>
      </c>
      <c r="R2345" s="16">
        <f t="shared" si="182"/>
        <v>42515.866446759261</v>
      </c>
      <c r="S2345" s="16">
        <f t="shared" si="183"/>
        <v>42143.917743055557</v>
      </c>
      <c r="T2345">
        <f t="shared" si="184"/>
        <v>2016</v>
      </c>
    </row>
    <row r="2346" spans="1:20" ht="45" hidden="1" x14ac:dyDescent="0.25">
      <c r="A2346">
        <v>3906</v>
      </c>
      <c r="B2346" s="3" t="s">
        <v>3903</v>
      </c>
      <c r="C2346" s="3" t="s">
        <v>8014</v>
      </c>
      <c r="D2346" s="6">
        <v>1500</v>
      </c>
      <c r="E2346" s="8">
        <v>1010</v>
      </c>
      <c r="F2346" t="s">
        <v>8220</v>
      </c>
      <c r="G2346" t="s">
        <v>8224</v>
      </c>
      <c r="H2346" t="s">
        <v>8246</v>
      </c>
      <c r="I2346" s="10">
        <v>1435325100</v>
      </c>
      <c r="J2346">
        <v>1432072893</v>
      </c>
      <c r="K2346" t="b">
        <v>0</v>
      </c>
      <c r="L2346">
        <v>16</v>
      </c>
      <c r="M2346" t="b">
        <v>0</v>
      </c>
      <c r="N2346" s="12" t="s">
        <v>8283</v>
      </c>
      <c r="O2346" t="s">
        <v>8286</v>
      </c>
      <c r="P2346" s="6">
        <f t="shared" si="180"/>
        <v>67.33</v>
      </c>
      <c r="Q2346">
        <f t="shared" si="181"/>
        <v>63.13</v>
      </c>
      <c r="R2346" s="16">
        <f t="shared" si="182"/>
        <v>42143.917743055557</v>
      </c>
      <c r="S2346" s="16">
        <f t="shared" si="183"/>
        <v>42220.79487268519</v>
      </c>
      <c r="T2346">
        <f t="shared" si="184"/>
        <v>2015</v>
      </c>
    </row>
    <row r="2347" spans="1:20" ht="135" x14ac:dyDescent="0.25">
      <c r="A2347">
        <v>3599</v>
      </c>
      <c r="B2347" s="3" t="s">
        <v>3598</v>
      </c>
      <c r="C2347" s="3" t="s">
        <v>7709</v>
      </c>
      <c r="D2347" s="6">
        <v>500</v>
      </c>
      <c r="E2347" s="8">
        <v>1010</v>
      </c>
      <c r="F2347" t="s">
        <v>8218</v>
      </c>
      <c r="G2347" t="s">
        <v>8223</v>
      </c>
      <c r="H2347" t="s">
        <v>8245</v>
      </c>
      <c r="I2347" s="10">
        <v>1440892800</v>
      </c>
      <c r="J2347">
        <v>1438715077</v>
      </c>
      <c r="K2347" t="b">
        <v>0</v>
      </c>
      <c r="L2347">
        <v>17</v>
      </c>
      <c r="M2347" t="b">
        <v>1</v>
      </c>
      <c r="N2347" s="12" t="s">
        <v>8283</v>
      </c>
      <c r="O2347" t="s">
        <v>8286</v>
      </c>
      <c r="P2347" s="6">
        <f t="shared" si="180"/>
        <v>202</v>
      </c>
      <c r="Q2347">
        <f t="shared" si="181"/>
        <v>59.41</v>
      </c>
      <c r="R2347" s="16">
        <f t="shared" si="182"/>
        <v>42220.79487268519</v>
      </c>
      <c r="S2347" s="16">
        <f t="shared" si="183"/>
        <v>40948.042233796295</v>
      </c>
      <c r="T2347">
        <f t="shared" si="184"/>
        <v>2015</v>
      </c>
    </row>
    <row r="2348" spans="1:20" ht="30" hidden="1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 s="10">
        <v>1331697540</v>
      </c>
      <c r="J2348">
        <v>1328749249</v>
      </c>
      <c r="K2348" t="b">
        <v>0</v>
      </c>
      <c r="L2348">
        <v>19</v>
      </c>
      <c r="M2348" t="b">
        <v>1</v>
      </c>
      <c r="N2348" s="12" t="s">
        <v>8287</v>
      </c>
      <c r="O2348" t="s">
        <v>8291</v>
      </c>
      <c r="P2348" s="6">
        <f t="shared" si="180"/>
        <v>100.6</v>
      </c>
      <c r="Q2348">
        <f t="shared" si="181"/>
        <v>52.95</v>
      </c>
      <c r="R2348" s="16">
        <f t="shared" si="182"/>
        <v>40948.042233796295</v>
      </c>
      <c r="S2348" s="16">
        <f t="shared" si="183"/>
        <v>42373.252280092594</v>
      </c>
      <c r="T2348">
        <f t="shared" si="184"/>
        <v>2012</v>
      </c>
    </row>
    <row r="2349" spans="1:20" ht="45" hidden="1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 s="10">
        <v>1457071397</v>
      </c>
      <c r="J2349">
        <v>1451887397</v>
      </c>
      <c r="K2349" t="b">
        <v>0</v>
      </c>
      <c r="L2349">
        <v>27</v>
      </c>
      <c r="M2349" t="b">
        <v>1</v>
      </c>
      <c r="N2349" s="12" t="s">
        <v>8283</v>
      </c>
      <c r="O2349" t="s">
        <v>8284</v>
      </c>
      <c r="P2349" s="6">
        <f t="shared" si="180"/>
        <v>100.5</v>
      </c>
      <c r="Q2349">
        <f t="shared" si="181"/>
        <v>37.22</v>
      </c>
      <c r="R2349" s="16">
        <f t="shared" si="182"/>
        <v>42373.252280092594</v>
      </c>
      <c r="S2349" s="16">
        <f t="shared" si="183"/>
        <v>42236.623252314821</v>
      </c>
      <c r="T2349">
        <f t="shared" si="184"/>
        <v>2016</v>
      </c>
    </row>
    <row r="2350" spans="1:20" ht="105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 s="10">
        <v>1444060800</v>
      </c>
      <c r="J2350">
        <v>1440082649</v>
      </c>
      <c r="K2350" t="b">
        <v>0</v>
      </c>
      <c r="L2350">
        <v>17</v>
      </c>
      <c r="M2350" t="b">
        <v>1</v>
      </c>
      <c r="N2350" s="12" t="s">
        <v>8283</v>
      </c>
      <c r="O2350" t="s">
        <v>8286</v>
      </c>
      <c r="P2350" s="6">
        <f t="shared" si="180"/>
        <v>100.5</v>
      </c>
      <c r="Q2350">
        <f t="shared" si="181"/>
        <v>59.12</v>
      </c>
      <c r="R2350" s="16">
        <f t="shared" si="182"/>
        <v>42236.623252314821</v>
      </c>
      <c r="S2350" s="16">
        <f t="shared" si="183"/>
        <v>42430.566898148143</v>
      </c>
      <c r="T2350">
        <f t="shared" si="184"/>
        <v>2015</v>
      </c>
    </row>
    <row r="2351" spans="1:20" ht="30" hidden="1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 s="10">
        <v>1459341380</v>
      </c>
      <c r="J2351">
        <v>1456839380</v>
      </c>
      <c r="K2351" t="b">
        <v>0</v>
      </c>
      <c r="L2351">
        <v>24</v>
      </c>
      <c r="M2351" t="b">
        <v>0</v>
      </c>
      <c r="N2351" s="12" t="s">
        <v>8276</v>
      </c>
      <c r="O2351" t="s">
        <v>8304</v>
      </c>
      <c r="P2351" s="6">
        <f t="shared" si="180"/>
        <v>20.079999999999998</v>
      </c>
      <c r="Q2351">
        <f t="shared" si="181"/>
        <v>41.83</v>
      </c>
      <c r="R2351" s="16">
        <f t="shared" si="182"/>
        <v>42430.566898148143</v>
      </c>
      <c r="S2351" s="16">
        <f t="shared" si="183"/>
        <v>42390.838738425926</v>
      </c>
      <c r="T2351">
        <f t="shared" si="184"/>
        <v>2016</v>
      </c>
    </row>
    <row r="2352" spans="1:20" hidden="1" x14ac:dyDescent="0.25">
      <c r="A2352">
        <v>2993</v>
      </c>
      <c r="B2352" s="3" t="s">
        <v>2993</v>
      </c>
      <c r="C2352" s="3" t="s">
        <v>7103</v>
      </c>
      <c r="D2352" s="6">
        <v>1000</v>
      </c>
      <c r="E2352" s="8">
        <v>1003</v>
      </c>
      <c r="F2352" t="s">
        <v>8218</v>
      </c>
      <c r="G2352" t="s">
        <v>8223</v>
      </c>
      <c r="H2352" t="s">
        <v>8245</v>
      </c>
      <c r="I2352" s="10">
        <v>1455998867</v>
      </c>
      <c r="J2352">
        <v>1453406867</v>
      </c>
      <c r="K2352" t="b">
        <v>0</v>
      </c>
      <c r="L2352">
        <v>22</v>
      </c>
      <c r="M2352" t="b">
        <v>1</v>
      </c>
      <c r="N2352" s="12" t="s">
        <v>8283</v>
      </c>
      <c r="O2352" t="s">
        <v>8284</v>
      </c>
      <c r="P2352" s="6">
        <f t="shared" si="180"/>
        <v>100.3</v>
      </c>
      <c r="Q2352">
        <f t="shared" si="181"/>
        <v>45.59</v>
      </c>
      <c r="R2352" s="16">
        <f t="shared" si="182"/>
        <v>42390.838738425926</v>
      </c>
      <c r="S2352" s="16">
        <f t="shared" si="183"/>
        <v>42459.693865740745</v>
      </c>
      <c r="T2352">
        <f t="shared" si="184"/>
        <v>2016</v>
      </c>
    </row>
    <row r="2353" spans="1:20" ht="60" hidden="1" x14ac:dyDescent="0.25">
      <c r="A2353">
        <v>1660</v>
      </c>
      <c r="B2353" s="3" t="s">
        <v>1661</v>
      </c>
      <c r="C2353" s="3" t="s">
        <v>5770</v>
      </c>
      <c r="D2353" s="6">
        <v>80</v>
      </c>
      <c r="E2353" s="8">
        <v>1003</v>
      </c>
      <c r="F2353" t="s">
        <v>8218</v>
      </c>
      <c r="G2353" t="s">
        <v>8236</v>
      </c>
      <c r="H2353" t="s">
        <v>8248</v>
      </c>
      <c r="I2353" s="10">
        <v>1462053540</v>
      </c>
      <c r="J2353">
        <v>1459355950</v>
      </c>
      <c r="K2353" t="b">
        <v>0</v>
      </c>
      <c r="L2353">
        <v>36</v>
      </c>
      <c r="M2353" t="b">
        <v>1</v>
      </c>
      <c r="N2353" s="12" t="s">
        <v>8287</v>
      </c>
      <c r="O2353" t="s">
        <v>8298</v>
      </c>
      <c r="P2353" s="6">
        <f t="shared" si="180"/>
        <v>1253.75</v>
      </c>
      <c r="Q2353">
        <f t="shared" si="181"/>
        <v>27.86</v>
      </c>
      <c r="R2353" s="16">
        <f t="shared" si="182"/>
        <v>42459.693865740745</v>
      </c>
      <c r="S2353" s="16">
        <f t="shared" si="183"/>
        <v>40967.614849537036</v>
      </c>
      <c r="T2353">
        <f t="shared" si="184"/>
        <v>2016</v>
      </c>
    </row>
    <row r="2354" spans="1:20" ht="45" hidden="1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 s="10">
        <v>1333028723</v>
      </c>
      <c r="J2354">
        <v>1330440323</v>
      </c>
      <c r="K2354" t="b">
        <v>0</v>
      </c>
      <c r="L2354">
        <v>34</v>
      </c>
      <c r="M2354" t="b">
        <v>0</v>
      </c>
      <c r="N2354" s="12" t="s">
        <v>8271</v>
      </c>
      <c r="O2354" t="s">
        <v>8316</v>
      </c>
      <c r="P2354" s="6">
        <f t="shared" si="180"/>
        <v>14.31</v>
      </c>
      <c r="Q2354">
        <f t="shared" si="181"/>
        <v>29.47</v>
      </c>
      <c r="R2354" s="16">
        <f t="shared" si="182"/>
        <v>40967.614849537036</v>
      </c>
      <c r="S2354" s="16">
        <f t="shared" si="183"/>
        <v>40788.786539351851</v>
      </c>
      <c r="T2354">
        <f t="shared" si="184"/>
        <v>2012</v>
      </c>
    </row>
    <row r="2355" spans="1:20" ht="60" hidden="1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 s="10">
        <v>1317438000</v>
      </c>
      <c r="J2355">
        <v>1314989557</v>
      </c>
      <c r="K2355" t="b">
        <v>0</v>
      </c>
      <c r="L2355">
        <v>28</v>
      </c>
      <c r="M2355" t="b">
        <v>1</v>
      </c>
      <c r="N2355" s="12" t="s">
        <v>8287</v>
      </c>
      <c r="O2355" t="s">
        <v>8291</v>
      </c>
      <c r="P2355" s="6">
        <f t="shared" si="180"/>
        <v>100.15</v>
      </c>
      <c r="Q2355">
        <f t="shared" si="181"/>
        <v>35.770000000000003</v>
      </c>
      <c r="R2355" s="16">
        <f t="shared" si="182"/>
        <v>40788.786539351851</v>
      </c>
      <c r="S2355" s="16">
        <f t="shared" si="183"/>
        <v>41067.827418981484</v>
      </c>
      <c r="T2355">
        <f t="shared" si="184"/>
        <v>2011</v>
      </c>
    </row>
    <row r="2356" spans="1:20" ht="60" hidden="1" x14ac:dyDescent="0.25">
      <c r="A2356">
        <v>2288</v>
      </c>
      <c r="B2356" s="3" t="s">
        <v>2289</v>
      </c>
      <c r="C2356" s="3" t="s">
        <v>6398</v>
      </c>
      <c r="D2356" s="6">
        <v>1000</v>
      </c>
      <c r="E2356" s="8">
        <v>1001</v>
      </c>
      <c r="F2356" t="s">
        <v>8218</v>
      </c>
      <c r="G2356" t="s">
        <v>8223</v>
      </c>
      <c r="H2356" t="s">
        <v>8245</v>
      </c>
      <c r="I2356" s="10">
        <v>1340733600</v>
      </c>
      <c r="J2356">
        <v>1339098689</v>
      </c>
      <c r="K2356" t="b">
        <v>0</v>
      </c>
      <c r="L2356">
        <v>25</v>
      </c>
      <c r="M2356" t="b">
        <v>1</v>
      </c>
      <c r="N2356" s="12" t="s">
        <v>8287</v>
      </c>
      <c r="O2356" t="s">
        <v>8291</v>
      </c>
      <c r="P2356" s="6">
        <f t="shared" si="180"/>
        <v>100.1</v>
      </c>
      <c r="Q2356">
        <f t="shared" si="181"/>
        <v>40.04</v>
      </c>
      <c r="R2356" s="16">
        <f t="shared" si="182"/>
        <v>41067.827418981484</v>
      </c>
      <c r="S2356" s="16">
        <f t="shared" si="183"/>
        <v>40711.782210648147</v>
      </c>
      <c r="T2356">
        <f t="shared" si="184"/>
        <v>2012</v>
      </c>
    </row>
    <row r="2357" spans="1:20" ht="60" hidden="1" x14ac:dyDescent="0.25">
      <c r="A2357">
        <v>2482</v>
      </c>
      <c r="B2357" s="3" t="s">
        <v>2482</v>
      </c>
      <c r="C2357" s="3" t="s">
        <v>6592</v>
      </c>
      <c r="D2357" s="6">
        <v>1000</v>
      </c>
      <c r="E2357" s="8">
        <v>1001</v>
      </c>
      <c r="F2357" t="s">
        <v>8218</v>
      </c>
      <c r="G2357" t="s">
        <v>8223</v>
      </c>
      <c r="H2357" t="s">
        <v>8245</v>
      </c>
      <c r="I2357" s="10">
        <v>1312224383</v>
      </c>
      <c r="J2357">
        <v>1308336383</v>
      </c>
      <c r="K2357" t="b">
        <v>0</v>
      </c>
      <c r="L2357">
        <v>25</v>
      </c>
      <c r="M2357" t="b">
        <v>1</v>
      </c>
      <c r="N2357" s="12" t="s">
        <v>8287</v>
      </c>
      <c r="O2357" t="s">
        <v>8288</v>
      </c>
      <c r="P2357" s="6">
        <f t="shared" si="180"/>
        <v>100.1</v>
      </c>
      <c r="Q2357">
        <f t="shared" si="181"/>
        <v>40.04</v>
      </c>
      <c r="R2357" s="16">
        <f t="shared" si="182"/>
        <v>40711.782210648147</v>
      </c>
      <c r="S2357" s="16">
        <f t="shared" si="183"/>
        <v>41409.00037037037</v>
      </c>
      <c r="T2357">
        <f t="shared" si="184"/>
        <v>2011</v>
      </c>
    </row>
    <row r="2358" spans="1:20" hidden="1" x14ac:dyDescent="0.25">
      <c r="A2358">
        <v>1611</v>
      </c>
      <c r="B2358" s="3" t="s">
        <v>1612</v>
      </c>
      <c r="C2358" s="3" t="s">
        <v>5721</v>
      </c>
      <c r="D2358" s="6">
        <v>800</v>
      </c>
      <c r="E2358" s="8">
        <v>1001</v>
      </c>
      <c r="F2358" t="s">
        <v>8218</v>
      </c>
      <c r="G2358" t="s">
        <v>8223</v>
      </c>
      <c r="H2358" t="s">
        <v>8245</v>
      </c>
      <c r="I2358" s="10">
        <v>1370390432</v>
      </c>
      <c r="J2358">
        <v>1368576032</v>
      </c>
      <c r="K2358" t="b">
        <v>0</v>
      </c>
      <c r="L2358">
        <v>27</v>
      </c>
      <c r="M2358" t="b">
        <v>1</v>
      </c>
      <c r="N2358" s="12" t="s">
        <v>8287</v>
      </c>
      <c r="O2358" t="s">
        <v>8291</v>
      </c>
      <c r="P2358" s="6">
        <f t="shared" si="180"/>
        <v>125.13</v>
      </c>
      <c r="Q2358">
        <f t="shared" si="181"/>
        <v>37.07</v>
      </c>
      <c r="R2358" s="16">
        <f t="shared" si="182"/>
        <v>41409.00037037037</v>
      </c>
      <c r="S2358" s="16">
        <f t="shared" si="183"/>
        <v>42319.035833333335</v>
      </c>
      <c r="T2358">
        <f t="shared" si="184"/>
        <v>2013</v>
      </c>
    </row>
    <row r="2359" spans="1:20" ht="60" hidden="1" x14ac:dyDescent="0.25">
      <c r="A2359">
        <v>2669</v>
      </c>
      <c r="B2359" s="3" t="s">
        <v>2669</v>
      </c>
      <c r="C2359" s="3" t="s">
        <v>6779</v>
      </c>
      <c r="D2359" s="6">
        <v>800</v>
      </c>
      <c r="E2359" s="8">
        <v>1001</v>
      </c>
      <c r="F2359" t="s">
        <v>8218</v>
      </c>
      <c r="G2359" t="s">
        <v>8223</v>
      </c>
      <c r="H2359" t="s">
        <v>8245</v>
      </c>
      <c r="I2359" s="10">
        <v>1452387096</v>
      </c>
      <c r="J2359">
        <v>1447203096</v>
      </c>
      <c r="K2359" t="b">
        <v>0</v>
      </c>
      <c r="L2359">
        <v>11</v>
      </c>
      <c r="M2359" t="b">
        <v>1</v>
      </c>
      <c r="N2359" s="12" t="s">
        <v>8268</v>
      </c>
      <c r="O2359" t="s">
        <v>8300</v>
      </c>
      <c r="P2359" s="6">
        <f t="shared" si="180"/>
        <v>125.13</v>
      </c>
      <c r="Q2359">
        <f t="shared" si="181"/>
        <v>91</v>
      </c>
      <c r="R2359" s="16">
        <f t="shared" si="182"/>
        <v>42319.035833333335</v>
      </c>
      <c r="S2359" s="16">
        <f t="shared" si="183"/>
        <v>41655.709305555552</v>
      </c>
      <c r="T2359">
        <f t="shared" si="184"/>
        <v>2015</v>
      </c>
    </row>
    <row r="2360" spans="1:20" ht="45" hidden="1" x14ac:dyDescent="0.25">
      <c r="A2360">
        <v>1860</v>
      </c>
      <c r="B2360" s="3" t="s">
        <v>1861</v>
      </c>
      <c r="C2360" s="3" t="s">
        <v>5970</v>
      </c>
      <c r="D2360" s="6">
        <v>750</v>
      </c>
      <c r="E2360" s="8">
        <v>1001</v>
      </c>
      <c r="F2360" t="s">
        <v>8218</v>
      </c>
      <c r="G2360" t="s">
        <v>8223</v>
      </c>
      <c r="H2360" t="s">
        <v>8245</v>
      </c>
      <c r="I2360" s="10">
        <v>1391706084</v>
      </c>
      <c r="J2360">
        <v>1389891684</v>
      </c>
      <c r="K2360" t="b">
        <v>0</v>
      </c>
      <c r="L2360">
        <v>19</v>
      </c>
      <c r="M2360" t="b">
        <v>1</v>
      </c>
      <c r="N2360" s="12" t="s">
        <v>8287</v>
      </c>
      <c r="O2360" t="s">
        <v>8291</v>
      </c>
      <c r="P2360" s="6">
        <f t="shared" si="180"/>
        <v>133.47</v>
      </c>
      <c r="Q2360">
        <f t="shared" si="181"/>
        <v>52.68</v>
      </c>
      <c r="R2360" s="16">
        <f t="shared" si="182"/>
        <v>41655.709305555552</v>
      </c>
      <c r="S2360" s="16">
        <f t="shared" si="183"/>
        <v>41877.221886574072</v>
      </c>
      <c r="T2360">
        <f t="shared" si="184"/>
        <v>2014</v>
      </c>
    </row>
    <row r="2361" spans="1:20" ht="90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 s="10">
        <v>1411874580</v>
      </c>
      <c r="J2361">
        <v>1409030371</v>
      </c>
      <c r="K2361" t="b">
        <v>0</v>
      </c>
      <c r="L2361">
        <v>21</v>
      </c>
      <c r="M2361" t="b">
        <v>1</v>
      </c>
      <c r="N2361" s="12" t="s">
        <v>8283</v>
      </c>
      <c r="O2361" t="s">
        <v>8286</v>
      </c>
      <c r="P2361" s="6">
        <f t="shared" si="180"/>
        <v>100.1</v>
      </c>
      <c r="Q2361">
        <f t="shared" si="181"/>
        <v>47.67</v>
      </c>
      <c r="R2361" s="16">
        <f t="shared" si="182"/>
        <v>41877.221886574072</v>
      </c>
      <c r="S2361" s="16">
        <f t="shared" si="183"/>
        <v>42207.259918981479</v>
      </c>
      <c r="T2361">
        <f t="shared" si="184"/>
        <v>2014</v>
      </c>
    </row>
    <row r="2362" spans="1:20" ht="75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 s="10">
        <v>1440111600</v>
      </c>
      <c r="J2362">
        <v>1437545657</v>
      </c>
      <c r="K2362" t="b">
        <v>0</v>
      </c>
      <c r="L2362">
        <v>20</v>
      </c>
      <c r="M2362" t="b">
        <v>1</v>
      </c>
      <c r="N2362" s="12" t="s">
        <v>8283</v>
      </c>
      <c r="O2362" t="s">
        <v>8286</v>
      </c>
      <c r="P2362" s="6">
        <f t="shared" si="180"/>
        <v>100</v>
      </c>
      <c r="Q2362">
        <f t="shared" si="181"/>
        <v>50</v>
      </c>
      <c r="R2362" s="16">
        <f t="shared" si="182"/>
        <v>42207.259918981479</v>
      </c>
      <c r="S2362" s="16">
        <f t="shared" si="183"/>
        <v>42058.809594907405</v>
      </c>
      <c r="T2362">
        <f t="shared" si="184"/>
        <v>2015</v>
      </c>
    </row>
    <row r="2363" spans="1:20" ht="60" hidden="1" x14ac:dyDescent="0.25">
      <c r="A2363">
        <v>2509</v>
      </c>
      <c r="B2363" s="3" t="s">
        <v>2509</v>
      </c>
      <c r="C2363" s="3" t="s">
        <v>6619</v>
      </c>
      <c r="D2363" s="6">
        <v>95000</v>
      </c>
      <c r="E2363" s="8">
        <v>1000</v>
      </c>
      <c r="F2363" t="s">
        <v>8220</v>
      </c>
      <c r="G2363" t="s">
        <v>8224</v>
      </c>
      <c r="H2363" t="s">
        <v>8246</v>
      </c>
      <c r="I2363" s="10">
        <v>1429554349</v>
      </c>
      <c r="J2363">
        <v>1424719549</v>
      </c>
      <c r="K2363" t="b">
        <v>0</v>
      </c>
      <c r="L2363">
        <v>28</v>
      </c>
      <c r="M2363" t="b">
        <v>0</v>
      </c>
      <c r="N2363" s="12" t="s">
        <v>8279</v>
      </c>
      <c r="O2363" t="s">
        <v>8317</v>
      </c>
      <c r="P2363" s="6">
        <f t="shared" si="180"/>
        <v>1.05</v>
      </c>
      <c r="Q2363">
        <f t="shared" si="181"/>
        <v>35.71</v>
      </c>
      <c r="R2363" s="16">
        <f t="shared" si="182"/>
        <v>42058.809594907405</v>
      </c>
      <c r="S2363" s="16">
        <f t="shared" si="183"/>
        <v>42308.211215277777</v>
      </c>
      <c r="T2363">
        <f t="shared" si="184"/>
        <v>2015</v>
      </c>
    </row>
    <row r="2364" spans="1:20" ht="45" hidden="1" x14ac:dyDescent="0.25">
      <c r="A2364">
        <v>3913</v>
      </c>
      <c r="B2364" s="3" t="s">
        <v>3910</v>
      </c>
      <c r="C2364" s="3" t="s">
        <v>8021</v>
      </c>
      <c r="D2364" s="6">
        <v>10000</v>
      </c>
      <c r="E2364" s="8">
        <v>1000</v>
      </c>
      <c r="F2364" t="s">
        <v>8220</v>
      </c>
      <c r="G2364" t="s">
        <v>8223</v>
      </c>
      <c r="H2364" t="s">
        <v>8245</v>
      </c>
      <c r="I2364" s="10">
        <v>1448863449</v>
      </c>
      <c r="J2364">
        <v>1446267849</v>
      </c>
      <c r="K2364" t="b">
        <v>0</v>
      </c>
      <c r="L2364">
        <v>7</v>
      </c>
      <c r="M2364" t="b">
        <v>0</v>
      </c>
      <c r="N2364" s="12" t="s">
        <v>8283</v>
      </c>
      <c r="O2364" t="s">
        <v>8286</v>
      </c>
      <c r="P2364" s="6">
        <f t="shared" si="180"/>
        <v>10</v>
      </c>
      <c r="Q2364">
        <f t="shared" si="181"/>
        <v>142.86000000000001</v>
      </c>
      <c r="R2364" s="16">
        <f t="shared" si="182"/>
        <v>42308.211215277777</v>
      </c>
      <c r="S2364" s="16">
        <f t="shared" si="183"/>
        <v>42112.036712962959</v>
      </c>
      <c r="T2364">
        <f t="shared" si="184"/>
        <v>2015</v>
      </c>
    </row>
    <row r="2365" spans="1:20" ht="45" hidden="1" x14ac:dyDescent="0.25">
      <c r="A2365">
        <v>390</v>
      </c>
      <c r="B2365" s="3" t="s">
        <v>391</v>
      </c>
      <c r="C2365" s="3" t="s">
        <v>4500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 s="10">
        <v>1431046372</v>
      </c>
      <c r="J2365">
        <v>1429318372</v>
      </c>
      <c r="K2365" t="b">
        <v>0</v>
      </c>
      <c r="L2365">
        <v>14</v>
      </c>
      <c r="M2365" t="b">
        <v>1</v>
      </c>
      <c r="N2365" s="12" t="s">
        <v>8281</v>
      </c>
      <c r="O2365" t="s">
        <v>8282</v>
      </c>
      <c r="P2365" s="6">
        <f t="shared" si="180"/>
        <v>100</v>
      </c>
      <c r="Q2365">
        <f t="shared" si="181"/>
        <v>71.430000000000007</v>
      </c>
      <c r="R2365" s="16">
        <f t="shared" si="182"/>
        <v>42112.036712962959</v>
      </c>
      <c r="S2365" s="16">
        <f t="shared" si="183"/>
        <v>42523.333310185189</v>
      </c>
      <c r="T2365">
        <f t="shared" si="184"/>
        <v>2015</v>
      </c>
    </row>
    <row r="2366" spans="1:20" ht="90" hidden="1" x14ac:dyDescent="0.25">
      <c r="A2366">
        <v>1845</v>
      </c>
      <c r="B2366" s="3" t="s">
        <v>1846</v>
      </c>
      <c r="C2366" s="3" t="s">
        <v>5955</v>
      </c>
      <c r="D2366" s="6">
        <v>1000</v>
      </c>
      <c r="E2366" s="8">
        <v>1000</v>
      </c>
      <c r="F2366" t="s">
        <v>8218</v>
      </c>
      <c r="G2366" t="s">
        <v>8223</v>
      </c>
      <c r="H2366" t="s">
        <v>8245</v>
      </c>
      <c r="I2366" s="10">
        <v>1466139300</v>
      </c>
      <c r="J2366">
        <v>1464854398</v>
      </c>
      <c r="K2366" t="b">
        <v>0</v>
      </c>
      <c r="L2366">
        <v>19</v>
      </c>
      <c r="M2366" t="b">
        <v>1</v>
      </c>
      <c r="N2366" s="12" t="s">
        <v>8287</v>
      </c>
      <c r="O2366" t="s">
        <v>8291</v>
      </c>
      <c r="P2366" s="6">
        <f t="shared" si="180"/>
        <v>100</v>
      </c>
      <c r="Q2366">
        <f t="shared" si="181"/>
        <v>52.63</v>
      </c>
      <c r="R2366" s="16">
        <f t="shared" si="182"/>
        <v>42523.333310185189</v>
      </c>
      <c r="S2366" s="16">
        <f t="shared" si="183"/>
        <v>42082.580092592587</v>
      </c>
      <c r="T2366">
        <f t="shared" si="184"/>
        <v>2016</v>
      </c>
    </row>
    <row r="2367" spans="1:20" ht="45" hidden="1" x14ac:dyDescent="0.25">
      <c r="A2367">
        <v>2172</v>
      </c>
      <c r="B2367" s="3" t="s">
        <v>2173</v>
      </c>
      <c r="C2367" s="3" t="s">
        <v>6282</v>
      </c>
      <c r="D2367" s="6">
        <v>1000</v>
      </c>
      <c r="E2367" s="8">
        <v>1000</v>
      </c>
      <c r="F2367" t="s">
        <v>8218</v>
      </c>
      <c r="G2367" t="s">
        <v>8223</v>
      </c>
      <c r="H2367" t="s">
        <v>8245</v>
      </c>
      <c r="I2367" s="10">
        <v>1429365320</v>
      </c>
      <c r="J2367">
        <v>1426773320</v>
      </c>
      <c r="K2367" t="b">
        <v>0</v>
      </c>
      <c r="L2367">
        <v>13</v>
      </c>
      <c r="M2367" t="b">
        <v>1</v>
      </c>
      <c r="N2367" s="12" t="s">
        <v>8287</v>
      </c>
      <c r="O2367" t="s">
        <v>8291</v>
      </c>
      <c r="P2367" s="6">
        <f t="shared" si="180"/>
        <v>100</v>
      </c>
      <c r="Q2367">
        <f t="shared" si="181"/>
        <v>76.92</v>
      </c>
      <c r="R2367" s="16">
        <f t="shared" si="182"/>
        <v>42082.580092592587</v>
      </c>
      <c r="S2367" s="16">
        <f t="shared" si="183"/>
        <v>41875.922858796301</v>
      </c>
      <c r="T2367">
        <f t="shared" si="184"/>
        <v>2015</v>
      </c>
    </row>
    <row r="2368" spans="1:20" ht="165" x14ac:dyDescent="0.25">
      <c r="A2368">
        <v>2821</v>
      </c>
      <c r="B2368" s="3" t="s">
        <v>2821</v>
      </c>
      <c r="C2368" s="3" t="s">
        <v>6931</v>
      </c>
      <c r="D2368" s="6">
        <v>1000</v>
      </c>
      <c r="E2368" s="8">
        <v>1000</v>
      </c>
      <c r="F2368" t="s">
        <v>8218</v>
      </c>
      <c r="G2368" t="s">
        <v>8224</v>
      </c>
      <c r="H2368" t="s">
        <v>8246</v>
      </c>
      <c r="I2368" s="10">
        <v>1411510135</v>
      </c>
      <c r="J2368">
        <v>1408918135</v>
      </c>
      <c r="K2368" t="b">
        <v>0</v>
      </c>
      <c r="L2368">
        <v>35</v>
      </c>
      <c r="M2368" t="b">
        <v>1</v>
      </c>
      <c r="N2368" s="12" t="s">
        <v>8283</v>
      </c>
      <c r="O2368" t="s">
        <v>8286</v>
      </c>
      <c r="P2368" s="6">
        <f t="shared" si="180"/>
        <v>100</v>
      </c>
      <c r="Q2368">
        <f t="shared" si="181"/>
        <v>28.57</v>
      </c>
      <c r="R2368" s="16">
        <f t="shared" si="182"/>
        <v>41875.922858796301</v>
      </c>
      <c r="S2368" s="16">
        <f t="shared" si="183"/>
        <v>42403.998217592598</v>
      </c>
      <c r="T2368">
        <f t="shared" si="184"/>
        <v>2014</v>
      </c>
    </row>
    <row r="2369" spans="1:20" ht="30" hidden="1" x14ac:dyDescent="0.25">
      <c r="A2369">
        <v>2928</v>
      </c>
      <c r="B2369" s="3" t="s">
        <v>2928</v>
      </c>
      <c r="C2369" s="3" t="s">
        <v>7038</v>
      </c>
      <c r="D2369" s="6">
        <v>1000</v>
      </c>
      <c r="E2369" s="8">
        <v>1000</v>
      </c>
      <c r="F2369" t="s">
        <v>8218</v>
      </c>
      <c r="G2369" t="s">
        <v>8223</v>
      </c>
      <c r="H2369" t="s">
        <v>8245</v>
      </c>
      <c r="I2369" s="10">
        <v>1457135846</v>
      </c>
      <c r="J2369">
        <v>1454543846</v>
      </c>
      <c r="K2369" t="b">
        <v>0</v>
      </c>
      <c r="L2369">
        <v>24</v>
      </c>
      <c r="M2369" t="b">
        <v>1</v>
      </c>
      <c r="N2369" s="12" t="s">
        <v>8283</v>
      </c>
      <c r="O2369" t="s">
        <v>8295</v>
      </c>
      <c r="P2369" s="6">
        <f t="shared" si="180"/>
        <v>100</v>
      </c>
      <c r="Q2369">
        <f t="shared" si="181"/>
        <v>41.67</v>
      </c>
      <c r="R2369" s="16">
        <f t="shared" si="182"/>
        <v>42403.998217592598</v>
      </c>
      <c r="S2369" s="16">
        <f t="shared" si="183"/>
        <v>42511.362048611118</v>
      </c>
      <c r="T2369">
        <f t="shared" si="184"/>
        <v>2016</v>
      </c>
    </row>
    <row r="2370" spans="1:20" ht="60" hidden="1" x14ac:dyDescent="0.25">
      <c r="A2370">
        <v>2988</v>
      </c>
      <c r="B2370" s="3" t="s">
        <v>2988</v>
      </c>
      <c r="C2370" s="3" t="s">
        <v>7098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 s="10">
        <v>1466412081</v>
      </c>
      <c r="J2370">
        <v>1463820081</v>
      </c>
      <c r="K2370" t="b">
        <v>0</v>
      </c>
      <c r="L2370">
        <v>28</v>
      </c>
      <c r="M2370" t="b">
        <v>1</v>
      </c>
      <c r="N2370" s="12" t="s">
        <v>8283</v>
      </c>
      <c r="O2370" t="s">
        <v>8284</v>
      </c>
      <c r="P2370" s="6">
        <f t="shared" ref="P2370:P2433" si="185">ROUND(E2370/D2370*100,2)</f>
        <v>100</v>
      </c>
      <c r="Q2370">
        <f t="shared" ref="Q2370:Q2433" si="186">ROUND(E2370/L2370,2)</f>
        <v>35.71</v>
      </c>
      <c r="R2370" s="16">
        <f t="shared" si="182"/>
        <v>42511.362048611118</v>
      </c>
      <c r="S2370" s="16">
        <f t="shared" si="183"/>
        <v>41829.977326388893</v>
      </c>
      <c r="T2370">
        <f t="shared" si="184"/>
        <v>2016</v>
      </c>
    </row>
    <row r="2371" spans="1:20" ht="135" x14ac:dyDescent="0.25">
      <c r="A2371">
        <v>3185</v>
      </c>
      <c r="B2371" s="3" t="s">
        <v>3185</v>
      </c>
      <c r="C2371" s="3" t="s">
        <v>7295</v>
      </c>
      <c r="D2371" s="6">
        <v>1000</v>
      </c>
      <c r="E2371" s="8">
        <v>1000</v>
      </c>
      <c r="F2371" t="s">
        <v>8218</v>
      </c>
      <c r="G2371" t="s">
        <v>8224</v>
      </c>
      <c r="H2371" t="s">
        <v>8246</v>
      </c>
      <c r="I2371" s="10">
        <v>1405553241</v>
      </c>
      <c r="J2371">
        <v>1404948441</v>
      </c>
      <c r="K2371" t="b">
        <v>1</v>
      </c>
      <c r="L2371">
        <v>24</v>
      </c>
      <c r="M2371" t="b">
        <v>1</v>
      </c>
      <c r="N2371" s="12" t="s">
        <v>8283</v>
      </c>
      <c r="O2371" t="s">
        <v>8286</v>
      </c>
      <c r="P2371" s="6">
        <f t="shared" si="185"/>
        <v>100</v>
      </c>
      <c r="Q2371">
        <f t="shared" si="186"/>
        <v>41.67</v>
      </c>
      <c r="R2371" s="16">
        <f t="shared" ref="R2371:R2434" si="187">(((J2371/60)/60)/24)+DATE(1970,1,1)</f>
        <v>41829.977326388893</v>
      </c>
      <c r="S2371" s="16">
        <f t="shared" ref="S2371:S2434" si="188">(((J2372/60)/60)/24)+DATE(1970,1,1)</f>
        <v>42297.748738425929</v>
      </c>
      <c r="T2371">
        <f t="shared" ref="T2371:T2434" si="189">YEAR(R2371)</f>
        <v>2014</v>
      </c>
    </row>
    <row r="2372" spans="1:20" ht="150" x14ac:dyDescent="0.25">
      <c r="A2372">
        <v>3504</v>
      </c>
      <c r="B2372" s="3" t="s">
        <v>3503</v>
      </c>
      <c r="C2372" s="3" t="s">
        <v>7614</v>
      </c>
      <c r="D2372" s="6">
        <v>1000</v>
      </c>
      <c r="E2372" s="8">
        <v>1000</v>
      </c>
      <c r="F2372" t="s">
        <v>8218</v>
      </c>
      <c r="G2372" t="s">
        <v>8223</v>
      </c>
      <c r="H2372" t="s">
        <v>8245</v>
      </c>
      <c r="I2372" s="10">
        <v>1447959491</v>
      </c>
      <c r="J2372">
        <v>1445363891</v>
      </c>
      <c r="K2372" t="b">
        <v>0</v>
      </c>
      <c r="L2372">
        <v>8</v>
      </c>
      <c r="M2372" t="b">
        <v>1</v>
      </c>
      <c r="N2372" s="12" t="s">
        <v>8283</v>
      </c>
      <c r="O2372" t="s">
        <v>8286</v>
      </c>
      <c r="P2372" s="6">
        <f t="shared" si="185"/>
        <v>100</v>
      </c>
      <c r="Q2372">
        <f t="shared" si="186"/>
        <v>125</v>
      </c>
      <c r="R2372" s="16">
        <f t="shared" si="187"/>
        <v>42297.748738425929</v>
      </c>
      <c r="S2372" s="16">
        <f t="shared" si="188"/>
        <v>42057.536944444444</v>
      </c>
      <c r="T2372">
        <f t="shared" si="189"/>
        <v>2015</v>
      </c>
    </row>
    <row r="2373" spans="1:20" ht="135" x14ac:dyDescent="0.25">
      <c r="A2373">
        <v>3512</v>
      </c>
      <c r="B2373" s="3" t="s">
        <v>3511</v>
      </c>
      <c r="C2373" s="3" t="s">
        <v>7622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 s="10">
        <v>1429789992</v>
      </c>
      <c r="J2373">
        <v>1424609592</v>
      </c>
      <c r="K2373" t="b">
        <v>0</v>
      </c>
      <c r="L2373">
        <v>17</v>
      </c>
      <c r="M2373" t="b">
        <v>1</v>
      </c>
      <c r="N2373" s="12" t="s">
        <v>8283</v>
      </c>
      <c r="O2373" t="s">
        <v>8286</v>
      </c>
      <c r="P2373" s="6">
        <f t="shared" si="185"/>
        <v>100</v>
      </c>
      <c r="Q2373">
        <f t="shared" si="186"/>
        <v>58.82</v>
      </c>
      <c r="R2373" s="16">
        <f t="shared" si="187"/>
        <v>42057.536944444444</v>
      </c>
      <c r="S2373" s="16">
        <f t="shared" si="188"/>
        <v>42059.453923611116</v>
      </c>
      <c r="T2373">
        <f t="shared" si="189"/>
        <v>2015</v>
      </c>
    </row>
    <row r="2374" spans="1:20" ht="120" x14ac:dyDescent="0.25">
      <c r="A2374">
        <v>3808</v>
      </c>
      <c r="B2374" s="3" t="s">
        <v>3805</v>
      </c>
      <c r="C2374" s="3" t="s">
        <v>7918</v>
      </c>
      <c r="D2374" s="6">
        <v>1000</v>
      </c>
      <c r="E2374" s="8">
        <v>1000</v>
      </c>
      <c r="F2374" t="s">
        <v>8218</v>
      </c>
      <c r="G2374" t="s">
        <v>8224</v>
      </c>
      <c r="H2374" t="s">
        <v>8246</v>
      </c>
      <c r="I2374" s="10">
        <v>1429955619</v>
      </c>
      <c r="J2374">
        <v>1424775219</v>
      </c>
      <c r="K2374" t="b">
        <v>0</v>
      </c>
      <c r="L2374">
        <v>24</v>
      </c>
      <c r="M2374" t="b">
        <v>1</v>
      </c>
      <c r="N2374" s="12" t="s">
        <v>8283</v>
      </c>
      <c r="O2374" t="s">
        <v>8286</v>
      </c>
      <c r="P2374" s="6">
        <f t="shared" si="185"/>
        <v>100</v>
      </c>
      <c r="Q2374">
        <f t="shared" si="186"/>
        <v>41.67</v>
      </c>
      <c r="R2374" s="16">
        <f t="shared" si="187"/>
        <v>42059.453923611116</v>
      </c>
      <c r="S2374" s="16">
        <f t="shared" si="188"/>
        <v>42011.551180555558</v>
      </c>
      <c r="T2374">
        <f t="shared" si="189"/>
        <v>2015</v>
      </c>
    </row>
    <row r="2375" spans="1:20" ht="60" hidden="1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 s="10">
        <v>1423660422</v>
      </c>
      <c r="J2375">
        <v>1420636422</v>
      </c>
      <c r="K2375" t="b">
        <v>1</v>
      </c>
      <c r="L2375">
        <v>18</v>
      </c>
      <c r="M2375" t="b">
        <v>0</v>
      </c>
      <c r="N2375" s="12" t="s">
        <v>8273</v>
      </c>
      <c r="O2375" t="s">
        <v>8274</v>
      </c>
      <c r="P2375" s="6">
        <f t="shared" si="185"/>
        <v>11.08</v>
      </c>
      <c r="Q2375">
        <f t="shared" si="186"/>
        <v>55.39</v>
      </c>
      <c r="R2375" s="16">
        <f t="shared" si="187"/>
        <v>42011.551180555558</v>
      </c>
      <c r="S2375" s="16">
        <f t="shared" si="188"/>
        <v>42045.86336805555</v>
      </c>
      <c r="T2375">
        <f t="shared" si="189"/>
        <v>2015</v>
      </c>
    </row>
    <row r="2376" spans="1:20" ht="45" hidden="1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 s="10">
        <v>1427485395</v>
      </c>
      <c r="J2376">
        <v>1423600995</v>
      </c>
      <c r="K2376" t="b">
        <v>1</v>
      </c>
      <c r="L2376">
        <v>15</v>
      </c>
      <c r="M2376" t="b">
        <v>0</v>
      </c>
      <c r="N2376" s="12" t="s">
        <v>8273</v>
      </c>
      <c r="O2376" t="s">
        <v>8274</v>
      </c>
      <c r="P2376" s="6">
        <f t="shared" si="185"/>
        <v>1.99</v>
      </c>
      <c r="Q2376">
        <f t="shared" si="186"/>
        <v>66.33</v>
      </c>
      <c r="R2376" s="16">
        <f t="shared" si="187"/>
        <v>42045.86336805555</v>
      </c>
      <c r="S2376" s="16">
        <f t="shared" si="188"/>
        <v>42188.803622685184</v>
      </c>
      <c r="T2376">
        <f t="shared" si="189"/>
        <v>2015</v>
      </c>
    </row>
    <row r="2377" spans="1:20" ht="60" hidden="1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 s="10">
        <v>1438543033</v>
      </c>
      <c r="J2377">
        <v>1435951033</v>
      </c>
      <c r="K2377" t="b">
        <v>0</v>
      </c>
      <c r="L2377">
        <v>15</v>
      </c>
      <c r="M2377" t="b">
        <v>0</v>
      </c>
      <c r="N2377" s="12" t="s">
        <v>8268</v>
      </c>
      <c r="O2377" t="s">
        <v>8270</v>
      </c>
      <c r="P2377" s="6">
        <f t="shared" si="185"/>
        <v>3.3</v>
      </c>
      <c r="Q2377">
        <f t="shared" si="186"/>
        <v>66.069999999999993</v>
      </c>
      <c r="R2377" s="16">
        <f t="shared" si="187"/>
        <v>42188.803622685184</v>
      </c>
      <c r="S2377" s="16">
        <f t="shared" si="188"/>
        <v>42612.656493055561</v>
      </c>
      <c r="T2377">
        <f t="shared" si="189"/>
        <v>2015</v>
      </c>
    </row>
    <row r="2378" spans="1:20" ht="45" hidden="1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 s="10">
        <v>1475163921</v>
      </c>
      <c r="J2378">
        <v>1472571921</v>
      </c>
      <c r="K2378" t="b">
        <v>0</v>
      </c>
      <c r="L2378">
        <v>25</v>
      </c>
      <c r="M2378" t="b">
        <v>1</v>
      </c>
      <c r="N2378" s="12" t="s">
        <v>8268</v>
      </c>
      <c r="O2378" t="s">
        <v>8275</v>
      </c>
      <c r="P2378" s="6">
        <f t="shared" si="185"/>
        <v>106.02</v>
      </c>
      <c r="Q2378">
        <f t="shared" si="186"/>
        <v>39.44</v>
      </c>
      <c r="R2378" s="16">
        <f t="shared" si="187"/>
        <v>42612.656493055561</v>
      </c>
      <c r="S2378" s="16">
        <f t="shared" si="188"/>
        <v>41815.815046296295</v>
      </c>
      <c r="T2378">
        <f t="shared" si="189"/>
        <v>2016</v>
      </c>
    </row>
    <row r="2379" spans="1:20" ht="60" hidden="1" x14ac:dyDescent="0.25">
      <c r="A2379">
        <v>3880</v>
      </c>
      <c r="B2379" s="3" t="s">
        <v>3877</v>
      </c>
      <c r="C2379" s="3" t="s">
        <v>7989</v>
      </c>
      <c r="D2379" s="6">
        <v>7500</v>
      </c>
      <c r="E2379" s="8">
        <v>980</v>
      </c>
      <c r="F2379" t="s">
        <v>8219</v>
      </c>
      <c r="G2379" t="s">
        <v>8224</v>
      </c>
      <c r="H2379" t="s">
        <v>8246</v>
      </c>
      <c r="I2379" s="10">
        <v>1406761200</v>
      </c>
      <c r="J2379">
        <v>1403724820</v>
      </c>
      <c r="K2379" t="b">
        <v>0</v>
      </c>
      <c r="L2379">
        <v>17</v>
      </c>
      <c r="M2379" t="b">
        <v>0</v>
      </c>
      <c r="N2379" s="12" t="s">
        <v>8283</v>
      </c>
      <c r="O2379" t="s">
        <v>8295</v>
      </c>
      <c r="P2379" s="6">
        <f t="shared" si="185"/>
        <v>13.07</v>
      </c>
      <c r="Q2379">
        <f t="shared" si="186"/>
        <v>57.65</v>
      </c>
      <c r="R2379" s="16">
        <f t="shared" si="187"/>
        <v>41815.815046296295</v>
      </c>
      <c r="S2379" s="16">
        <f t="shared" si="188"/>
        <v>41382.096180555556</v>
      </c>
      <c r="T2379">
        <f t="shared" si="189"/>
        <v>2014</v>
      </c>
    </row>
    <row r="2380" spans="1:20" ht="60" hidden="1" x14ac:dyDescent="0.25">
      <c r="A2380">
        <v>1840</v>
      </c>
      <c r="B2380" s="3" t="s">
        <v>1841</v>
      </c>
      <c r="C2380" s="3" t="s">
        <v>5950</v>
      </c>
      <c r="D2380" s="6">
        <v>900</v>
      </c>
      <c r="E2380" s="8">
        <v>980</v>
      </c>
      <c r="F2380" t="s">
        <v>8218</v>
      </c>
      <c r="G2380" t="s">
        <v>8223</v>
      </c>
      <c r="H2380" t="s">
        <v>8245</v>
      </c>
      <c r="I2380" s="10">
        <v>1367902740</v>
      </c>
      <c r="J2380">
        <v>1366251510</v>
      </c>
      <c r="K2380" t="b">
        <v>0</v>
      </c>
      <c r="L2380">
        <v>13</v>
      </c>
      <c r="M2380" t="b">
        <v>1</v>
      </c>
      <c r="N2380" s="12" t="s">
        <v>8287</v>
      </c>
      <c r="O2380" t="s">
        <v>8291</v>
      </c>
      <c r="P2380" s="6">
        <f t="shared" si="185"/>
        <v>108.89</v>
      </c>
      <c r="Q2380">
        <f t="shared" si="186"/>
        <v>75.38</v>
      </c>
      <c r="R2380" s="16">
        <f t="shared" si="187"/>
        <v>41382.096180555556</v>
      </c>
      <c r="S2380" s="16">
        <f t="shared" si="188"/>
        <v>41863.734895833331</v>
      </c>
      <c r="T2380">
        <f t="shared" si="189"/>
        <v>2013</v>
      </c>
    </row>
    <row r="2381" spans="1:20" ht="45" hidden="1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 s="10">
        <v>1410543495</v>
      </c>
      <c r="J2381">
        <v>1407865095</v>
      </c>
      <c r="K2381" t="b">
        <v>0</v>
      </c>
      <c r="L2381">
        <v>16</v>
      </c>
      <c r="M2381" t="b">
        <v>0</v>
      </c>
      <c r="N2381" s="12" t="s">
        <v>8279</v>
      </c>
      <c r="O2381" t="s">
        <v>8305</v>
      </c>
      <c r="P2381" s="6">
        <f t="shared" si="185"/>
        <v>1.63</v>
      </c>
      <c r="Q2381">
        <f t="shared" si="186"/>
        <v>61.19</v>
      </c>
      <c r="R2381" s="16">
        <f t="shared" si="187"/>
        <v>41863.734895833331</v>
      </c>
      <c r="S2381" s="16">
        <f t="shared" si="188"/>
        <v>42726.491643518515</v>
      </c>
      <c r="T2381">
        <f t="shared" si="189"/>
        <v>2014</v>
      </c>
    </row>
    <row r="2382" spans="1:20" ht="30" hidden="1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 s="10">
        <v>1484999278</v>
      </c>
      <c r="J2382">
        <v>1482407278</v>
      </c>
      <c r="K2382" t="b">
        <v>0</v>
      </c>
      <c r="L2382">
        <v>5</v>
      </c>
      <c r="M2382" t="b">
        <v>0</v>
      </c>
      <c r="N2382" s="12" t="s">
        <v>8268</v>
      </c>
      <c r="O2382" t="s">
        <v>8270</v>
      </c>
      <c r="P2382" s="6">
        <f t="shared" si="185"/>
        <v>0.98</v>
      </c>
      <c r="Q2382">
        <f t="shared" si="186"/>
        <v>195.4</v>
      </c>
      <c r="R2382" s="16">
        <f t="shared" si="187"/>
        <v>42726.491643518515</v>
      </c>
      <c r="S2382" s="16">
        <f t="shared" si="188"/>
        <v>41922.640590277777</v>
      </c>
      <c r="T2382">
        <f t="shared" si="189"/>
        <v>2016</v>
      </c>
    </row>
    <row r="2383" spans="1:20" ht="135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 s="10">
        <v>1413784740</v>
      </c>
      <c r="J2383">
        <v>1412954547</v>
      </c>
      <c r="K2383" t="b">
        <v>0</v>
      </c>
      <c r="L2383">
        <v>16</v>
      </c>
      <c r="M2383" t="b">
        <v>1</v>
      </c>
      <c r="N2383" s="12" t="s">
        <v>8283</v>
      </c>
      <c r="O2383" t="s">
        <v>8286</v>
      </c>
      <c r="P2383" s="6">
        <f t="shared" si="185"/>
        <v>129.47</v>
      </c>
      <c r="Q2383">
        <f t="shared" si="186"/>
        <v>60.69</v>
      </c>
      <c r="R2383" s="16">
        <f t="shared" si="187"/>
        <v>41922.640590277777</v>
      </c>
      <c r="S2383" s="16">
        <f t="shared" si="188"/>
        <v>42304.829409722224</v>
      </c>
      <c r="T2383">
        <f t="shared" si="189"/>
        <v>2014</v>
      </c>
    </row>
    <row r="2384" spans="1:20" ht="60" hidden="1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 s="10">
        <v>1448571261</v>
      </c>
      <c r="J2384">
        <v>1445975661</v>
      </c>
      <c r="K2384" t="b">
        <v>0</v>
      </c>
      <c r="L2384">
        <v>45</v>
      </c>
      <c r="M2384" t="b">
        <v>1</v>
      </c>
      <c r="N2384" s="12" t="s">
        <v>8268</v>
      </c>
      <c r="O2384" t="s">
        <v>8275</v>
      </c>
      <c r="P2384" s="6">
        <f t="shared" si="185"/>
        <v>646.66999999999996</v>
      </c>
      <c r="Q2384">
        <f t="shared" si="186"/>
        <v>21.56</v>
      </c>
      <c r="R2384" s="16">
        <f t="shared" si="187"/>
        <v>42304.829409722224</v>
      </c>
      <c r="S2384" s="16">
        <f t="shared" si="188"/>
        <v>42405.090300925927</v>
      </c>
      <c r="T2384">
        <f t="shared" si="189"/>
        <v>2015</v>
      </c>
    </row>
    <row r="2385" spans="1:20" ht="105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 s="10">
        <v>1455408000</v>
      </c>
      <c r="J2385">
        <v>1454638202</v>
      </c>
      <c r="K2385" t="b">
        <v>0</v>
      </c>
      <c r="L2385">
        <v>34</v>
      </c>
      <c r="M2385" t="b">
        <v>1</v>
      </c>
      <c r="N2385" s="12" t="s">
        <v>8283</v>
      </c>
      <c r="O2385" t="s">
        <v>8286</v>
      </c>
      <c r="P2385" s="6">
        <f t="shared" si="185"/>
        <v>138</v>
      </c>
      <c r="Q2385">
        <f t="shared" si="186"/>
        <v>28.41</v>
      </c>
      <c r="R2385" s="16">
        <f t="shared" si="187"/>
        <v>42405.090300925927</v>
      </c>
      <c r="S2385" s="16">
        <f t="shared" si="188"/>
        <v>42002.817488425921</v>
      </c>
      <c r="T2385">
        <f t="shared" si="189"/>
        <v>2016</v>
      </c>
    </row>
    <row r="2386" spans="1:20" ht="60" hidden="1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 s="10">
        <v>1422473831</v>
      </c>
      <c r="J2386">
        <v>1419881831</v>
      </c>
      <c r="K2386" t="b">
        <v>0</v>
      </c>
      <c r="L2386">
        <v>8</v>
      </c>
      <c r="M2386" t="b">
        <v>0</v>
      </c>
      <c r="N2386" s="12" t="s">
        <v>8283</v>
      </c>
      <c r="O2386" t="s">
        <v>8286</v>
      </c>
      <c r="P2386" s="6">
        <f t="shared" si="185"/>
        <v>38.119999999999997</v>
      </c>
      <c r="Q2386">
        <f t="shared" si="186"/>
        <v>119.13</v>
      </c>
      <c r="R2386" s="16">
        <f t="shared" si="187"/>
        <v>42002.817488425921</v>
      </c>
      <c r="S2386" s="16">
        <f t="shared" si="188"/>
        <v>41852.527222222219</v>
      </c>
      <c r="T2386">
        <f t="shared" si="189"/>
        <v>2014</v>
      </c>
    </row>
    <row r="2387" spans="1:20" ht="120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 s="10">
        <v>1408106352</v>
      </c>
      <c r="J2387">
        <v>1406896752</v>
      </c>
      <c r="K2387" t="b">
        <v>0</v>
      </c>
      <c r="L2387">
        <v>19</v>
      </c>
      <c r="M2387" t="b">
        <v>1</v>
      </c>
      <c r="N2387" s="12" t="s">
        <v>8283</v>
      </c>
      <c r="O2387" t="s">
        <v>8286</v>
      </c>
      <c r="P2387" s="6">
        <f t="shared" si="185"/>
        <v>190</v>
      </c>
      <c r="Q2387">
        <f t="shared" si="186"/>
        <v>50</v>
      </c>
      <c r="R2387" s="16">
        <f t="shared" si="187"/>
        <v>41852.527222222219</v>
      </c>
      <c r="S2387" s="16">
        <f t="shared" si="188"/>
        <v>42027.839733796296</v>
      </c>
      <c r="T2387">
        <f t="shared" si="189"/>
        <v>2014</v>
      </c>
    </row>
    <row r="2388" spans="1:20" ht="60" hidden="1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 s="10">
        <v>1424635753</v>
      </c>
      <c r="J2388">
        <v>1422043753</v>
      </c>
      <c r="K2388" t="b">
        <v>0</v>
      </c>
      <c r="L2388">
        <v>12</v>
      </c>
      <c r="M2388" t="b">
        <v>0</v>
      </c>
      <c r="N2388" s="12" t="s">
        <v>8279</v>
      </c>
      <c r="O2388" t="s">
        <v>8317</v>
      </c>
      <c r="P2388" s="6">
        <f t="shared" si="185"/>
        <v>18.600000000000001</v>
      </c>
      <c r="Q2388">
        <f t="shared" si="186"/>
        <v>77.5</v>
      </c>
      <c r="R2388" s="16">
        <f t="shared" si="187"/>
        <v>42027.839733796296</v>
      </c>
      <c r="S2388" s="16">
        <f t="shared" si="188"/>
        <v>41975.700636574074</v>
      </c>
      <c r="T2388">
        <f t="shared" si="189"/>
        <v>2015</v>
      </c>
    </row>
    <row r="2389" spans="1:20" ht="60" hidden="1" x14ac:dyDescent="0.25">
      <c r="A2389">
        <v>3637</v>
      </c>
      <c r="B2389" s="3" t="s">
        <v>3635</v>
      </c>
      <c r="C2389" s="3" t="s">
        <v>7747</v>
      </c>
      <c r="D2389" s="6">
        <v>3000</v>
      </c>
      <c r="E2389" s="8">
        <v>926</v>
      </c>
      <c r="F2389" t="s">
        <v>8220</v>
      </c>
      <c r="G2389" t="s">
        <v>8223</v>
      </c>
      <c r="H2389" t="s">
        <v>8245</v>
      </c>
      <c r="I2389" s="10">
        <v>1420130935</v>
      </c>
      <c r="J2389">
        <v>1417538935</v>
      </c>
      <c r="K2389" t="b">
        <v>0</v>
      </c>
      <c r="L2389">
        <v>14</v>
      </c>
      <c r="M2389" t="b">
        <v>0</v>
      </c>
      <c r="N2389" s="12" t="s">
        <v>8283</v>
      </c>
      <c r="O2389" t="s">
        <v>8295</v>
      </c>
      <c r="P2389" s="6">
        <f t="shared" si="185"/>
        <v>30.87</v>
      </c>
      <c r="Q2389">
        <f t="shared" si="186"/>
        <v>66.14</v>
      </c>
      <c r="R2389" s="16">
        <f t="shared" si="187"/>
        <v>41975.700636574074</v>
      </c>
      <c r="S2389" s="16">
        <f t="shared" si="188"/>
        <v>41953.966053240743</v>
      </c>
      <c r="T2389">
        <f t="shared" si="189"/>
        <v>2014</v>
      </c>
    </row>
    <row r="2390" spans="1:20" ht="45" hidden="1" x14ac:dyDescent="0.25">
      <c r="A2390">
        <v>2628</v>
      </c>
      <c r="B2390" s="3" t="s">
        <v>2628</v>
      </c>
      <c r="C2390" s="3" t="s">
        <v>6738</v>
      </c>
      <c r="D2390" s="6">
        <v>839</v>
      </c>
      <c r="E2390" s="8">
        <v>926</v>
      </c>
      <c r="F2390" t="s">
        <v>8218</v>
      </c>
      <c r="G2390" t="s">
        <v>8223</v>
      </c>
      <c r="H2390" t="s">
        <v>8245</v>
      </c>
      <c r="I2390" s="10">
        <v>1417389067</v>
      </c>
      <c r="J2390">
        <v>1415661067</v>
      </c>
      <c r="K2390" t="b">
        <v>0</v>
      </c>
      <c r="L2390">
        <v>21</v>
      </c>
      <c r="M2390" t="b">
        <v>1</v>
      </c>
      <c r="N2390" s="12" t="s">
        <v>8268</v>
      </c>
      <c r="O2390" t="s">
        <v>8275</v>
      </c>
      <c r="P2390" s="6">
        <f t="shared" si="185"/>
        <v>110.37</v>
      </c>
      <c r="Q2390">
        <f t="shared" si="186"/>
        <v>44.1</v>
      </c>
      <c r="R2390" s="16">
        <f t="shared" si="187"/>
        <v>41953.966053240743</v>
      </c>
      <c r="S2390" s="16">
        <f t="shared" si="188"/>
        <v>41795.528101851851</v>
      </c>
      <c r="T2390">
        <f t="shared" si="189"/>
        <v>2014</v>
      </c>
    </row>
    <row r="2391" spans="1:20" ht="120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 s="10">
        <v>1404564028</v>
      </c>
      <c r="J2391">
        <v>1401972028</v>
      </c>
      <c r="K2391" t="b">
        <v>0</v>
      </c>
      <c r="L2391">
        <v>21</v>
      </c>
      <c r="M2391" t="b">
        <v>1</v>
      </c>
      <c r="N2391" s="12" t="s">
        <v>8283</v>
      </c>
      <c r="O2391" t="s">
        <v>8286</v>
      </c>
      <c r="P2391" s="6">
        <f t="shared" si="185"/>
        <v>115.5</v>
      </c>
      <c r="Q2391">
        <f t="shared" si="186"/>
        <v>44</v>
      </c>
      <c r="R2391" s="16">
        <f t="shared" si="187"/>
        <v>41795.528101851851</v>
      </c>
      <c r="S2391" s="16">
        <f t="shared" si="188"/>
        <v>41151.708321759259</v>
      </c>
      <c r="T2391">
        <f t="shared" si="189"/>
        <v>2014</v>
      </c>
    </row>
    <row r="2392" spans="1:20" ht="30" hidden="1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 s="10">
        <v>1348545540</v>
      </c>
      <c r="J2392">
        <v>1346345999</v>
      </c>
      <c r="K2392" t="b">
        <v>0</v>
      </c>
      <c r="L2392">
        <v>27</v>
      </c>
      <c r="M2392" t="b">
        <v>1</v>
      </c>
      <c r="N2392" s="12" t="s">
        <v>8287</v>
      </c>
      <c r="O2392" t="s">
        <v>8291</v>
      </c>
      <c r="P2392" s="6">
        <f t="shared" si="185"/>
        <v>108.24</v>
      </c>
      <c r="Q2392">
        <f t="shared" si="186"/>
        <v>34.07</v>
      </c>
      <c r="R2392" s="16">
        <f t="shared" si="187"/>
        <v>41151.708321759259</v>
      </c>
      <c r="S2392" s="16">
        <f t="shared" si="188"/>
        <v>42140.712314814817</v>
      </c>
      <c r="T2392">
        <f t="shared" si="189"/>
        <v>2012</v>
      </c>
    </row>
    <row r="2393" spans="1:20" ht="75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 s="10">
        <v>1433009400</v>
      </c>
      <c r="J2393">
        <v>1431795944</v>
      </c>
      <c r="K2393" t="b">
        <v>0</v>
      </c>
      <c r="L2393">
        <v>38</v>
      </c>
      <c r="M2393" t="b">
        <v>1</v>
      </c>
      <c r="N2393" s="12" t="s">
        <v>8283</v>
      </c>
      <c r="O2393" t="s">
        <v>8286</v>
      </c>
      <c r="P2393" s="6">
        <f t="shared" si="185"/>
        <v>184</v>
      </c>
      <c r="Q2393">
        <f t="shared" si="186"/>
        <v>24.21</v>
      </c>
      <c r="R2393" s="16">
        <f t="shared" si="187"/>
        <v>42140.712314814817</v>
      </c>
      <c r="S2393" s="16">
        <f t="shared" si="188"/>
        <v>42752.144976851851</v>
      </c>
      <c r="T2393">
        <f t="shared" si="189"/>
        <v>2015</v>
      </c>
    </row>
    <row r="2394" spans="1:20" ht="45" hidden="1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 s="10">
        <v>1488337200</v>
      </c>
      <c r="J2394">
        <v>1484623726</v>
      </c>
      <c r="K2394" t="b">
        <v>0</v>
      </c>
      <c r="L2394">
        <v>17</v>
      </c>
      <c r="M2394" t="b">
        <v>1</v>
      </c>
      <c r="N2394" s="12" t="s">
        <v>8287</v>
      </c>
      <c r="O2394" t="s">
        <v>8291</v>
      </c>
      <c r="P2394" s="6">
        <f t="shared" si="185"/>
        <v>122.13</v>
      </c>
      <c r="Q2394">
        <f t="shared" si="186"/>
        <v>53.88</v>
      </c>
      <c r="R2394" s="16">
        <f t="shared" si="187"/>
        <v>42752.144976851851</v>
      </c>
      <c r="S2394" s="16">
        <f t="shared" si="188"/>
        <v>42109.709629629629</v>
      </c>
      <c r="T2394">
        <f t="shared" si="189"/>
        <v>2017</v>
      </c>
    </row>
    <row r="2395" spans="1:20" hidden="1" x14ac:dyDescent="0.25">
      <c r="A2395">
        <v>1152</v>
      </c>
      <c r="B2395" s="3" t="s">
        <v>1153</v>
      </c>
      <c r="C2395" s="3" t="s">
        <v>5262</v>
      </c>
      <c r="D2395" s="6">
        <v>16000</v>
      </c>
      <c r="E2395" s="8">
        <v>911</v>
      </c>
      <c r="F2395" t="s">
        <v>8220</v>
      </c>
      <c r="G2395" t="s">
        <v>8223</v>
      </c>
      <c r="H2395" t="s">
        <v>8245</v>
      </c>
      <c r="I2395" s="10">
        <v>1431709312</v>
      </c>
      <c r="J2395">
        <v>1429117312</v>
      </c>
      <c r="K2395" t="b">
        <v>0</v>
      </c>
      <c r="L2395">
        <v>15</v>
      </c>
      <c r="M2395" t="b">
        <v>0</v>
      </c>
      <c r="N2395" s="12" t="s">
        <v>8279</v>
      </c>
      <c r="O2395" t="s">
        <v>8305</v>
      </c>
      <c r="P2395" s="6">
        <f t="shared" si="185"/>
        <v>5.69</v>
      </c>
      <c r="Q2395">
        <f t="shared" si="186"/>
        <v>60.73</v>
      </c>
      <c r="R2395" s="16">
        <f t="shared" si="187"/>
        <v>42109.709629629629</v>
      </c>
      <c r="S2395" s="16">
        <f t="shared" si="188"/>
        <v>41282.017962962964</v>
      </c>
      <c r="T2395">
        <f t="shared" si="189"/>
        <v>2015</v>
      </c>
    </row>
    <row r="2396" spans="1:20" ht="60" hidden="1" x14ac:dyDescent="0.25">
      <c r="A2396">
        <v>812</v>
      </c>
      <c r="B2396" s="3" t="s">
        <v>813</v>
      </c>
      <c r="C2396" s="3" t="s">
        <v>4922</v>
      </c>
      <c r="D2396" s="6">
        <v>600</v>
      </c>
      <c r="E2396" s="8">
        <v>911</v>
      </c>
      <c r="F2396" t="s">
        <v>8218</v>
      </c>
      <c r="G2396" t="s">
        <v>8223</v>
      </c>
      <c r="H2396" t="s">
        <v>8245</v>
      </c>
      <c r="I2396" s="10">
        <v>1362146280</v>
      </c>
      <c r="J2396">
        <v>1357604752</v>
      </c>
      <c r="K2396" t="b">
        <v>0</v>
      </c>
      <c r="L2396">
        <v>33</v>
      </c>
      <c r="M2396" t="b">
        <v>1</v>
      </c>
      <c r="N2396" s="12" t="s">
        <v>8287</v>
      </c>
      <c r="O2396" t="s">
        <v>8291</v>
      </c>
      <c r="P2396" s="6">
        <f t="shared" si="185"/>
        <v>151.83000000000001</v>
      </c>
      <c r="Q2396">
        <f t="shared" si="186"/>
        <v>27.61</v>
      </c>
      <c r="R2396" s="16">
        <f t="shared" si="187"/>
        <v>41282.017962962964</v>
      </c>
      <c r="S2396" s="16">
        <f t="shared" si="188"/>
        <v>41760.909039351849</v>
      </c>
      <c r="T2396">
        <f t="shared" si="189"/>
        <v>2013</v>
      </c>
    </row>
    <row r="2397" spans="1:20" ht="60" hidden="1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 s="10">
        <v>1401595140</v>
      </c>
      <c r="J2397">
        <v>1398980941</v>
      </c>
      <c r="K2397" t="b">
        <v>0</v>
      </c>
      <c r="L2397">
        <v>17</v>
      </c>
      <c r="M2397" t="b">
        <v>0</v>
      </c>
      <c r="N2397" s="12" t="s">
        <v>8283</v>
      </c>
      <c r="O2397" t="s">
        <v>8284</v>
      </c>
      <c r="P2397" s="6">
        <f t="shared" si="185"/>
        <v>22.75</v>
      </c>
      <c r="Q2397">
        <f t="shared" si="186"/>
        <v>53.53</v>
      </c>
      <c r="R2397" s="16">
        <f t="shared" si="187"/>
        <v>41760.909039351849</v>
      </c>
      <c r="S2397" s="16">
        <f t="shared" si="188"/>
        <v>42391.942094907412</v>
      </c>
      <c r="T2397">
        <f t="shared" si="189"/>
        <v>2014</v>
      </c>
    </row>
    <row r="2398" spans="1:20" ht="60" hidden="1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 s="10">
        <v>1456094197</v>
      </c>
      <c r="J2398">
        <v>1453502197</v>
      </c>
      <c r="K2398" t="b">
        <v>0</v>
      </c>
      <c r="L2398">
        <v>12</v>
      </c>
      <c r="M2398" t="b">
        <v>0</v>
      </c>
      <c r="N2398" s="12" t="s">
        <v>8268</v>
      </c>
      <c r="O2398" t="s">
        <v>8270</v>
      </c>
      <c r="P2398" s="6">
        <f t="shared" si="185"/>
        <v>33.67</v>
      </c>
      <c r="Q2398">
        <f t="shared" si="186"/>
        <v>75.75</v>
      </c>
      <c r="R2398" s="16">
        <f t="shared" si="187"/>
        <v>42391.942094907412</v>
      </c>
      <c r="S2398" s="16">
        <f t="shared" si="188"/>
        <v>42114.818935185183</v>
      </c>
      <c r="T2398">
        <f t="shared" si="189"/>
        <v>2016</v>
      </c>
    </row>
    <row r="2399" spans="1:20" ht="60" hidden="1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 s="10">
        <v>1431298740</v>
      </c>
      <c r="J2399">
        <v>1429558756</v>
      </c>
      <c r="K2399" t="b">
        <v>0</v>
      </c>
      <c r="L2399">
        <v>27</v>
      </c>
      <c r="M2399" t="b">
        <v>0</v>
      </c>
      <c r="N2399" s="12" t="s">
        <v>8283</v>
      </c>
      <c r="O2399" t="s">
        <v>8286</v>
      </c>
      <c r="P2399" s="6">
        <f t="shared" si="185"/>
        <v>36.36</v>
      </c>
      <c r="Q2399">
        <f t="shared" si="186"/>
        <v>33.67</v>
      </c>
      <c r="R2399" s="16">
        <f t="shared" si="187"/>
        <v>42114.818935185183</v>
      </c>
      <c r="S2399" s="16">
        <f t="shared" si="188"/>
        <v>41958.550659722227</v>
      </c>
      <c r="T2399">
        <f t="shared" si="189"/>
        <v>2015</v>
      </c>
    </row>
    <row r="2400" spans="1:20" ht="60" hidden="1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 s="10">
        <v>1418649177</v>
      </c>
      <c r="J2400">
        <v>1416057177</v>
      </c>
      <c r="K2400" t="b">
        <v>1</v>
      </c>
      <c r="L2400">
        <v>29</v>
      </c>
      <c r="M2400" t="b">
        <v>0</v>
      </c>
      <c r="N2400" s="12" t="s">
        <v>8273</v>
      </c>
      <c r="O2400" t="s">
        <v>8274</v>
      </c>
      <c r="P2400" s="6">
        <f t="shared" si="185"/>
        <v>47.63</v>
      </c>
      <c r="Q2400">
        <f t="shared" si="186"/>
        <v>31.21</v>
      </c>
      <c r="R2400" s="16">
        <f t="shared" si="187"/>
        <v>41958.550659722227</v>
      </c>
      <c r="S2400" s="16">
        <f t="shared" si="188"/>
        <v>41802.62090277778</v>
      </c>
      <c r="T2400">
        <f t="shared" si="189"/>
        <v>2014</v>
      </c>
    </row>
    <row r="2401" spans="1:20" ht="150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 s="10">
        <v>1404312846</v>
      </c>
      <c r="J2401">
        <v>1402584846</v>
      </c>
      <c r="K2401" t="b">
        <v>0</v>
      </c>
      <c r="L2401">
        <v>15</v>
      </c>
      <c r="M2401" t="b">
        <v>1</v>
      </c>
      <c r="N2401" s="12" t="s">
        <v>8283</v>
      </c>
      <c r="O2401" t="s">
        <v>8286</v>
      </c>
      <c r="P2401" s="6">
        <f t="shared" si="185"/>
        <v>100.56</v>
      </c>
      <c r="Q2401">
        <f t="shared" si="186"/>
        <v>60.33</v>
      </c>
      <c r="R2401" s="16">
        <f t="shared" si="187"/>
        <v>41802.62090277778</v>
      </c>
      <c r="S2401" s="16">
        <f t="shared" si="188"/>
        <v>42077.666377314818</v>
      </c>
      <c r="T2401">
        <f t="shared" si="189"/>
        <v>2014</v>
      </c>
    </row>
    <row r="2402" spans="1:20" ht="60" hidden="1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 s="10">
        <v>1428940775</v>
      </c>
      <c r="J2402">
        <v>1426348775</v>
      </c>
      <c r="K2402" t="b">
        <v>0</v>
      </c>
      <c r="L2402">
        <v>29</v>
      </c>
      <c r="M2402" t="b">
        <v>0</v>
      </c>
      <c r="N2402" s="12" t="s">
        <v>8268</v>
      </c>
      <c r="O2402" t="s">
        <v>8270</v>
      </c>
      <c r="P2402" s="6">
        <f t="shared" si="185"/>
        <v>7.53</v>
      </c>
      <c r="Q2402">
        <f t="shared" si="186"/>
        <v>31.17</v>
      </c>
      <c r="R2402" s="16">
        <f t="shared" si="187"/>
        <v>42077.666377314818</v>
      </c>
      <c r="S2402" s="16">
        <f t="shared" si="188"/>
        <v>41303.593923611108</v>
      </c>
      <c r="T2402">
        <f t="shared" si="189"/>
        <v>2015</v>
      </c>
    </row>
    <row r="2403" spans="1:20" ht="60" hidden="1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 s="10">
        <v>1362060915</v>
      </c>
      <c r="J2403">
        <v>1359468915</v>
      </c>
      <c r="K2403" t="b">
        <v>0</v>
      </c>
      <c r="L2403">
        <v>29</v>
      </c>
      <c r="M2403" t="b">
        <v>1</v>
      </c>
      <c r="N2403" s="12" t="s">
        <v>8287</v>
      </c>
      <c r="O2403" t="s">
        <v>8291</v>
      </c>
      <c r="P2403" s="6">
        <f t="shared" si="185"/>
        <v>180.63</v>
      </c>
      <c r="Q2403">
        <f t="shared" si="186"/>
        <v>31.14</v>
      </c>
      <c r="R2403" s="16">
        <f t="shared" si="187"/>
        <v>41303.593923611108</v>
      </c>
      <c r="S2403" s="16">
        <f t="shared" si="188"/>
        <v>40587.75675925926</v>
      </c>
      <c r="T2403">
        <f t="shared" si="189"/>
        <v>2013</v>
      </c>
    </row>
    <row r="2404" spans="1:20" ht="60" hidden="1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 s="10">
        <v>1304395140</v>
      </c>
      <c r="J2404">
        <v>1297620584</v>
      </c>
      <c r="K2404" t="b">
        <v>0</v>
      </c>
      <c r="L2404">
        <v>18</v>
      </c>
      <c r="M2404" t="b">
        <v>1</v>
      </c>
      <c r="N2404" s="12" t="s">
        <v>8281</v>
      </c>
      <c r="O2404" t="s">
        <v>8303</v>
      </c>
      <c r="P2404" s="6">
        <f t="shared" si="185"/>
        <v>100</v>
      </c>
      <c r="Q2404">
        <f t="shared" si="186"/>
        <v>50</v>
      </c>
      <c r="R2404" s="16">
        <f t="shared" si="187"/>
        <v>40587.75675925926</v>
      </c>
      <c r="S2404" s="16">
        <f t="shared" si="188"/>
        <v>42553.926527777774</v>
      </c>
      <c r="T2404">
        <f t="shared" si="189"/>
        <v>2011</v>
      </c>
    </row>
    <row r="2405" spans="1:20" ht="105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 s="10">
        <v>1470197340</v>
      </c>
      <c r="J2405">
        <v>1467497652</v>
      </c>
      <c r="K2405" t="b">
        <v>0</v>
      </c>
      <c r="L2405">
        <v>14</v>
      </c>
      <c r="M2405" t="b">
        <v>1</v>
      </c>
      <c r="N2405" s="12" t="s">
        <v>8283</v>
      </c>
      <c r="O2405" t="s">
        <v>8286</v>
      </c>
      <c r="P2405" s="6">
        <f t="shared" si="185"/>
        <v>112.5</v>
      </c>
      <c r="Q2405">
        <f t="shared" si="186"/>
        <v>64.290000000000006</v>
      </c>
      <c r="R2405" s="16">
        <f t="shared" si="187"/>
        <v>42553.926527777774</v>
      </c>
      <c r="S2405" s="16">
        <f t="shared" si="188"/>
        <v>42768.833645833336</v>
      </c>
      <c r="T2405">
        <f t="shared" si="189"/>
        <v>2016</v>
      </c>
    </row>
    <row r="2406" spans="1:20" ht="60" hidden="1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 s="10">
        <v>1487102427</v>
      </c>
      <c r="J2406">
        <v>1486065627</v>
      </c>
      <c r="K2406" t="b">
        <v>0</v>
      </c>
      <c r="L2406">
        <v>25</v>
      </c>
      <c r="M2406" t="b">
        <v>1</v>
      </c>
      <c r="N2406" s="12" t="s">
        <v>8276</v>
      </c>
      <c r="O2406" t="s">
        <v>8277</v>
      </c>
      <c r="P2406" s="6">
        <f t="shared" si="185"/>
        <v>119.73</v>
      </c>
      <c r="Q2406">
        <f t="shared" si="186"/>
        <v>35.92</v>
      </c>
      <c r="R2406" s="16">
        <f t="shared" si="187"/>
        <v>42768.833645833336</v>
      </c>
      <c r="S2406" s="16">
        <f t="shared" si="188"/>
        <v>41905.979629629634</v>
      </c>
      <c r="T2406">
        <f t="shared" si="189"/>
        <v>2017</v>
      </c>
    </row>
    <row r="2407" spans="1:20" ht="60" hidden="1" x14ac:dyDescent="0.25">
      <c r="A2407">
        <v>1771</v>
      </c>
      <c r="B2407" s="3" t="s">
        <v>1772</v>
      </c>
      <c r="C2407" s="3" t="s">
        <v>5881</v>
      </c>
      <c r="D2407" s="6">
        <v>4200</v>
      </c>
      <c r="E2407" s="8">
        <v>895</v>
      </c>
      <c r="F2407" t="s">
        <v>8220</v>
      </c>
      <c r="G2407" t="s">
        <v>8224</v>
      </c>
      <c r="H2407" t="s">
        <v>8246</v>
      </c>
      <c r="I2407" s="10">
        <v>1414107040</v>
      </c>
      <c r="J2407">
        <v>1411515040</v>
      </c>
      <c r="K2407" t="b">
        <v>1</v>
      </c>
      <c r="L2407">
        <v>25</v>
      </c>
      <c r="M2407" t="b">
        <v>0</v>
      </c>
      <c r="N2407" s="12" t="s">
        <v>8273</v>
      </c>
      <c r="O2407" t="s">
        <v>8274</v>
      </c>
      <c r="P2407" s="6">
        <f t="shared" si="185"/>
        <v>21.31</v>
      </c>
      <c r="Q2407">
        <f t="shared" si="186"/>
        <v>35.799999999999997</v>
      </c>
      <c r="R2407" s="16">
        <f t="shared" si="187"/>
        <v>41905.979629629634</v>
      </c>
      <c r="S2407" s="16">
        <f t="shared" si="188"/>
        <v>41520.561041666668</v>
      </c>
      <c r="T2407">
        <f t="shared" si="189"/>
        <v>2014</v>
      </c>
    </row>
    <row r="2408" spans="1:20" ht="45" hidden="1" x14ac:dyDescent="0.25">
      <c r="A2408">
        <v>1490</v>
      </c>
      <c r="B2408" s="3" t="s">
        <v>1491</v>
      </c>
      <c r="C2408" s="3" t="s">
        <v>5600</v>
      </c>
      <c r="D2408" s="6">
        <v>2900</v>
      </c>
      <c r="E2408" s="8">
        <v>895</v>
      </c>
      <c r="F2408" t="s">
        <v>8220</v>
      </c>
      <c r="G2408" t="s">
        <v>8223</v>
      </c>
      <c r="H2408" t="s">
        <v>8245</v>
      </c>
      <c r="I2408" s="10">
        <v>1380720474</v>
      </c>
      <c r="J2408">
        <v>1378214874</v>
      </c>
      <c r="K2408" t="b">
        <v>0</v>
      </c>
      <c r="L2408">
        <v>19</v>
      </c>
      <c r="M2408" t="b">
        <v>0</v>
      </c>
      <c r="N2408" s="12" t="s">
        <v>8271</v>
      </c>
      <c r="O2408" t="s">
        <v>8312</v>
      </c>
      <c r="P2408" s="6">
        <f t="shared" si="185"/>
        <v>30.86</v>
      </c>
      <c r="Q2408">
        <f t="shared" si="186"/>
        <v>47.11</v>
      </c>
      <c r="R2408" s="16">
        <f t="shared" si="187"/>
        <v>41520.561041666668</v>
      </c>
      <c r="S2408" s="16">
        <f t="shared" si="188"/>
        <v>41975.930601851855</v>
      </c>
      <c r="T2408">
        <f t="shared" si="189"/>
        <v>2013</v>
      </c>
    </row>
    <row r="2409" spans="1:20" ht="60" hidden="1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 s="10">
        <v>1420095540</v>
      </c>
      <c r="J2409">
        <v>1417558804</v>
      </c>
      <c r="K2409" t="b">
        <v>0</v>
      </c>
      <c r="L2409">
        <v>26</v>
      </c>
      <c r="M2409" t="b">
        <v>0</v>
      </c>
      <c r="N2409" s="12" t="s">
        <v>8268</v>
      </c>
      <c r="O2409" t="s">
        <v>8270</v>
      </c>
      <c r="P2409" s="6">
        <f t="shared" si="185"/>
        <v>14.85</v>
      </c>
      <c r="Q2409">
        <f t="shared" si="186"/>
        <v>34.270000000000003</v>
      </c>
      <c r="R2409" s="16">
        <f t="shared" si="187"/>
        <v>41975.930601851855</v>
      </c>
      <c r="S2409" s="16">
        <f t="shared" si="188"/>
        <v>40829.873657407406</v>
      </c>
      <c r="T2409">
        <f t="shared" si="189"/>
        <v>2014</v>
      </c>
    </row>
    <row r="2410" spans="1:20" ht="60" hidden="1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 s="10">
        <v>1321385820</v>
      </c>
      <c r="J2410">
        <v>1318539484</v>
      </c>
      <c r="K2410" t="b">
        <v>0</v>
      </c>
      <c r="L2410">
        <v>25</v>
      </c>
      <c r="M2410" t="b">
        <v>1</v>
      </c>
      <c r="N2410" s="12" t="s">
        <v>8287</v>
      </c>
      <c r="O2410" t="s">
        <v>8301</v>
      </c>
      <c r="P2410" s="6">
        <f t="shared" si="185"/>
        <v>111.25</v>
      </c>
      <c r="Q2410">
        <f t="shared" si="186"/>
        <v>35.6</v>
      </c>
      <c r="R2410" s="16">
        <f t="shared" si="187"/>
        <v>40829.873657407406</v>
      </c>
      <c r="S2410" s="16">
        <f t="shared" si="188"/>
        <v>42192.933958333335</v>
      </c>
      <c r="T2410">
        <f t="shared" si="189"/>
        <v>2011</v>
      </c>
    </row>
    <row r="2411" spans="1:20" ht="150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 s="10">
        <v>1438467894</v>
      </c>
      <c r="J2411">
        <v>1436307894</v>
      </c>
      <c r="K2411" t="b">
        <v>0</v>
      </c>
      <c r="L2411">
        <v>30</v>
      </c>
      <c r="M2411" t="b">
        <v>1</v>
      </c>
      <c r="N2411" s="12" t="s">
        <v>8283</v>
      </c>
      <c r="O2411" t="s">
        <v>8286</v>
      </c>
      <c r="P2411" s="6">
        <f t="shared" si="185"/>
        <v>118.67</v>
      </c>
      <c r="Q2411">
        <f t="shared" si="186"/>
        <v>29.67</v>
      </c>
      <c r="R2411" s="16">
        <f t="shared" si="187"/>
        <v>42192.933958333335</v>
      </c>
      <c r="S2411" s="16">
        <f t="shared" si="188"/>
        <v>42468.84174768519</v>
      </c>
      <c r="T2411">
        <f t="shared" si="189"/>
        <v>2015</v>
      </c>
    </row>
    <row r="2412" spans="1:20" ht="45" hidden="1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 s="10">
        <v>1462738327</v>
      </c>
      <c r="J2412">
        <v>1460146327</v>
      </c>
      <c r="K2412" t="b">
        <v>0</v>
      </c>
      <c r="L2412">
        <v>19</v>
      </c>
      <c r="M2412" t="b">
        <v>0</v>
      </c>
      <c r="N2412" s="12" t="s">
        <v>8279</v>
      </c>
      <c r="O2412" t="s">
        <v>8305</v>
      </c>
      <c r="P2412" s="6">
        <f t="shared" si="185"/>
        <v>5.91</v>
      </c>
      <c r="Q2412">
        <f t="shared" si="186"/>
        <v>46.63</v>
      </c>
      <c r="R2412" s="16">
        <f t="shared" si="187"/>
        <v>42468.84174768519</v>
      </c>
      <c r="S2412" s="16">
        <f t="shared" si="188"/>
        <v>41326.911319444444</v>
      </c>
      <c r="T2412">
        <f t="shared" si="189"/>
        <v>2016</v>
      </c>
    </row>
    <row r="2413" spans="1:20" ht="60" hidden="1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 s="10">
        <v>1365367938</v>
      </c>
      <c r="J2413">
        <v>1361483538</v>
      </c>
      <c r="K2413" t="b">
        <v>1</v>
      </c>
      <c r="L2413">
        <v>25</v>
      </c>
      <c r="M2413" t="b">
        <v>1</v>
      </c>
      <c r="N2413" s="12" t="s">
        <v>8271</v>
      </c>
      <c r="O2413" t="s">
        <v>8272</v>
      </c>
      <c r="P2413" s="6">
        <f t="shared" si="185"/>
        <v>147.66999999999999</v>
      </c>
      <c r="Q2413">
        <f t="shared" si="186"/>
        <v>35.44</v>
      </c>
      <c r="R2413" s="16">
        <f t="shared" si="187"/>
        <v>41326.911319444444</v>
      </c>
      <c r="S2413" s="16">
        <f t="shared" si="188"/>
        <v>41953.158854166672</v>
      </c>
      <c r="T2413">
        <f t="shared" si="189"/>
        <v>2013</v>
      </c>
    </row>
    <row r="2414" spans="1:20" ht="60" hidden="1" x14ac:dyDescent="0.25">
      <c r="A2414">
        <v>2652</v>
      </c>
      <c r="B2414" s="3" t="s">
        <v>2652</v>
      </c>
      <c r="C2414" s="3" t="s">
        <v>6762</v>
      </c>
      <c r="D2414" s="6">
        <v>100000</v>
      </c>
      <c r="E2414" s="8">
        <v>885</v>
      </c>
      <c r="F2414" t="s">
        <v>8219</v>
      </c>
      <c r="G2414" t="s">
        <v>8225</v>
      </c>
      <c r="H2414" t="s">
        <v>8247</v>
      </c>
      <c r="I2414" s="10">
        <v>1418183325</v>
      </c>
      <c r="J2414">
        <v>1415591325</v>
      </c>
      <c r="K2414" t="b">
        <v>0</v>
      </c>
      <c r="L2414">
        <v>11</v>
      </c>
      <c r="M2414" t="b">
        <v>0</v>
      </c>
      <c r="N2414" s="12" t="s">
        <v>8268</v>
      </c>
      <c r="O2414" t="s">
        <v>8275</v>
      </c>
      <c r="P2414" s="6">
        <f t="shared" si="185"/>
        <v>0.89</v>
      </c>
      <c r="Q2414">
        <f t="shared" si="186"/>
        <v>80.45</v>
      </c>
      <c r="R2414" s="16">
        <f t="shared" si="187"/>
        <v>41953.158854166672</v>
      </c>
      <c r="S2414" s="16">
        <f t="shared" si="188"/>
        <v>42410.982002314813</v>
      </c>
      <c r="T2414">
        <f t="shared" si="189"/>
        <v>2014</v>
      </c>
    </row>
    <row r="2415" spans="1:20" ht="30" hidden="1" x14ac:dyDescent="0.25">
      <c r="A2415">
        <v>1762</v>
      </c>
      <c r="B2415" s="3" t="s">
        <v>1763</v>
      </c>
      <c r="C2415" s="3" t="s">
        <v>5872</v>
      </c>
      <c r="D2415" s="6">
        <v>100</v>
      </c>
      <c r="E2415" s="8">
        <v>885</v>
      </c>
      <c r="F2415" t="s">
        <v>8218</v>
      </c>
      <c r="G2415" t="s">
        <v>8223</v>
      </c>
      <c r="H2415" t="s">
        <v>8245</v>
      </c>
      <c r="I2415" s="10">
        <v>1457739245</v>
      </c>
      <c r="J2415">
        <v>1455147245</v>
      </c>
      <c r="K2415" t="b">
        <v>0</v>
      </c>
      <c r="L2415">
        <v>25</v>
      </c>
      <c r="M2415" t="b">
        <v>1</v>
      </c>
      <c r="N2415" s="12" t="s">
        <v>8273</v>
      </c>
      <c r="O2415" t="s">
        <v>8274</v>
      </c>
      <c r="P2415" s="6">
        <f t="shared" si="185"/>
        <v>885</v>
      </c>
      <c r="Q2415">
        <f t="shared" si="186"/>
        <v>35.4</v>
      </c>
      <c r="R2415" s="16">
        <f t="shared" si="187"/>
        <v>42410.982002314813</v>
      </c>
      <c r="S2415" s="16">
        <f t="shared" si="188"/>
        <v>41982.737071759257</v>
      </c>
      <c r="T2415">
        <f t="shared" si="189"/>
        <v>2016</v>
      </c>
    </row>
    <row r="2416" spans="1:20" ht="60" hidden="1" x14ac:dyDescent="0.25">
      <c r="A2416">
        <v>3800</v>
      </c>
      <c r="B2416" s="3" t="s">
        <v>3797</v>
      </c>
      <c r="C2416" s="3" t="s">
        <v>7910</v>
      </c>
      <c r="D2416" s="6">
        <v>22000</v>
      </c>
      <c r="E2416" s="8">
        <v>881</v>
      </c>
      <c r="F2416" t="s">
        <v>8220</v>
      </c>
      <c r="G2416" t="s">
        <v>8223</v>
      </c>
      <c r="H2416" t="s">
        <v>8245</v>
      </c>
      <c r="I2416" s="10">
        <v>1420952340</v>
      </c>
      <c r="J2416">
        <v>1418146883</v>
      </c>
      <c r="K2416" t="b">
        <v>0</v>
      </c>
      <c r="L2416">
        <v>16</v>
      </c>
      <c r="M2416" t="b">
        <v>0</v>
      </c>
      <c r="N2416" s="12" t="s">
        <v>8283</v>
      </c>
      <c r="O2416" t="s">
        <v>8295</v>
      </c>
      <c r="P2416" s="6">
        <f t="shared" si="185"/>
        <v>4</v>
      </c>
      <c r="Q2416">
        <f t="shared" si="186"/>
        <v>55.06</v>
      </c>
      <c r="R2416" s="16">
        <f t="shared" si="187"/>
        <v>41982.737071759257</v>
      </c>
      <c r="S2416" s="16">
        <f t="shared" si="188"/>
        <v>42082.802812499998</v>
      </c>
      <c r="T2416">
        <f t="shared" si="189"/>
        <v>2014</v>
      </c>
    </row>
    <row r="2417" spans="1:20" ht="60" hidden="1" x14ac:dyDescent="0.25">
      <c r="A2417">
        <v>958</v>
      </c>
      <c r="B2417" s="3" t="s">
        <v>959</v>
      </c>
      <c r="C2417" s="3" t="s">
        <v>5068</v>
      </c>
      <c r="D2417" s="6">
        <v>7777</v>
      </c>
      <c r="E2417" s="8">
        <v>881</v>
      </c>
      <c r="F2417" t="s">
        <v>8220</v>
      </c>
      <c r="G2417" t="s">
        <v>8223</v>
      </c>
      <c r="H2417" t="s">
        <v>8245</v>
      </c>
      <c r="I2417" s="10">
        <v>1428641940</v>
      </c>
      <c r="J2417">
        <v>1426792563</v>
      </c>
      <c r="K2417" t="b">
        <v>0</v>
      </c>
      <c r="L2417">
        <v>17</v>
      </c>
      <c r="M2417" t="b">
        <v>0</v>
      </c>
      <c r="N2417" s="12" t="s">
        <v>8268</v>
      </c>
      <c r="O2417" t="s">
        <v>8270</v>
      </c>
      <c r="P2417" s="6">
        <f t="shared" si="185"/>
        <v>11.33</v>
      </c>
      <c r="Q2417">
        <f t="shared" si="186"/>
        <v>51.82</v>
      </c>
      <c r="R2417" s="16">
        <f t="shared" si="187"/>
        <v>42082.802812499998</v>
      </c>
      <c r="S2417" s="16">
        <f t="shared" si="188"/>
        <v>41779.648506944446</v>
      </c>
      <c r="T2417">
        <f t="shared" si="189"/>
        <v>2015</v>
      </c>
    </row>
    <row r="2418" spans="1:20" ht="60" hidden="1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 s="10">
        <v>1403192031</v>
      </c>
      <c r="J2418">
        <v>1400600031</v>
      </c>
      <c r="K2418" t="b">
        <v>0</v>
      </c>
      <c r="L2418">
        <v>21</v>
      </c>
      <c r="M2418" t="b">
        <v>0</v>
      </c>
      <c r="N2418" s="12" t="s">
        <v>8283</v>
      </c>
      <c r="O2418" t="s">
        <v>8286</v>
      </c>
      <c r="P2418" s="6">
        <f t="shared" si="185"/>
        <v>17.62</v>
      </c>
      <c r="Q2418">
        <f t="shared" si="186"/>
        <v>41.95</v>
      </c>
      <c r="R2418" s="16">
        <f t="shared" si="187"/>
        <v>41779.648506944446</v>
      </c>
      <c r="S2418" s="16">
        <f t="shared" si="188"/>
        <v>42779.610289351855</v>
      </c>
      <c r="T2418">
        <f t="shared" si="189"/>
        <v>2014</v>
      </c>
    </row>
    <row r="2419" spans="1:20" ht="135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 s="10">
        <v>1488240000</v>
      </c>
      <c r="J2419">
        <v>1486996729</v>
      </c>
      <c r="K2419" t="b">
        <v>0</v>
      </c>
      <c r="L2419">
        <v>51</v>
      </c>
      <c r="M2419" t="b">
        <v>1</v>
      </c>
      <c r="N2419" s="12" t="s">
        <v>8283</v>
      </c>
      <c r="O2419" t="s">
        <v>8286</v>
      </c>
      <c r="P2419" s="6">
        <f t="shared" si="185"/>
        <v>118.92</v>
      </c>
      <c r="Q2419">
        <f t="shared" si="186"/>
        <v>17.25</v>
      </c>
      <c r="R2419" s="16">
        <f t="shared" si="187"/>
        <v>42779.610289351855</v>
      </c>
      <c r="S2419" s="16">
        <f t="shared" si="188"/>
        <v>42208.628692129627</v>
      </c>
      <c r="T2419">
        <f t="shared" si="189"/>
        <v>2017</v>
      </c>
    </row>
    <row r="2420" spans="1:20" ht="60" hidden="1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 s="10">
        <v>1441119919</v>
      </c>
      <c r="J2420">
        <v>1437663919</v>
      </c>
      <c r="K2420" t="b">
        <v>0</v>
      </c>
      <c r="L2420">
        <v>29</v>
      </c>
      <c r="M2420" t="b">
        <v>0</v>
      </c>
      <c r="N2420" s="12" t="s">
        <v>8268</v>
      </c>
      <c r="O2420" t="s">
        <v>8270</v>
      </c>
      <c r="P2420" s="6">
        <f t="shared" si="185"/>
        <v>0.8</v>
      </c>
      <c r="Q2420">
        <f t="shared" si="186"/>
        <v>30.31</v>
      </c>
      <c r="R2420" s="16">
        <f t="shared" si="187"/>
        <v>42208.628692129627</v>
      </c>
      <c r="S2420" s="16">
        <f t="shared" si="188"/>
        <v>41816.812094907407</v>
      </c>
      <c r="T2420">
        <f t="shared" si="189"/>
        <v>2015</v>
      </c>
    </row>
    <row r="2421" spans="1:20" ht="60" hidden="1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 s="10">
        <v>1405094400</v>
      </c>
      <c r="J2421">
        <v>1403810965</v>
      </c>
      <c r="K2421" t="b">
        <v>0</v>
      </c>
      <c r="L2421">
        <v>9</v>
      </c>
      <c r="M2421" t="b">
        <v>0</v>
      </c>
      <c r="N2421" s="12" t="s">
        <v>8268</v>
      </c>
      <c r="O2421" t="s">
        <v>8270</v>
      </c>
      <c r="P2421" s="6">
        <f t="shared" si="185"/>
        <v>15.1</v>
      </c>
      <c r="Q2421">
        <f t="shared" si="186"/>
        <v>97.33</v>
      </c>
      <c r="R2421" s="16">
        <f t="shared" si="187"/>
        <v>41816.812094907407</v>
      </c>
      <c r="S2421" s="16">
        <f t="shared" si="188"/>
        <v>42523.248715277776</v>
      </c>
      <c r="T2421">
        <f t="shared" si="189"/>
        <v>2014</v>
      </c>
    </row>
    <row r="2422" spans="1:20" ht="135" x14ac:dyDescent="0.25">
      <c r="A2422">
        <v>3664</v>
      </c>
      <c r="B2422" s="3" t="s">
        <v>3661</v>
      </c>
      <c r="C2422" s="3" t="s">
        <v>7774</v>
      </c>
      <c r="D2422" s="6">
        <v>800</v>
      </c>
      <c r="E2422" s="8">
        <v>875</v>
      </c>
      <c r="F2422" t="s">
        <v>8218</v>
      </c>
      <c r="G2422" t="s">
        <v>8223</v>
      </c>
      <c r="H2422" t="s">
        <v>8245</v>
      </c>
      <c r="I2422" s="10">
        <v>1466056689</v>
      </c>
      <c r="J2422">
        <v>1464847089</v>
      </c>
      <c r="K2422" t="b">
        <v>0</v>
      </c>
      <c r="L2422">
        <v>19</v>
      </c>
      <c r="M2422" t="b">
        <v>1</v>
      </c>
      <c r="N2422" s="12" t="s">
        <v>8283</v>
      </c>
      <c r="O2422" t="s">
        <v>8286</v>
      </c>
      <c r="P2422" s="6">
        <f t="shared" si="185"/>
        <v>109.38</v>
      </c>
      <c r="Q2422">
        <f t="shared" si="186"/>
        <v>46.05</v>
      </c>
      <c r="R2422" s="16">
        <f t="shared" si="187"/>
        <v>42523.248715277776</v>
      </c>
      <c r="S2422" s="16">
        <f t="shared" si="188"/>
        <v>42184.646863425922</v>
      </c>
      <c r="T2422">
        <f t="shared" si="189"/>
        <v>2016</v>
      </c>
    </row>
    <row r="2423" spans="1:20" ht="30" hidden="1" x14ac:dyDescent="0.25">
      <c r="A2423">
        <v>1386</v>
      </c>
      <c r="B2423" s="3" t="s">
        <v>1387</v>
      </c>
      <c r="C2423" s="3" t="s">
        <v>5496</v>
      </c>
      <c r="D2423" s="6">
        <v>400</v>
      </c>
      <c r="E2423" s="8">
        <v>875</v>
      </c>
      <c r="F2423" t="s">
        <v>8218</v>
      </c>
      <c r="G2423" t="s">
        <v>8223</v>
      </c>
      <c r="H2423" t="s">
        <v>8245</v>
      </c>
      <c r="I2423" s="10">
        <v>1438183889</v>
      </c>
      <c r="J2423">
        <v>1435591889</v>
      </c>
      <c r="K2423" t="b">
        <v>0</v>
      </c>
      <c r="L2423">
        <v>14</v>
      </c>
      <c r="M2423" t="b">
        <v>1</v>
      </c>
      <c r="N2423" s="12" t="s">
        <v>8287</v>
      </c>
      <c r="O2423" t="s">
        <v>8291</v>
      </c>
      <c r="P2423" s="6">
        <f t="shared" si="185"/>
        <v>218.75</v>
      </c>
      <c r="Q2423">
        <f t="shared" si="186"/>
        <v>62.5</v>
      </c>
      <c r="R2423" s="16">
        <f t="shared" si="187"/>
        <v>42184.646863425922</v>
      </c>
      <c r="S2423" s="16">
        <f t="shared" si="188"/>
        <v>41780.785729166666</v>
      </c>
      <c r="T2423">
        <f t="shared" si="189"/>
        <v>2015</v>
      </c>
    </row>
    <row r="2424" spans="1:20" ht="60" hidden="1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 s="10">
        <v>1405882287</v>
      </c>
      <c r="J2424">
        <v>1400698287</v>
      </c>
      <c r="K2424" t="b">
        <v>1</v>
      </c>
      <c r="L2424">
        <v>34</v>
      </c>
      <c r="M2424" t="b">
        <v>0</v>
      </c>
      <c r="N2424" s="12" t="s">
        <v>8283</v>
      </c>
      <c r="O2424" t="s">
        <v>8286</v>
      </c>
      <c r="P2424" s="6">
        <f t="shared" si="185"/>
        <v>8.7200000000000006</v>
      </c>
      <c r="Q2424">
        <f t="shared" si="186"/>
        <v>25.65</v>
      </c>
      <c r="R2424" s="16">
        <f t="shared" si="187"/>
        <v>41780.785729166666</v>
      </c>
      <c r="S2424" s="16">
        <f t="shared" si="188"/>
        <v>42521.291504629626</v>
      </c>
      <c r="T2424">
        <f t="shared" si="189"/>
        <v>2014</v>
      </c>
    </row>
    <row r="2425" spans="1:20" ht="135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 s="10">
        <v>1465394340</v>
      </c>
      <c r="J2425">
        <v>1464677986</v>
      </c>
      <c r="K2425" t="b">
        <v>0</v>
      </c>
      <c r="L2425">
        <v>20</v>
      </c>
      <c r="M2425" t="b">
        <v>1</v>
      </c>
      <c r="N2425" s="12" t="s">
        <v>8283</v>
      </c>
      <c r="O2425" t="s">
        <v>8286</v>
      </c>
      <c r="P2425" s="6">
        <f t="shared" si="185"/>
        <v>289</v>
      </c>
      <c r="Q2425">
        <f t="shared" si="186"/>
        <v>43.35</v>
      </c>
      <c r="R2425" s="16">
        <f t="shared" si="187"/>
        <v>42521.291504629626</v>
      </c>
      <c r="S2425" s="16">
        <f t="shared" si="188"/>
        <v>42524.318703703699</v>
      </c>
      <c r="T2425">
        <f t="shared" si="189"/>
        <v>2016</v>
      </c>
    </row>
    <row r="2426" spans="1:20" ht="60" hidden="1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 s="10">
        <v>1467531536</v>
      </c>
      <c r="J2426">
        <v>1464939536</v>
      </c>
      <c r="K2426" t="b">
        <v>0</v>
      </c>
      <c r="L2426">
        <v>23</v>
      </c>
      <c r="M2426" t="b">
        <v>0</v>
      </c>
      <c r="N2426" s="12" t="s">
        <v>8273</v>
      </c>
      <c r="O2426" t="s">
        <v>8274</v>
      </c>
      <c r="P2426" s="6">
        <f t="shared" si="185"/>
        <v>13.31</v>
      </c>
      <c r="Q2426">
        <f t="shared" si="186"/>
        <v>37.61</v>
      </c>
      <c r="R2426" s="16">
        <f t="shared" si="187"/>
        <v>42524.318703703699</v>
      </c>
      <c r="S2426" s="16">
        <f t="shared" si="188"/>
        <v>42060.913877314815</v>
      </c>
      <c r="T2426">
        <f t="shared" si="189"/>
        <v>2016</v>
      </c>
    </row>
    <row r="2427" spans="1:20" ht="60" hidden="1" x14ac:dyDescent="0.25">
      <c r="A2427">
        <v>956</v>
      </c>
      <c r="B2427" s="3" t="s">
        <v>957</v>
      </c>
      <c r="C2427" s="3" t="s">
        <v>5066</v>
      </c>
      <c r="D2427" s="6">
        <v>50000</v>
      </c>
      <c r="E2427" s="8">
        <v>861</v>
      </c>
      <c r="F2427" t="s">
        <v>8220</v>
      </c>
      <c r="G2427" t="s">
        <v>8223</v>
      </c>
      <c r="H2427" t="s">
        <v>8245</v>
      </c>
      <c r="I2427" s="10">
        <v>1430081759</v>
      </c>
      <c r="J2427">
        <v>1424901359</v>
      </c>
      <c r="K2427" t="b">
        <v>0</v>
      </c>
      <c r="L2427">
        <v>17</v>
      </c>
      <c r="M2427" t="b">
        <v>0</v>
      </c>
      <c r="N2427" s="12" t="s">
        <v>8268</v>
      </c>
      <c r="O2427" t="s">
        <v>8270</v>
      </c>
      <c r="P2427" s="6">
        <f t="shared" si="185"/>
        <v>1.72</v>
      </c>
      <c r="Q2427">
        <f t="shared" si="186"/>
        <v>50.65</v>
      </c>
      <c r="R2427" s="16">
        <f t="shared" si="187"/>
        <v>42060.913877314815</v>
      </c>
      <c r="S2427" s="16">
        <f t="shared" si="188"/>
        <v>41869.698136574072</v>
      </c>
      <c r="T2427">
        <f t="shared" si="189"/>
        <v>2015</v>
      </c>
    </row>
    <row r="2428" spans="1:20" ht="45" hidden="1" x14ac:dyDescent="0.25">
      <c r="A2428">
        <v>473</v>
      </c>
      <c r="B2428" s="3" t="s">
        <v>474</v>
      </c>
      <c r="C2428" s="3" t="s">
        <v>4583</v>
      </c>
      <c r="D2428" s="6">
        <v>30000</v>
      </c>
      <c r="E2428" s="8">
        <v>861</v>
      </c>
      <c r="F2428" t="s">
        <v>8220</v>
      </c>
      <c r="G2428" t="s">
        <v>8223</v>
      </c>
      <c r="H2428" t="s">
        <v>8245</v>
      </c>
      <c r="I2428" s="10">
        <v>1410972319</v>
      </c>
      <c r="J2428">
        <v>1408380319</v>
      </c>
      <c r="K2428" t="b">
        <v>0</v>
      </c>
      <c r="L2428">
        <v>14</v>
      </c>
      <c r="M2428" t="b">
        <v>0</v>
      </c>
      <c r="N2428" s="12" t="s">
        <v>8281</v>
      </c>
      <c r="O2428" t="s">
        <v>8299</v>
      </c>
      <c r="P2428" s="6">
        <f t="shared" si="185"/>
        <v>2.87</v>
      </c>
      <c r="Q2428">
        <f t="shared" si="186"/>
        <v>61.5</v>
      </c>
      <c r="R2428" s="16">
        <f t="shared" si="187"/>
        <v>41869.698136574072</v>
      </c>
      <c r="S2428" s="16">
        <f t="shared" si="188"/>
        <v>40958.717268518521</v>
      </c>
      <c r="T2428">
        <f t="shared" si="189"/>
        <v>2014</v>
      </c>
    </row>
    <row r="2429" spans="1:20" ht="30" hidden="1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 s="10">
        <v>1331621940</v>
      </c>
      <c r="J2429">
        <v>1329671572</v>
      </c>
      <c r="K2429" t="b">
        <v>0</v>
      </c>
      <c r="L2429">
        <v>33</v>
      </c>
      <c r="M2429" t="b">
        <v>1</v>
      </c>
      <c r="N2429" s="12" t="s">
        <v>8287</v>
      </c>
      <c r="O2429" t="s">
        <v>8289</v>
      </c>
      <c r="P2429" s="6">
        <f t="shared" si="185"/>
        <v>156.36000000000001</v>
      </c>
      <c r="Q2429">
        <f t="shared" si="186"/>
        <v>26.06</v>
      </c>
      <c r="R2429" s="16">
        <f t="shared" si="187"/>
        <v>40958.717268518521</v>
      </c>
      <c r="S2429" s="16">
        <f t="shared" si="188"/>
        <v>41766.718009259261</v>
      </c>
      <c r="T2429">
        <f t="shared" si="189"/>
        <v>2012</v>
      </c>
    </row>
    <row r="2430" spans="1:20" ht="45" hidden="1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 s="10">
        <v>1404666836</v>
      </c>
      <c r="J2430">
        <v>1399482836</v>
      </c>
      <c r="K2430" t="b">
        <v>1</v>
      </c>
      <c r="L2430">
        <v>19</v>
      </c>
      <c r="M2430" t="b">
        <v>0</v>
      </c>
      <c r="N2430" s="12" t="s">
        <v>8273</v>
      </c>
      <c r="O2430" t="s">
        <v>8274</v>
      </c>
      <c r="P2430" s="6">
        <f t="shared" si="185"/>
        <v>15.6</v>
      </c>
      <c r="Q2430">
        <f t="shared" si="186"/>
        <v>45.16</v>
      </c>
      <c r="R2430" s="16">
        <f t="shared" si="187"/>
        <v>41766.718009259261</v>
      </c>
      <c r="S2430" s="16">
        <f t="shared" si="188"/>
        <v>42268.625856481478</v>
      </c>
      <c r="T2430">
        <f t="shared" si="189"/>
        <v>2014</v>
      </c>
    </row>
    <row r="2431" spans="1:20" ht="45" hidden="1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 s="10">
        <v>1445439674</v>
      </c>
      <c r="J2431">
        <v>1442847674</v>
      </c>
      <c r="K2431" t="b">
        <v>0</v>
      </c>
      <c r="L2431">
        <v>7</v>
      </c>
      <c r="M2431" t="b">
        <v>0</v>
      </c>
      <c r="N2431" s="12" t="s">
        <v>8287</v>
      </c>
      <c r="O2431" t="s">
        <v>8290</v>
      </c>
      <c r="P2431" s="6">
        <f t="shared" si="185"/>
        <v>68.400000000000006</v>
      </c>
      <c r="Q2431">
        <f t="shared" si="186"/>
        <v>122.14</v>
      </c>
      <c r="R2431" s="16">
        <f t="shared" si="187"/>
        <v>42268.625856481478</v>
      </c>
      <c r="S2431" s="16">
        <f t="shared" si="188"/>
        <v>42191.023530092592</v>
      </c>
      <c r="T2431">
        <f t="shared" si="189"/>
        <v>2015</v>
      </c>
    </row>
    <row r="2432" spans="1:20" ht="45" hidden="1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 s="10">
        <v>1438734833</v>
      </c>
      <c r="J2432">
        <v>1436142833</v>
      </c>
      <c r="K2432" t="b">
        <v>0</v>
      </c>
      <c r="L2432">
        <v>27</v>
      </c>
      <c r="M2432" t="b">
        <v>0</v>
      </c>
      <c r="N2432" s="12" t="s">
        <v>8276</v>
      </c>
      <c r="O2432" t="s">
        <v>8294</v>
      </c>
      <c r="P2432" s="6">
        <f t="shared" si="185"/>
        <v>1.42</v>
      </c>
      <c r="Q2432">
        <f t="shared" si="186"/>
        <v>31.56</v>
      </c>
      <c r="R2432" s="16">
        <f t="shared" si="187"/>
        <v>42191.023530092592</v>
      </c>
      <c r="S2432" s="16">
        <f t="shared" si="188"/>
        <v>42172.439571759256</v>
      </c>
      <c r="T2432">
        <f t="shared" si="189"/>
        <v>2015</v>
      </c>
    </row>
    <row r="2433" spans="1:20" ht="45" hidden="1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 s="10">
        <v>1437129179</v>
      </c>
      <c r="J2433">
        <v>1434537179</v>
      </c>
      <c r="K2433" t="b">
        <v>1</v>
      </c>
      <c r="L2433">
        <v>24</v>
      </c>
      <c r="M2433" t="b">
        <v>0</v>
      </c>
      <c r="N2433" s="12" t="s">
        <v>8283</v>
      </c>
      <c r="O2433" t="s">
        <v>8286</v>
      </c>
      <c r="P2433" s="6">
        <f t="shared" si="185"/>
        <v>34.08</v>
      </c>
      <c r="Q2433">
        <f t="shared" si="186"/>
        <v>35.5</v>
      </c>
      <c r="R2433" s="16">
        <f t="shared" si="187"/>
        <v>42172.439571759256</v>
      </c>
      <c r="S2433" s="16">
        <f t="shared" si="188"/>
        <v>42175.948981481488</v>
      </c>
      <c r="T2433">
        <f t="shared" si="189"/>
        <v>2015</v>
      </c>
    </row>
    <row r="2434" spans="1:20" ht="60" hidden="1" x14ac:dyDescent="0.25">
      <c r="A2434">
        <v>1737</v>
      </c>
      <c r="B2434" s="3" t="s">
        <v>1738</v>
      </c>
      <c r="C2434" s="3" t="s">
        <v>5847</v>
      </c>
      <c r="D2434" s="6">
        <v>4000</v>
      </c>
      <c r="E2434" s="8">
        <v>850</v>
      </c>
      <c r="F2434" t="s">
        <v>8220</v>
      </c>
      <c r="G2434" t="s">
        <v>8223</v>
      </c>
      <c r="H2434" t="s">
        <v>8245</v>
      </c>
      <c r="I2434" s="10">
        <v>1437432392</v>
      </c>
      <c r="J2434">
        <v>1434840392</v>
      </c>
      <c r="K2434" t="b">
        <v>0</v>
      </c>
      <c r="L2434">
        <v>15</v>
      </c>
      <c r="M2434" t="b">
        <v>0</v>
      </c>
      <c r="N2434" s="12" t="s">
        <v>8287</v>
      </c>
      <c r="O2434" t="s">
        <v>8290</v>
      </c>
      <c r="P2434" s="6">
        <f t="shared" ref="P2434:P2497" si="190">ROUND(E2434/D2434*100,2)</f>
        <v>21.25</v>
      </c>
      <c r="Q2434">
        <f t="shared" ref="Q2434:Q2497" si="191">ROUND(E2434/L2434,2)</f>
        <v>56.67</v>
      </c>
      <c r="R2434" s="16">
        <f t="shared" si="187"/>
        <v>42175.948981481488</v>
      </c>
      <c r="S2434" s="16">
        <f t="shared" si="188"/>
        <v>41948.00209490741</v>
      </c>
      <c r="T2434">
        <f t="shared" si="189"/>
        <v>2015</v>
      </c>
    </row>
    <row r="2435" spans="1:20" ht="30" hidden="1" x14ac:dyDescent="0.25">
      <c r="A2435">
        <v>598</v>
      </c>
      <c r="B2435" s="3" t="s">
        <v>599</v>
      </c>
      <c r="C2435" s="3" t="s">
        <v>4708</v>
      </c>
      <c r="D2435" s="6">
        <v>2500</v>
      </c>
      <c r="E2435" s="8">
        <v>850</v>
      </c>
      <c r="F2435" t="s">
        <v>8220</v>
      </c>
      <c r="G2435" t="s">
        <v>8223</v>
      </c>
      <c r="H2435" t="s">
        <v>8245</v>
      </c>
      <c r="I2435" s="10">
        <v>1417737781</v>
      </c>
      <c r="J2435">
        <v>1415145781</v>
      </c>
      <c r="K2435" t="b">
        <v>0</v>
      </c>
      <c r="L2435">
        <v>7</v>
      </c>
      <c r="M2435" t="b">
        <v>0</v>
      </c>
      <c r="N2435" s="12" t="s">
        <v>8268</v>
      </c>
      <c r="O2435" t="s">
        <v>8302</v>
      </c>
      <c r="P2435" s="6">
        <f t="shared" si="190"/>
        <v>34</v>
      </c>
      <c r="Q2435">
        <f t="shared" si="191"/>
        <v>121.43</v>
      </c>
      <c r="R2435" s="16">
        <f t="shared" ref="R2435:R2498" si="192">(((J2435/60)/60)/24)+DATE(1970,1,1)</f>
        <v>41948.00209490741</v>
      </c>
      <c r="S2435" s="16">
        <f t="shared" ref="S2435:S2498" si="193">(((J2436/60)/60)/24)+DATE(1970,1,1)</f>
        <v>41572.229849537034</v>
      </c>
      <c r="T2435">
        <f t="shared" ref="T2435:T2498" si="194">YEAR(R2435)</f>
        <v>2014</v>
      </c>
    </row>
    <row r="2436" spans="1:20" ht="45" hidden="1" x14ac:dyDescent="0.25">
      <c r="A2436">
        <v>1069</v>
      </c>
      <c r="B2436" s="3" t="s">
        <v>1070</v>
      </c>
      <c r="C2436" s="3" t="s">
        <v>5179</v>
      </c>
      <c r="D2436" s="6">
        <v>2200</v>
      </c>
      <c r="E2436" s="8">
        <v>850</v>
      </c>
      <c r="F2436" t="s">
        <v>8220</v>
      </c>
      <c r="G2436" t="s">
        <v>8223</v>
      </c>
      <c r="H2436" t="s">
        <v>8245</v>
      </c>
      <c r="I2436" s="10">
        <v>1385447459</v>
      </c>
      <c r="J2436">
        <v>1382679059</v>
      </c>
      <c r="K2436" t="b">
        <v>0</v>
      </c>
      <c r="L2436">
        <v>21</v>
      </c>
      <c r="M2436" t="b">
        <v>0</v>
      </c>
      <c r="N2436" s="12" t="s">
        <v>8276</v>
      </c>
      <c r="O2436" t="s">
        <v>8294</v>
      </c>
      <c r="P2436" s="6">
        <f t="shared" si="190"/>
        <v>38.64</v>
      </c>
      <c r="Q2436">
        <f t="shared" si="191"/>
        <v>40.479999999999997</v>
      </c>
      <c r="R2436" s="16">
        <f t="shared" si="192"/>
        <v>41572.229849537034</v>
      </c>
      <c r="S2436" s="16">
        <f t="shared" si="193"/>
        <v>42307.908379629633</v>
      </c>
      <c r="T2436">
        <f t="shared" si="194"/>
        <v>2013</v>
      </c>
    </row>
    <row r="2437" spans="1:20" ht="165" x14ac:dyDescent="0.25">
      <c r="A2437">
        <v>2837</v>
      </c>
      <c r="B2437" s="3" t="s">
        <v>2837</v>
      </c>
      <c r="C2437" s="3" t="s">
        <v>6947</v>
      </c>
      <c r="D2437" s="6">
        <v>850</v>
      </c>
      <c r="E2437" s="8">
        <v>850</v>
      </c>
      <c r="F2437" t="s">
        <v>8218</v>
      </c>
      <c r="G2437" t="s">
        <v>8228</v>
      </c>
      <c r="H2437" t="s">
        <v>8250</v>
      </c>
      <c r="I2437" s="10">
        <v>1449701284</v>
      </c>
      <c r="J2437">
        <v>1446241684</v>
      </c>
      <c r="K2437" t="b">
        <v>0</v>
      </c>
      <c r="L2437">
        <v>21</v>
      </c>
      <c r="M2437" t="b">
        <v>1</v>
      </c>
      <c r="N2437" s="12" t="s">
        <v>8283</v>
      </c>
      <c r="O2437" t="s">
        <v>8286</v>
      </c>
      <c r="P2437" s="6">
        <f t="shared" si="190"/>
        <v>100</v>
      </c>
      <c r="Q2437">
        <f t="shared" si="191"/>
        <v>40.479999999999997</v>
      </c>
      <c r="R2437" s="16">
        <f t="shared" si="192"/>
        <v>42307.908379629633</v>
      </c>
      <c r="S2437" s="16">
        <f t="shared" si="193"/>
        <v>41034.72216435185</v>
      </c>
      <c r="T2437">
        <f t="shared" si="194"/>
        <v>2015</v>
      </c>
    </row>
    <row r="2438" spans="1:20" ht="60" hidden="1" x14ac:dyDescent="0.25">
      <c r="A2438">
        <v>2083</v>
      </c>
      <c r="B2438" s="3" t="s">
        <v>2084</v>
      </c>
      <c r="C2438" s="3" t="s">
        <v>6193</v>
      </c>
      <c r="D2438" s="6">
        <v>750</v>
      </c>
      <c r="E2438" s="8">
        <v>850</v>
      </c>
      <c r="F2438" t="s">
        <v>8218</v>
      </c>
      <c r="G2438" t="s">
        <v>8223</v>
      </c>
      <c r="H2438" t="s">
        <v>8245</v>
      </c>
      <c r="I2438" s="10">
        <v>1338830395</v>
      </c>
      <c r="J2438">
        <v>1336238395</v>
      </c>
      <c r="K2438" t="b">
        <v>0</v>
      </c>
      <c r="L2438">
        <v>25</v>
      </c>
      <c r="M2438" t="b">
        <v>1</v>
      </c>
      <c r="N2438" s="12" t="s">
        <v>8287</v>
      </c>
      <c r="O2438" t="s">
        <v>8288</v>
      </c>
      <c r="P2438" s="6">
        <f t="shared" si="190"/>
        <v>113.33</v>
      </c>
      <c r="Q2438">
        <f t="shared" si="191"/>
        <v>34</v>
      </c>
      <c r="R2438" s="16">
        <f t="shared" si="192"/>
        <v>41034.72216435185</v>
      </c>
      <c r="S2438" s="16">
        <f t="shared" si="193"/>
        <v>42248.627013888887</v>
      </c>
      <c r="T2438">
        <f t="shared" si="194"/>
        <v>2012</v>
      </c>
    </row>
    <row r="2439" spans="1:20" ht="60" hidden="1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 s="10">
        <v>1443711774</v>
      </c>
      <c r="J2439">
        <v>1441119774</v>
      </c>
      <c r="K2439" t="b">
        <v>1</v>
      </c>
      <c r="L2439">
        <v>12</v>
      </c>
      <c r="M2439" t="b">
        <v>0</v>
      </c>
      <c r="N2439" s="12" t="s">
        <v>8283</v>
      </c>
      <c r="O2439" t="s">
        <v>8286</v>
      </c>
      <c r="P2439" s="6">
        <f t="shared" si="190"/>
        <v>2.11</v>
      </c>
      <c r="Q2439">
        <f t="shared" si="191"/>
        <v>70.17</v>
      </c>
      <c r="R2439" s="16">
        <f t="shared" si="192"/>
        <v>42248.627013888887</v>
      </c>
      <c r="S2439" s="16">
        <f t="shared" si="193"/>
        <v>42379.74418981481</v>
      </c>
      <c r="T2439">
        <f t="shared" si="194"/>
        <v>2015</v>
      </c>
    </row>
    <row r="2440" spans="1:20" ht="150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 s="10">
        <v>1455138000</v>
      </c>
      <c r="J2440">
        <v>1452448298</v>
      </c>
      <c r="K2440" t="b">
        <v>0</v>
      </c>
      <c r="L2440">
        <v>47</v>
      </c>
      <c r="M2440" t="b">
        <v>1</v>
      </c>
      <c r="N2440" s="12" t="s">
        <v>8283</v>
      </c>
      <c r="O2440" t="s">
        <v>8286</v>
      </c>
      <c r="P2440" s="6">
        <f t="shared" si="190"/>
        <v>104.75</v>
      </c>
      <c r="Q2440">
        <f t="shared" si="191"/>
        <v>17.829999999999998</v>
      </c>
      <c r="R2440" s="16">
        <f t="shared" si="192"/>
        <v>42379.74418981481</v>
      </c>
      <c r="S2440" s="16">
        <f t="shared" si="193"/>
        <v>42711.950798611113</v>
      </c>
      <c r="T2440">
        <f t="shared" si="194"/>
        <v>2016</v>
      </c>
    </row>
    <row r="2441" spans="1:20" ht="45" hidden="1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 s="10">
        <v>1485905520</v>
      </c>
      <c r="J2441">
        <v>1481150949</v>
      </c>
      <c r="K2441" t="b">
        <v>0</v>
      </c>
      <c r="L2441">
        <v>7</v>
      </c>
      <c r="M2441" t="b">
        <v>0</v>
      </c>
      <c r="N2441" s="12" t="s">
        <v>8268</v>
      </c>
      <c r="O2441" t="s">
        <v>8270</v>
      </c>
      <c r="P2441" s="6">
        <f t="shared" si="190"/>
        <v>5.58</v>
      </c>
      <c r="Q2441">
        <f t="shared" si="191"/>
        <v>119.57</v>
      </c>
      <c r="R2441" s="16">
        <f t="shared" si="192"/>
        <v>42711.950798611113</v>
      </c>
      <c r="S2441" s="16">
        <f t="shared" si="193"/>
        <v>40938.062476851854</v>
      </c>
      <c r="T2441">
        <f t="shared" si="194"/>
        <v>2016</v>
      </c>
    </row>
    <row r="2442" spans="1:20" ht="60" hidden="1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 s="10">
        <v>1330478998</v>
      </c>
      <c r="J2442">
        <v>1327886998</v>
      </c>
      <c r="K2442" t="b">
        <v>0</v>
      </c>
      <c r="L2442">
        <v>22</v>
      </c>
      <c r="M2442" t="b">
        <v>0</v>
      </c>
      <c r="N2442" s="12" t="s">
        <v>8271</v>
      </c>
      <c r="O2442" t="s">
        <v>8316</v>
      </c>
      <c r="P2442" s="6">
        <f t="shared" si="190"/>
        <v>5.22</v>
      </c>
      <c r="Q2442">
        <f t="shared" si="191"/>
        <v>37.950000000000003</v>
      </c>
      <c r="R2442" s="16">
        <f t="shared" si="192"/>
        <v>40938.062476851854</v>
      </c>
      <c r="S2442" s="16">
        <f t="shared" si="193"/>
        <v>42639.549479166672</v>
      </c>
      <c r="T2442">
        <f t="shared" si="194"/>
        <v>2012</v>
      </c>
    </row>
    <row r="2443" spans="1:20" ht="45" hidden="1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 s="10">
        <v>1476277875</v>
      </c>
      <c r="J2443">
        <v>1474895475</v>
      </c>
      <c r="K2443" t="b">
        <v>0</v>
      </c>
      <c r="L2443">
        <v>26</v>
      </c>
      <c r="M2443" t="b">
        <v>1</v>
      </c>
      <c r="N2443" s="12" t="s">
        <v>8268</v>
      </c>
      <c r="O2443" t="s">
        <v>8275</v>
      </c>
      <c r="P2443" s="6">
        <f t="shared" si="190"/>
        <v>166.2</v>
      </c>
      <c r="Q2443">
        <f t="shared" si="191"/>
        <v>31.96</v>
      </c>
      <c r="R2443" s="16">
        <f t="shared" si="192"/>
        <v>42639.549479166672</v>
      </c>
      <c r="S2443" s="16">
        <f t="shared" si="193"/>
        <v>42744.416030092587</v>
      </c>
      <c r="T2443">
        <f t="shared" si="194"/>
        <v>2016</v>
      </c>
    </row>
    <row r="2444" spans="1:20" ht="60" hidden="1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 s="10">
        <v>1486547945</v>
      </c>
      <c r="J2444">
        <v>1483955945</v>
      </c>
      <c r="K2444" t="b">
        <v>1</v>
      </c>
      <c r="L2444">
        <v>35</v>
      </c>
      <c r="M2444" t="b">
        <v>0</v>
      </c>
      <c r="N2444" s="12" t="s">
        <v>8283</v>
      </c>
      <c r="O2444" t="s">
        <v>8284</v>
      </c>
      <c r="P2444" s="6">
        <f t="shared" si="190"/>
        <v>23.63</v>
      </c>
      <c r="Q2444">
        <f t="shared" si="191"/>
        <v>23.63</v>
      </c>
      <c r="R2444" s="16">
        <f t="shared" si="192"/>
        <v>42744.416030092587</v>
      </c>
      <c r="S2444" s="16">
        <f t="shared" si="193"/>
        <v>42487.62700231481</v>
      </c>
      <c r="T2444">
        <f t="shared" si="194"/>
        <v>2017</v>
      </c>
    </row>
    <row r="2445" spans="1:20" ht="150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 s="10">
        <v>1464692400</v>
      </c>
      <c r="J2445">
        <v>1461769373</v>
      </c>
      <c r="K2445" t="b">
        <v>0</v>
      </c>
      <c r="L2445">
        <v>19</v>
      </c>
      <c r="M2445" t="b">
        <v>1</v>
      </c>
      <c r="N2445" s="12" t="s">
        <v>8283</v>
      </c>
      <c r="O2445" t="s">
        <v>8286</v>
      </c>
      <c r="P2445" s="6">
        <f t="shared" si="190"/>
        <v>330</v>
      </c>
      <c r="Q2445">
        <f t="shared" si="191"/>
        <v>43.42</v>
      </c>
      <c r="R2445" s="16">
        <f t="shared" si="192"/>
        <v>42487.62700231481</v>
      </c>
      <c r="S2445" s="16">
        <f t="shared" si="193"/>
        <v>40590.766886574071</v>
      </c>
      <c r="T2445">
        <f t="shared" si="194"/>
        <v>2016</v>
      </c>
    </row>
    <row r="2446" spans="1:20" ht="45" hidden="1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 s="10">
        <v>1303147459</v>
      </c>
      <c r="J2446">
        <v>1297880659</v>
      </c>
      <c r="K2446" t="b">
        <v>0</v>
      </c>
      <c r="L2446">
        <v>22</v>
      </c>
      <c r="M2446" t="b">
        <v>1</v>
      </c>
      <c r="N2446" s="12" t="s">
        <v>8271</v>
      </c>
      <c r="O2446" t="s">
        <v>8293</v>
      </c>
      <c r="P2446" s="6">
        <f t="shared" si="190"/>
        <v>117.71</v>
      </c>
      <c r="Q2446">
        <f t="shared" si="191"/>
        <v>37.450000000000003</v>
      </c>
      <c r="R2446" s="16">
        <f t="shared" si="192"/>
        <v>40590.766886574071</v>
      </c>
      <c r="S2446" s="16">
        <f t="shared" si="193"/>
        <v>41378.69976851852</v>
      </c>
      <c r="T2446">
        <f t="shared" si="194"/>
        <v>2011</v>
      </c>
    </row>
    <row r="2447" spans="1:20" ht="45" hidden="1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 s="10">
        <v>1368550060</v>
      </c>
      <c r="J2447">
        <v>1365958060</v>
      </c>
      <c r="K2447" t="b">
        <v>0</v>
      </c>
      <c r="L2447">
        <v>49</v>
      </c>
      <c r="M2447" t="b">
        <v>0</v>
      </c>
      <c r="N2447" s="12" t="s">
        <v>8281</v>
      </c>
      <c r="O2447" t="s">
        <v>8299</v>
      </c>
      <c r="P2447" s="6">
        <f t="shared" si="190"/>
        <v>8.2100000000000009</v>
      </c>
      <c r="Q2447">
        <f t="shared" si="191"/>
        <v>16.760000000000002</v>
      </c>
      <c r="R2447" s="16">
        <f t="shared" si="192"/>
        <v>41378.69976851852</v>
      </c>
      <c r="S2447" s="16">
        <f t="shared" si="193"/>
        <v>42409.241747685184</v>
      </c>
      <c r="T2447">
        <f t="shared" si="194"/>
        <v>2013</v>
      </c>
    </row>
    <row r="2448" spans="1:20" ht="45" hidden="1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 s="10">
        <v>1457413140</v>
      </c>
      <c r="J2448">
        <v>1454996887</v>
      </c>
      <c r="K2448" t="b">
        <v>0</v>
      </c>
      <c r="L2448">
        <v>12</v>
      </c>
      <c r="M2448" t="b">
        <v>0</v>
      </c>
      <c r="N2448" s="12" t="s">
        <v>8283</v>
      </c>
      <c r="O2448" t="s">
        <v>8295</v>
      </c>
      <c r="P2448" s="6">
        <f t="shared" si="190"/>
        <v>16.420000000000002</v>
      </c>
      <c r="Q2448">
        <f t="shared" si="191"/>
        <v>68.42</v>
      </c>
      <c r="R2448" s="16">
        <f t="shared" si="192"/>
        <v>42409.241747685184</v>
      </c>
      <c r="S2448" s="16">
        <f t="shared" si="193"/>
        <v>41074.834965277776</v>
      </c>
      <c r="T2448">
        <f t="shared" si="194"/>
        <v>2016</v>
      </c>
    </row>
    <row r="2449" spans="1:20" ht="60" hidden="1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 s="10">
        <v>1341028740</v>
      </c>
      <c r="J2449">
        <v>1339704141</v>
      </c>
      <c r="K2449" t="b">
        <v>0</v>
      </c>
      <c r="L2449">
        <v>27</v>
      </c>
      <c r="M2449" t="b">
        <v>1</v>
      </c>
      <c r="N2449" s="12" t="s">
        <v>8287</v>
      </c>
      <c r="O2449" t="s">
        <v>8288</v>
      </c>
      <c r="P2449" s="6">
        <f t="shared" si="190"/>
        <v>136.66999999999999</v>
      </c>
      <c r="Q2449">
        <f t="shared" si="191"/>
        <v>30.37</v>
      </c>
      <c r="R2449" s="16">
        <f t="shared" si="192"/>
        <v>41074.834965277776</v>
      </c>
      <c r="S2449" s="16">
        <f t="shared" si="193"/>
        <v>41177.060381944444</v>
      </c>
      <c r="T2449">
        <f t="shared" si="194"/>
        <v>2012</v>
      </c>
    </row>
    <row r="2450" spans="1:20" ht="60" hidden="1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 s="10">
        <v>1352860017</v>
      </c>
      <c r="J2450">
        <v>1348536417</v>
      </c>
      <c r="K2450" t="b">
        <v>0</v>
      </c>
      <c r="L2450">
        <v>14</v>
      </c>
      <c r="M2450" t="b">
        <v>1</v>
      </c>
      <c r="N2450" s="12" t="s">
        <v>8287</v>
      </c>
      <c r="O2450" t="s">
        <v>8291</v>
      </c>
      <c r="P2450" s="6">
        <f t="shared" si="190"/>
        <v>101.88</v>
      </c>
      <c r="Q2450">
        <f t="shared" si="191"/>
        <v>58.21</v>
      </c>
      <c r="R2450" s="16">
        <f t="shared" si="192"/>
        <v>41177.060381944444</v>
      </c>
      <c r="S2450" s="16">
        <f t="shared" si="193"/>
        <v>42193.482291666667</v>
      </c>
      <c r="T2450">
        <f t="shared" si="194"/>
        <v>2012</v>
      </c>
    </row>
    <row r="2451" spans="1:20" ht="60" hidden="1" x14ac:dyDescent="0.25">
      <c r="A2451">
        <v>3898</v>
      </c>
      <c r="B2451" s="3" t="s">
        <v>3895</v>
      </c>
      <c r="C2451" s="3" t="s">
        <v>8006</v>
      </c>
      <c r="D2451" s="6">
        <v>2500</v>
      </c>
      <c r="E2451" s="8">
        <v>814</v>
      </c>
      <c r="F2451" t="s">
        <v>8220</v>
      </c>
      <c r="G2451" t="s">
        <v>8224</v>
      </c>
      <c r="H2451" t="s">
        <v>8246</v>
      </c>
      <c r="I2451" s="10">
        <v>1439827200</v>
      </c>
      <c r="J2451">
        <v>1436355270</v>
      </c>
      <c r="K2451" t="b">
        <v>0</v>
      </c>
      <c r="L2451">
        <v>16</v>
      </c>
      <c r="M2451" t="b">
        <v>0</v>
      </c>
      <c r="N2451" s="12" t="s">
        <v>8283</v>
      </c>
      <c r="O2451" t="s">
        <v>8286</v>
      </c>
      <c r="P2451" s="6">
        <f t="shared" si="190"/>
        <v>32.56</v>
      </c>
      <c r="Q2451">
        <f t="shared" si="191"/>
        <v>50.88</v>
      </c>
      <c r="R2451" s="16">
        <f t="shared" si="192"/>
        <v>42193.482291666667</v>
      </c>
      <c r="S2451" s="16">
        <f t="shared" si="193"/>
        <v>40990.709317129629</v>
      </c>
      <c r="T2451">
        <f t="shared" si="194"/>
        <v>2015</v>
      </c>
    </row>
    <row r="2452" spans="1:20" ht="60" hidden="1" x14ac:dyDescent="0.25">
      <c r="A2452">
        <v>743</v>
      </c>
      <c r="B2452" s="3" t="s">
        <v>744</v>
      </c>
      <c r="C2452" s="3" t="s">
        <v>4853</v>
      </c>
      <c r="D2452" s="6">
        <v>550</v>
      </c>
      <c r="E2452" s="8">
        <v>814</v>
      </c>
      <c r="F2452" t="s">
        <v>8218</v>
      </c>
      <c r="G2452" t="s">
        <v>8223</v>
      </c>
      <c r="H2452" t="s">
        <v>8245</v>
      </c>
      <c r="I2452" s="10">
        <v>1334610000</v>
      </c>
      <c r="J2452">
        <v>1332435685</v>
      </c>
      <c r="K2452" t="b">
        <v>0</v>
      </c>
      <c r="L2452">
        <v>15</v>
      </c>
      <c r="M2452" t="b">
        <v>1</v>
      </c>
      <c r="N2452" s="12" t="s">
        <v>8271</v>
      </c>
      <c r="O2452" t="s">
        <v>8293</v>
      </c>
      <c r="P2452" s="6">
        <f t="shared" si="190"/>
        <v>148</v>
      </c>
      <c r="Q2452">
        <f t="shared" si="191"/>
        <v>54.27</v>
      </c>
      <c r="R2452" s="16">
        <f t="shared" si="192"/>
        <v>40990.709317129629</v>
      </c>
      <c r="S2452" s="16">
        <f t="shared" si="193"/>
        <v>40906.787581018521</v>
      </c>
      <c r="T2452">
        <f t="shared" si="194"/>
        <v>2012</v>
      </c>
    </row>
    <row r="2453" spans="1:20" ht="60" hidden="1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 s="10">
        <v>1327776847</v>
      </c>
      <c r="J2453">
        <v>1325184847</v>
      </c>
      <c r="K2453" t="b">
        <v>0</v>
      </c>
      <c r="L2453">
        <v>30</v>
      </c>
      <c r="M2453" t="b">
        <v>1</v>
      </c>
      <c r="N2453" s="12" t="s">
        <v>8276</v>
      </c>
      <c r="O2453" t="s">
        <v>8277</v>
      </c>
      <c r="P2453" s="6">
        <f t="shared" si="190"/>
        <v>162.6</v>
      </c>
      <c r="Q2453">
        <f t="shared" si="191"/>
        <v>27.1</v>
      </c>
      <c r="R2453" s="16">
        <f t="shared" si="192"/>
        <v>40906.787581018521</v>
      </c>
      <c r="S2453" s="16">
        <f t="shared" si="193"/>
        <v>41176.684907407405</v>
      </c>
      <c r="T2453">
        <f t="shared" si="194"/>
        <v>2011</v>
      </c>
    </row>
    <row r="2454" spans="1:20" ht="60" hidden="1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 s="10">
        <v>1351095976</v>
      </c>
      <c r="J2454">
        <v>1348503976</v>
      </c>
      <c r="K2454" t="b">
        <v>0</v>
      </c>
      <c r="L2454">
        <v>33</v>
      </c>
      <c r="M2454" t="b">
        <v>1</v>
      </c>
      <c r="N2454" s="12" t="s">
        <v>8287</v>
      </c>
      <c r="O2454" t="s">
        <v>8291</v>
      </c>
      <c r="P2454" s="6">
        <f t="shared" si="190"/>
        <v>115.86</v>
      </c>
      <c r="Q2454">
        <f t="shared" si="191"/>
        <v>24.58</v>
      </c>
      <c r="R2454" s="16">
        <f t="shared" si="192"/>
        <v>41176.684907407405</v>
      </c>
      <c r="S2454" s="16">
        <f t="shared" si="193"/>
        <v>41074.727037037039</v>
      </c>
      <c r="T2454">
        <f t="shared" si="194"/>
        <v>2012</v>
      </c>
    </row>
    <row r="2455" spans="1:20" ht="45" hidden="1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 s="10">
        <v>1340904416</v>
      </c>
      <c r="J2455">
        <v>1339694816</v>
      </c>
      <c r="K2455" t="b">
        <v>0</v>
      </c>
      <c r="L2455">
        <v>7</v>
      </c>
      <c r="M2455" t="b">
        <v>1</v>
      </c>
      <c r="N2455" s="12" t="s">
        <v>8287</v>
      </c>
      <c r="O2455" t="s">
        <v>8291</v>
      </c>
      <c r="P2455" s="6">
        <f t="shared" si="190"/>
        <v>101.25</v>
      </c>
      <c r="Q2455">
        <f t="shared" si="191"/>
        <v>115.71</v>
      </c>
      <c r="R2455" s="16">
        <f t="shared" si="192"/>
        <v>41074.727037037039</v>
      </c>
      <c r="S2455" s="16">
        <f t="shared" si="193"/>
        <v>42468.374606481477</v>
      </c>
      <c r="T2455">
        <f t="shared" si="194"/>
        <v>2012</v>
      </c>
    </row>
    <row r="2456" spans="1:20" ht="135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 s="10">
        <v>1462697966</v>
      </c>
      <c r="J2456">
        <v>1460105966</v>
      </c>
      <c r="K2456" t="b">
        <v>0</v>
      </c>
      <c r="L2456">
        <v>33</v>
      </c>
      <c r="M2456" t="b">
        <v>1</v>
      </c>
      <c r="N2456" s="12" t="s">
        <v>8283</v>
      </c>
      <c r="O2456" t="s">
        <v>8286</v>
      </c>
      <c r="P2456" s="6">
        <f t="shared" si="190"/>
        <v>101.25</v>
      </c>
      <c r="Q2456">
        <f t="shared" si="191"/>
        <v>24.55</v>
      </c>
      <c r="R2456" s="16">
        <f t="shared" si="192"/>
        <v>42468.374606481477</v>
      </c>
      <c r="S2456" s="16">
        <f t="shared" si="193"/>
        <v>41796.531701388885</v>
      </c>
      <c r="T2456">
        <f t="shared" si="194"/>
        <v>2016</v>
      </c>
    </row>
    <row r="2457" spans="1:20" ht="60" hidden="1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 s="10">
        <v>1405227540</v>
      </c>
      <c r="J2457">
        <v>1402058739</v>
      </c>
      <c r="K2457" t="b">
        <v>0</v>
      </c>
      <c r="L2457">
        <v>22</v>
      </c>
      <c r="M2457" t="b">
        <v>0</v>
      </c>
      <c r="N2457" s="12" t="s">
        <v>8271</v>
      </c>
      <c r="O2457" t="s">
        <v>8308</v>
      </c>
      <c r="P2457" s="6">
        <f t="shared" si="190"/>
        <v>26.9</v>
      </c>
      <c r="Q2457">
        <f t="shared" si="191"/>
        <v>36.68</v>
      </c>
      <c r="R2457" s="16">
        <f t="shared" si="192"/>
        <v>41796.531701388885</v>
      </c>
      <c r="S2457" s="16">
        <f t="shared" si="193"/>
        <v>40102.918055555558</v>
      </c>
      <c r="T2457">
        <f t="shared" si="194"/>
        <v>2014</v>
      </c>
    </row>
    <row r="2458" spans="1:20" ht="60" hidden="1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 s="10">
        <v>1258955940</v>
      </c>
      <c r="J2458">
        <v>1255730520</v>
      </c>
      <c r="K2458" t="b">
        <v>1</v>
      </c>
      <c r="L2458">
        <v>23</v>
      </c>
      <c r="M2458" t="b">
        <v>1</v>
      </c>
      <c r="N2458" s="12" t="s">
        <v>8268</v>
      </c>
      <c r="O2458" t="s">
        <v>8269</v>
      </c>
      <c r="P2458" s="6">
        <f t="shared" si="190"/>
        <v>100.63</v>
      </c>
      <c r="Q2458">
        <f t="shared" si="191"/>
        <v>35</v>
      </c>
      <c r="R2458" s="16">
        <f t="shared" si="192"/>
        <v>40102.918055555558</v>
      </c>
      <c r="S2458" s="16">
        <f t="shared" si="193"/>
        <v>42673.625868055555</v>
      </c>
      <c r="T2458">
        <f t="shared" si="194"/>
        <v>2009</v>
      </c>
    </row>
    <row r="2459" spans="1:20" ht="60" hidden="1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 s="10">
        <v>1481367600</v>
      </c>
      <c r="J2459">
        <v>1477839675</v>
      </c>
      <c r="K2459" t="b">
        <v>0</v>
      </c>
      <c r="L2459">
        <v>10</v>
      </c>
      <c r="M2459" t="b">
        <v>0</v>
      </c>
      <c r="N2459" s="12" t="s">
        <v>8271</v>
      </c>
      <c r="O2459" t="s">
        <v>8308</v>
      </c>
      <c r="P2459" s="6">
        <f t="shared" si="190"/>
        <v>6.71</v>
      </c>
      <c r="Q2459">
        <f t="shared" si="191"/>
        <v>80.5</v>
      </c>
      <c r="R2459" s="16">
        <f t="shared" si="192"/>
        <v>42673.625868055555</v>
      </c>
      <c r="S2459" s="16">
        <f t="shared" si="193"/>
        <v>42548.449861111112</v>
      </c>
      <c r="T2459">
        <f t="shared" si="194"/>
        <v>2016</v>
      </c>
    </row>
    <row r="2460" spans="1:20" ht="60" hidden="1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 s="10">
        <v>1468752468</v>
      </c>
      <c r="J2460">
        <v>1467024468</v>
      </c>
      <c r="K2460" t="b">
        <v>0</v>
      </c>
      <c r="L2460">
        <v>8</v>
      </c>
      <c r="M2460" t="b">
        <v>0</v>
      </c>
      <c r="N2460" s="12" t="s">
        <v>8283</v>
      </c>
      <c r="O2460" t="s">
        <v>8286</v>
      </c>
      <c r="P2460" s="6">
        <f t="shared" si="190"/>
        <v>20.13</v>
      </c>
      <c r="Q2460">
        <f t="shared" si="191"/>
        <v>100.63</v>
      </c>
      <c r="R2460" s="16">
        <f t="shared" si="192"/>
        <v>42548.449861111112</v>
      </c>
      <c r="S2460" s="16">
        <f t="shared" si="193"/>
        <v>41850.781377314815</v>
      </c>
      <c r="T2460">
        <f t="shared" si="194"/>
        <v>2016</v>
      </c>
    </row>
    <row r="2461" spans="1:20" ht="60" hidden="1" x14ac:dyDescent="0.25">
      <c r="A2461">
        <v>2746</v>
      </c>
      <c r="B2461" s="3" t="s">
        <v>2746</v>
      </c>
      <c r="C2461" s="3" t="s">
        <v>6856</v>
      </c>
      <c r="D2461" s="6">
        <v>3000</v>
      </c>
      <c r="E2461" s="8">
        <v>801</v>
      </c>
      <c r="F2461" t="s">
        <v>8220</v>
      </c>
      <c r="G2461" t="s">
        <v>8223</v>
      </c>
      <c r="H2461" t="s">
        <v>8245</v>
      </c>
      <c r="I2461" s="10">
        <v>1409337911</v>
      </c>
      <c r="J2461">
        <v>1406745911</v>
      </c>
      <c r="K2461" t="b">
        <v>0</v>
      </c>
      <c r="L2461">
        <v>19</v>
      </c>
      <c r="M2461" t="b">
        <v>0</v>
      </c>
      <c r="N2461" s="12" t="s">
        <v>8271</v>
      </c>
      <c r="O2461" t="s">
        <v>8316</v>
      </c>
      <c r="P2461" s="6">
        <f t="shared" si="190"/>
        <v>26.7</v>
      </c>
      <c r="Q2461">
        <f t="shared" si="191"/>
        <v>42.16</v>
      </c>
      <c r="R2461" s="16">
        <f t="shared" si="192"/>
        <v>41850.781377314815</v>
      </c>
      <c r="S2461" s="16">
        <f t="shared" si="193"/>
        <v>42338.84375</v>
      </c>
      <c r="T2461">
        <f t="shared" si="194"/>
        <v>2014</v>
      </c>
    </row>
    <row r="2462" spans="1:20" ht="60" hidden="1" x14ac:dyDescent="0.25">
      <c r="A2462">
        <v>2452</v>
      </c>
      <c r="B2462" s="3" t="s">
        <v>2453</v>
      </c>
      <c r="C2462" s="3" t="s">
        <v>6562</v>
      </c>
      <c r="D2462" s="6">
        <v>600</v>
      </c>
      <c r="E2462" s="8">
        <v>801</v>
      </c>
      <c r="F2462" t="s">
        <v>8218</v>
      </c>
      <c r="G2462" t="s">
        <v>8223</v>
      </c>
      <c r="H2462" t="s">
        <v>8245</v>
      </c>
      <c r="I2462" s="10">
        <v>1451430000</v>
      </c>
      <c r="J2462">
        <v>1448914500</v>
      </c>
      <c r="K2462" t="b">
        <v>0</v>
      </c>
      <c r="L2462">
        <v>15</v>
      </c>
      <c r="M2462" t="b">
        <v>1</v>
      </c>
      <c r="N2462" s="12" t="s">
        <v>8279</v>
      </c>
      <c r="O2462" t="s">
        <v>8280</v>
      </c>
      <c r="P2462" s="6">
        <f t="shared" si="190"/>
        <v>133.5</v>
      </c>
      <c r="Q2462">
        <f t="shared" si="191"/>
        <v>53.4</v>
      </c>
      <c r="R2462" s="16">
        <f t="shared" si="192"/>
        <v>42338.84375</v>
      </c>
      <c r="S2462" s="16">
        <f t="shared" si="193"/>
        <v>41820.914641203701</v>
      </c>
      <c r="T2462">
        <f t="shared" si="194"/>
        <v>2015</v>
      </c>
    </row>
    <row r="2463" spans="1:20" ht="60" hidden="1" x14ac:dyDescent="0.25">
      <c r="A2463">
        <v>2684</v>
      </c>
      <c r="B2463" s="3" t="s">
        <v>2684</v>
      </c>
      <c r="C2463" s="3" t="s">
        <v>6794</v>
      </c>
      <c r="D2463" s="6">
        <v>70000</v>
      </c>
      <c r="E2463" s="8">
        <v>800</v>
      </c>
      <c r="F2463" t="s">
        <v>8220</v>
      </c>
      <c r="G2463" t="s">
        <v>8223</v>
      </c>
      <c r="H2463" t="s">
        <v>8245</v>
      </c>
      <c r="I2463" s="10">
        <v>1407621425</v>
      </c>
      <c r="J2463">
        <v>1404165425</v>
      </c>
      <c r="K2463" t="b">
        <v>0</v>
      </c>
      <c r="L2463">
        <v>4</v>
      </c>
      <c r="M2463" t="b">
        <v>0</v>
      </c>
      <c r="N2463" s="12" t="s">
        <v>8279</v>
      </c>
      <c r="O2463" t="s">
        <v>8305</v>
      </c>
      <c r="P2463" s="6">
        <f t="shared" si="190"/>
        <v>1.1399999999999999</v>
      </c>
      <c r="Q2463">
        <f t="shared" si="191"/>
        <v>200</v>
      </c>
      <c r="R2463" s="16">
        <f t="shared" si="192"/>
        <v>41820.914641203701</v>
      </c>
      <c r="S2463" s="16">
        <f t="shared" si="193"/>
        <v>42693.031828703708</v>
      </c>
      <c r="T2463">
        <f t="shared" si="194"/>
        <v>2014</v>
      </c>
    </row>
    <row r="2464" spans="1:20" ht="45" hidden="1" x14ac:dyDescent="0.25">
      <c r="A2464">
        <v>4095</v>
      </c>
      <c r="B2464" s="3" t="s">
        <v>4091</v>
      </c>
      <c r="C2464" s="3" t="s">
        <v>8198</v>
      </c>
      <c r="D2464" s="6">
        <v>30000</v>
      </c>
      <c r="E2464" s="8">
        <v>800</v>
      </c>
      <c r="F2464" t="s">
        <v>8220</v>
      </c>
      <c r="G2464" t="s">
        <v>8237</v>
      </c>
      <c r="H2464" t="s">
        <v>8255</v>
      </c>
      <c r="I2464" s="10">
        <v>1482108350</v>
      </c>
      <c r="J2464">
        <v>1479516350</v>
      </c>
      <c r="K2464" t="b">
        <v>0</v>
      </c>
      <c r="L2464">
        <v>1</v>
      </c>
      <c r="M2464" t="b">
        <v>0</v>
      </c>
      <c r="N2464" s="12" t="s">
        <v>8283</v>
      </c>
      <c r="O2464" t="s">
        <v>8286</v>
      </c>
      <c r="P2464" s="6">
        <f t="shared" si="190"/>
        <v>2.67</v>
      </c>
      <c r="Q2464">
        <f t="shared" si="191"/>
        <v>800</v>
      </c>
      <c r="R2464" s="16">
        <f t="shared" si="192"/>
        <v>42693.031828703708</v>
      </c>
      <c r="S2464" s="16">
        <f t="shared" si="193"/>
        <v>42182.234456018516</v>
      </c>
      <c r="T2464">
        <f t="shared" si="194"/>
        <v>2016</v>
      </c>
    </row>
    <row r="2465" spans="1:20" ht="45" hidden="1" x14ac:dyDescent="0.25">
      <c r="A2465">
        <v>187</v>
      </c>
      <c r="B2465" s="3" t="s">
        <v>189</v>
      </c>
      <c r="C2465" s="3" t="s">
        <v>4297</v>
      </c>
      <c r="D2465" s="6">
        <v>5000</v>
      </c>
      <c r="E2465" s="8">
        <v>800</v>
      </c>
      <c r="F2465" t="s">
        <v>8220</v>
      </c>
      <c r="G2465" t="s">
        <v>8223</v>
      </c>
      <c r="H2465" t="s">
        <v>8245</v>
      </c>
      <c r="I2465" s="10">
        <v>1437461940</v>
      </c>
      <c r="J2465">
        <v>1435383457</v>
      </c>
      <c r="K2465" t="b">
        <v>0</v>
      </c>
      <c r="L2465">
        <v>5</v>
      </c>
      <c r="M2465" t="b">
        <v>0</v>
      </c>
      <c r="N2465" s="12" t="s">
        <v>8281</v>
      </c>
      <c r="O2465" t="s">
        <v>8285</v>
      </c>
      <c r="P2465" s="6">
        <f t="shared" si="190"/>
        <v>16</v>
      </c>
      <c r="Q2465">
        <f t="shared" si="191"/>
        <v>160</v>
      </c>
      <c r="R2465" s="16">
        <f t="shared" si="192"/>
        <v>42182.234456018516</v>
      </c>
      <c r="S2465" s="16">
        <f t="shared" si="193"/>
        <v>42192.675821759258</v>
      </c>
      <c r="T2465">
        <f t="shared" si="194"/>
        <v>2015</v>
      </c>
    </row>
    <row r="2466" spans="1:20" ht="45" hidden="1" x14ac:dyDescent="0.25">
      <c r="A2466">
        <v>1415</v>
      </c>
      <c r="B2466" s="3" t="s">
        <v>1416</v>
      </c>
      <c r="C2466" s="3" t="s">
        <v>5525</v>
      </c>
      <c r="D2466" s="6">
        <v>4400</v>
      </c>
      <c r="E2466" s="8">
        <v>800</v>
      </c>
      <c r="F2466" t="s">
        <v>8220</v>
      </c>
      <c r="G2466" t="s">
        <v>8223</v>
      </c>
      <c r="H2466" t="s">
        <v>8245</v>
      </c>
      <c r="I2466" s="10">
        <v>1439741591</v>
      </c>
      <c r="J2466">
        <v>1436285591</v>
      </c>
      <c r="K2466" t="b">
        <v>0</v>
      </c>
      <c r="L2466">
        <v>9</v>
      </c>
      <c r="M2466" t="b">
        <v>0</v>
      </c>
      <c r="N2466" s="12" t="s">
        <v>8271</v>
      </c>
      <c r="O2466" t="s">
        <v>8308</v>
      </c>
      <c r="P2466" s="6">
        <f t="shared" si="190"/>
        <v>18.18</v>
      </c>
      <c r="Q2466">
        <f t="shared" si="191"/>
        <v>88.89</v>
      </c>
      <c r="R2466" s="16">
        <f t="shared" si="192"/>
        <v>42192.675821759258</v>
      </c>
      <c r="S2466" s="16">
        <f t="shared" si="193"/>
        <v>42506.709375000006</v>
      </c>
      <c r="T2466">
        <f t="shared" si="194"/>
        <v>2015</v>
      </c>
    </row>
    <row r="2467" spans="1:20" ht="135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 s="10">
        <v>1466172000</v>
      </c>
      <c r="J2467">
        <v>1463418090</v>
      </c>
      <c r="K2467" t="b">
        <v>0</v>
      </c>
      <c r="L2467">
        <v>27</v>
      </c>
      <c r="M2467" t="b">
        <v>1</v>
      </c>
      <c r="N2467" s="12" t="s">
        <v>8283</v>
      </c>
      <c r="O2467" t="s">
        <v>8286</v>
      </c>
      <c r="P2467" s="6">
        <f t="shared" si="190"/>
        <v>100</v>
      </c>
      <c r="Q2467">
        <f t="shared" si="191"/>
        <v>29.63</v>
      </c>
      <c r="R2467" s="16">
        <f t="shared" si="192"/>
        <v>42506.709375000006</v>
      </c>
      <c r="S2467" s="16">
        <f t="shared" si="193"/>
        <v>42318.025011574078</v>
      </c>
      <c r="T2467">
        <f t="shared" si="194"/>
        <v>2016</v>
      </c>
    </row>
    <row r="2468" spans="1:20" ht="60" hidden="1" x14ac:dyDescent="0.25">
      <c r="A2468">
        <v>25</v>
      </c>
      <c r="B2468" s="3" t="s">
        <v>27</v>
      </c>
      <c r="C2468" s="3" t="s">
        <v>4136</v>
      </c>
      <c r="D2468" s="6">
        <v>600</v>
      </c>
      <c r="E2468" s="8">
        <v>800</v>
      </c>
      <c r="F2468" t="s">
        <v>8218</v>
      </c>
      <c r="G2468" t="s">
        <v>8223</v>
      </c>
      <c r="H2468" t="s">
        <v>8245</v>
      </c>
      <c r="I2468" s="10">
        <v>1452299761</v>
      </c>
      <c r="J2468">
        <v>1447115761</v>
      </c>
      <c r="K2468" t="b">
        <v>0</v>
      </c>
      <c r="L2468">
        <v>14</v>
      </c>
      <c r="M2468" t="b">
        <v>1</v>
      </c>
      <c r="N2468" s="12" t="s">
        <v>8281</v>
      </c>
      <c r="O2468" t="s">
        <v>8292</v>
      </c>
      <c r="P2468" s="6">
        <f t="shared" si="190"/>
        <v>133.33000000000001</v>
      </c>
      <c r="Q2468">
        <f t="shared" si="191"/>
        <v>57.14</v>
      </c>
      <c r="R2468" s="16">
        <f t="shared" si="192"/>
        <v>42318.025011574078</v>
      </c>
      <c r="S2468" s="16">
        <f t="shared" si="193"/>
        <v>40991.708055555559</v>
      </c>
      <c r="T2468">
        <f t="shared" si="194"/>
        <v>2015</v>
      </c>
    </row>
    <row r="2469" spans="1:20" ht="60" hidden="1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 s="10">
        <v>1335113976</v>
      </c>
      <c r="J2469">
        <v>1332521976</v>
      </c>
      <c r="K2469" t="b">
        <v>0</v>
      </c>
      <c r="L2469">
        <v>30</v>
      </c>
      <c r="M2469" t="b">
        <v>1</v>
      </c>
      <c r="N2469" s="12" t="s">
        <v>8287</v>
      </c>
      <c r="O2469" t="s">
        <v>8288</v>
      </c>
      <c r="P2469" s="6">
        <f t="shared" si="190"/>
        <v>265.67</v>
      </c>
      <c r="Q2469">
        <f t="shared" si="191"/>
        <v>26.57</v>
      </c>
      <c r="R2469" s="16">
        <f t="shared" si="192"/>
        <v>40991.708055555559</v>
      </c>
      <c r="S2469" s="16">
        <f t="shared" si="193"/>
        <v>42566.948414351849</v>
      </c>
      <c r="T2469">
        <f t="shared" si="194"/>
        <v>2012</v>
      </c>
    </row>
    <row r="2470" spans="1:20" ht="60" hidden="1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 s="10">
        <v>1471214743</v>
      </c>
      <c r="J2470">
        <v>1468622743</v>
      </c>
      <c r="K2470" t="b">
        <v>0</v>
      </c>
      <c r="L2470">
        <v>9</v>
      </c>
      <c r="M2470" t="b">
        <v>0</v>
      </c>
      <c r="N2470" s="12" t="s">
        <v>8283</v>
      </c>
      <c r="O2470" t="s">
        <v>8284</v>
      </c>
      <c r="P2470" s="6">
        <f t="shared" si="190"/>
        <v>15.92</v>
      </c>
      <c r="Q2470">
        <f t="shared" si="191"/>
        <v>88.44</v>
      </c>
      <c r="R2470" s="16">
        <f t="shared" si="192"/>
        <v>42566.948414351849</v>
      </c>
      <c r="S2470" s="16">
        <f t="shared" si="193"/>
        <v>42114.825532407413</v>
      </c>
      <c r="T2470">
        <f t="shared" si="194"/>
        <v>2016</v>
      </c>
    </row>
    <row r="2471" spans="1:20" ht="45" hidden="1" x14ac:dyDescent="0.25">
      <c r="A2471">
        <v>3096</v>
      </c>
      <c r="B2471" s="3" t="s">
        <v>3096</v>
      </c>
      <c r="C2471" s="3" t="s">
        <v>7206</v>
      </c>
      <c r="D2471" s="6">
        <v>20000</v>
      </c>
      <c r="E2471" s="8">
        <v>795</v>
      </c>
      <c r="F2471" t="s">
        <v>8220</v>
      </c>
      <c r="G2471" t="s">
        <v>8223</v>
      </c>
      <c r="H2471" t="s">
        <v>8245</v>
      </c>
      <c r="I2471" s="10">
        <v>1432151326</v>
      </c>
      <c r="J2471">
        <v>1429559326</v>
      </c>
      <c r="K2471" t="b">
        <v>0</v>
      </c>
      <c r="L2471">
        <v>14</v>
      </c>
      <c r="M2471" t="b">
        <v>0</v>
      </c>
      <c r="N2471" s="12" t="s">
        <v>8283</v>
      </c>
      <c r="O2471" t="s">
        <v>8284</v>
      </c>
      <c r="P2471" s="6">
        <f t="shared" si="190"/>
        <v>3.98</v>
      </c>
      <c r="Q2471">
        <f t="shared" si="191"/>
        <v>56.79</v>
      </c>
      <c r="R2471" s="16">
        <f t="shared" si="192"/>
        <v>42114.825532407413</v>
      </c>
      <c r="S2471" s="16">
        <f t="shared" si="193"/>
        <v>42534.933321759265</v>
      </c>
      <c r="T2471">
        <f t="shared" si="194"/>
        <v>2015</v>
      </c>
    </row>
    <row r="2472" spans="1:20" ht="60" hidden="1" x14ac:dyDescent="0.25">
      <c r="A2472">
        <v>4056</v>
      </c>
      <c r="B2472" s="3" t="s">
        <v>4052</v>
      </c>
      <c r="C2472" s="3" t="s">
        <v>8160</v>
      </c>
      <c r="D2472" s="6">
        <v>1500</v>
      </c>
      <c r="E2472" s="8">
        <v>795</v>
      </c>
      <c r="F2472" t="s">
        <v>8220</v>
      </c>
      <c r="G2472" t="s">
        <v>8223</v>
      </c>
      <c r="H2472" t="s">
        <v>8245</v>
      </c>
      <c r="I2472" s="10">
        <v>1467575940</v>
      </c>
      <c r="J2472">
        <v>1465856639</v>
      </c>
      <c r="K2472" t="b">
        <v>0</v>
      </c>
      <c r="L2472">
        <v>9</v>
      </c>
      <c r="M2472" t="b">
        <v>0</v>
      </c>
      <c r="N2472" s="12" t="s">
        <v>8283</v>
      </c>
      <c r="O2472" t="s">
        <v>8286</v>
      </c>
      <c r="P2472" s="6">
        <f t="shared" si="190"/>
        <v>53</v>
      </c>
      <c r="Q2472">
        <f t="shared" si="191"/>
        <v>88.33</v>
      </c>
      <c r="R2472" s="16">
        <f t="shared" si="192"/>
        <v>42534.933321759265</v>
      </c>
      <c r="S2472" s="16">
        <f t="shared" si="193"/>
        <v>41872.291238425925</v>
      </c>
      <c r="T2472">
        <f t="shared" si="194"/>
        <v>2016</v>
      </c>
    </row>
    <row r="2473" spans="1:20" ht="60" hidden="1" x14ac:dyDescent="0.25">
      <c r="A2473">
        <v>2931</v>
      </c>
      <c r="B2473" s="3" t="s">
        <v>2931</v>
      </c>
      <c r="C2473" s="3" t="s">
        <v>7041</v>
      </c>
      <c r="D2473" s="6">
        <v>750</v>
      </c>
      <c r="E2473" s="8">
        <v>795</v>
      </c>
      <c r="F2473" t="s">
        <v>8218</v>
      </c>
      <c r="G2473" t="s">
        <v>8228</v>
      </c>
      <c r="H2473" t="s">
        <v>8250</v>
      </c>
      <c r="I2473" s="10">
        <v>1410761280</v>
      </c>
      <c r="J2473">
        <v>1408604363</v>
      </c>
      <c r="K2473" t="b">
        <v>0</v>
      </c>
      <c r="L2473">
        <v>9</v>
      </c>
      <c r="M2473" t="b">
        <v>1</v>
      </c>
      <c r="N2473" s="12" t="s">
        <v>8283</v>
      </c>
      <c r="O2473" t="s">
        <v>8295</v>
      </c>
      <c r="P2473" s="6">
        <f t="shared" si="190"/>
        <v>106</v>
      </c>
      <c r="Q2473">
        <f t="shared" si="191"/>
        <v>88.33</v>
      </c>
      <c r="R2473" s="16">
        <f t="shared" si="192"/>
        <v>41872.291238425925</v>
      </c>
      <c r="S2473" s="16">
        <f t="shared" si="193"/>
        <v>42121.249814814815</v>
      </c>
      <c r="T2473">
        <f t="shared" si="194"/>
        <v>2014</v>
      </c>
    </row>
    <row r="2474" spans="1:20" ht="150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 s="10">
        <v>1431928784</v>
      </c>
      <c r="J2474">
        <v>1430114384</v>
      </c>
      <c r="K2474" t="b">
        <v>0</v>
      </c>
      <c r="L2474">
        <v>10</v>
      </c>
      <c r="M2474" t="b">
        <v>1</v>
      </c>
      <c r="N2474" s="12" t="s">
        <v>8283</v>
      </c>
      <c r="O2474" t="s">
        <v>8286</v>
      </c>
      <c r="P2474" s="6">
        <f t="shared" si="190"/>
        <v>158.19999999999999</v>
      </c>
      <c r="Q2474">
        <f t="shared" si="191"/>
        <v>79.099999999999994</v>
      </c>
      <c r="R2474" s="16">
        <f t="shared" si="192"/>
        <v>42121.249814814815</v>
      </c>
      <c r="S2474" s="16">
        <f t="shared" si="193"/>
        <v>42191.70175925926</v>
      </c>
      <c r="T2474">
        <f t="shared" si="194"/>
        <v>2015</v>
      </c>
    </row>
    <row r="2475" spans="1:20" ht="60" hidden="1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 s="10">
        <v>1438793432</v>
      </c>
      <c r="J2475">
        <v>1436201432</v>
      </c>
      <c r="K2475" t="b">
        <v>0</v>
      </c>
      <c r="L2475">
        <v>7</v>
      </c>
      <c r="M2475" t="b">
        <v>0</v>
      </c>
      <c r="N2475" s="12" t="s">
        <v>8268</v>
      </c>
      <c r="O2475" t="s">
        <v>8302</v>
      </c>
      <c r="P2475" s="6">
        <f t="shared" si="190"/>
        <v>1.21</v>
      </c>
      <c r="Q2475">
        <f t="shared" si="191"/>
        <v>112.57</v>
      </c>
      <c r="R2475" s="16">
        <f t="shared" si="192"/>
        <v>42191.70175925926</v>
      </c>
      <c r="S2475" s="16">
        <f t="shared" si="193"/>
        <v>41222.991400462961</v>
      </c>
      <c r="T2475">
        <f t="shared" si="194"/>
        <v>2015</v>
      </c>
    </row>
    <row r="2476" spans="1:20" ht="60" hidden="1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 s="10">
        <v>1356392857</v>
      </c>
      <c r="J2476">
        <v>1352504857</v>
      </c>
      <c r="K2476" t="b">
        <v>0</v>
      </c>
      <c r="L2476">
        <v>34</v>
      </c>
      <c r="M2476" t="b">
        <v>1</v>
      </c>
      <c r="N2476" s="12" t="s">
        <v>8287</v>
      </c>
      <c r="O2476" t="s">
        <v>8301</v>
      </c>
      <c r="P2476" s="6">
        <f t="shared" si="190"/>
        <v>105.5</v>
      </c>
      <c r="Q2476">
        <f t="shared" si="191"/>
        <v>23.12</v>
      </c>
      <c r="R2476" s="16">
        <f t="shared" si="192"/>
        <v>41222.991400462961</v>
      </c>
      <c r="S2476" s="16">
        <f t="shared" si="193"/>
        <v>41817.59542824074</v>
      </c>
      <c r="T2476">
        <f t="shared" si="194"/>
        <v>2012</v>
      </c>
    </row>
    <row r="2477" spans="1:20" ht="150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 s="10">
        <v>1406470645</v>
      </c>
      <c r="J2477">
        <v>1403878645</v>
      </c>
      <c r="K2477" t="b">
        <v>0</v>
      </c>
      <c r="L2477">
        <v>27</v>
      </c>
      <c r="M2477" t="b">
        <v>1</v>
      </c>
      <c r="N2477" s="12" t="s">
        <v>8283</v>
      </c>
      <c r="O2477" t="s">
        <v>8286</v>
      </c>
      <c r="P2477" s="6">
        <f t="shared" si="190"/>
        <v>142.36000000000001</v>
      </c>
      <c r="Q2477">
        <f t="shared" si="191"/>
        <v>29</v>
      </c>
      <c r="R2477" s="16">
        <f t="shared" si="192"/>
        <v>41817.59542824074</v>
      </c>
      <c r="S2477" s="16">
        <f t="shared" si="193"/>
        <v>41780.712893518517</v>
      </c>
      <c r="T2477">
        <f t="shared" si="194"/>
        <v>2014</v>
      </c>
    </row>
    <row r="2478" spans="1:20" ht="120" x14ac:dyDescent="0.25">
      <c r="A2478">
        <v>3649</v>
      </c>
      <c r="B2478" s="3" t="s">
        <v>3647</v>
      </c>
      <c r="C2478" s="3" t="s">
        <v>7759</v>
      </c>
      <c r="D2478" s="6">
        <v>750</v>
      </c>
      <c r="E2478" s="8">
        <v>780</v>
      </c>
      <c r="F2478" t="s">
        <v>8218</v>
      </c>
      <c r="G2478" t="s">
        <v>8228</v>
      </c>
      <c r="H2478" t="s">
        <v>8250</v>
      </c>
      <c r="I2478" s="10">
        <v>1402938394</v>
      </c>
      <c r="J2478">
        <v>1400691994</v>
      </c>
      <c r="K2478" t="b">
        <v>0</v>
      </c>
      <c r="L2478">
        <v>8</v>
      </c>
      <c r="M2478" t="b">
        <v>1</v>
      </c>
      <c r="N2478" s="12" t="s">
        <v>8283</v>
      </c>
      <c r="O2478" t="s">
        <v>8286</v>
      </c>
      <c r="P2478" s="6">
        <f t="shared" si="190"/>
        <v>104</v>
      </c>
      <c r="Q2478">
        <f t="shared" si="191"/>
        <v>97.5</v>
      </c>
      <c r="R2478" s="16">
        <f t="shared" si="192"/>
        <v>41780.712893518517</v>
      </c>
      <c r="S2478" s="16">
        <f t="shared" si="193"/>
        <v>42023.634976851856</v>
      </c>
      <c r="T2478">
        <f t="shared" si="194"/>
        <v>2014</v>
      </c>
    </row>
    <row r="2479" spans="1:20" ht="135" x14ac:dyDescent="0.25">
      <c r="A2479">
        <v>2817</v>
      </c>
      <c r="B2479" s="3" t="s">
        <v>2817</v>
      </c>
      <c r="C2479" s="3" t="s">
        <v>6927</v>
      </c>
      <c r="D2479" s="6">
        <v>600</v>
      </c>
      <c r="E2479" s="8">
        <v>780</v>
      </c>
      <c r="F2479" t="s">
        <v>8218</v>
      </c>
      <c r="G2479" t="s">
        <v>8224</v>
      </c>
      <c r="H2479" t="s">
        <v>8246</v>
      </c>
      <c r="I2479" s="10">
        <v>1425136462</v>
      </c>
      <c r="J2479">
        <v>1421680462</v>
      </c>
      <c r="K2479" t="b">
        <v>0</v>
      </c>
      <c r="L2479">
        <v>33</v>
      </c>
      <c r="M2479" t="b">
        <v>1</v>
      </c>
      <c r="N2479" s="12" t="s">
        <v>8283</v>
      </c>
      <c r="O2479" t="s">
        <v>8286</v>
      </c>
      <c r="P2479" s="6">
        <f t="shared" si="190"/>
        <v>130</v>
      </c>
      <c r="Q2479">
        <f t="shared" si="191"/>
        <v>23.64</v>
      </c>
      <c r="R2479" s="16">
        <f t="shared" si="192"/>
        <v>42023.634976851856</v>
      </c>
      <c r="S2479" s="16">
        <f t="shared" si="193"/>
        <v>42093.786840277782</v>
      </c>
      <c r="T2479">
        <f t="shared" si="194"/>
        <v>2015</v>
      </c>
    </row>
    <row r="2480" spans="1:20" ht="120" x14ac:dyDescent="0.25">
      <c r="A2480">
        <v>3577</v>
      </c>
      <c r="B2480" s="3" t="s">
        <v>3576</v>
      </c>
      <c r="C2480" s="3" t="s">
        <v>7687</v>
      </c>
      <c r="D2480" s="6">
        <v>600</v>
      </c>
      <c r="E2480" s="8">
        <v>780</v>
      </c>
      <c r="F2480" t="s">
        <v>8218</v>
      </c>
      <c r="G2480" t="s">
        <v>8223</v>
      </c>
      <c r="H2480" t="s">
        <v>8245</v>
      </c>
      <c r="I2480" s="10">
        <v>1430029680</v>
      </c>
      <c r="J2480">
        <v>1427741583</v>
      </c>
      <c r="K2480" t="b">
        <v>0</v>
      </c>
      <c r="L2480">
        <v>27</v>
      </c>
      <c r="M2480" t="b">
        <v>1</v>
      </c>
      <c r="N2480" s="12" t="s">
        <v>8283</v>
      </c>
      <c r="O2480" t="s">
        <v>8286</v>
      </c>
      <c r="P2480" s="6">
        <f t="shared" si="190"/>
        <v>130</v>
      </c>
      <c r="Q2480">
        <f t="shared" si="191"/>
        <v>28.89</v>
      </c>
      <c r="R2480" s="16">
        <f t="shared" si="192"/>
        <v>42093.786840277782</v>
      </c>
      <c r="S2480" s="16">
        <f t="shared" si="193"/>
        <v>42310.968518518523</v>
      </c>
      <c r="T2480">
        <f t="shared" si="194"/>
        <v>2015</v>
      </c>
    </row>
    <row r="2481" spans="1:20" ht="60" hidden="1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 s="10">
        <v>1448492400</v>
      </c>
      <c r="J2481">
        <v>1446506080</v>
      </c>
      <c r="K2481" t="b">
        <v>0</v>
      </c>
      <c r="L2481">
        <v>6</v>
      </c>
      <c r="M2481" t="b">
        <v>0</v>
      </c>
      <c r="N2481" s="12" t="s">
        <v>8283</v>
      </c>
      <c r="O2481" t="s">
        <v>8286</v>
      </c>
      <c r="P2481" s="6">
        <f t="shared" si="190"/>
        <v>22.14</v>
      </c>
      <c r="Q2481">
        <f t="shared" si="191"/>
        <v>129.16999999999999</v>
      </c>
      <c r="R2481" s="16">
        <f t="shared" si="192"/>
        <v>42310.968518518523</v>
      </c>
      <c r="S2481" s="16">
        <f t="shared" si="193"/>
        <v>41788.587083333332</v>
      </c>
      <c r="T2481">
        <f t="shared" si="194"/>
        <v>2015</v>
      </c>
    </row>
    <row r="2482" spans="1:20" ht="150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 s="10">
        <v>1403964324</v>
      </c>
      <c r="J2482">
        <v>1401372324</v>
      </c>
      <c r="K2482" t="b">
        <v>0</v>
      </c>
      <c r="L2482">
        <v>20</v>
      </c>
      <c r="M2482" t="b">
        <v>1</v>
      </c>
      <c r="N2482" s="12" t="s">
        <v>8283</v>
      </c>
      <c r="O2482" t="s">
        <v>8286</v>
      </c>
      <c r="P2482" s="6">
        <f t="shared" si="190"/>
        <v>100</v>
      </c>
      <c r="Q2482">
        <f t="shared" si="191"/>
        <v>38.65</v>
      </c>
      <c r="R2482" s="16">
        <f t="shared" si="192"/>
        <v>41788.587083333332</v>
      </c>
      <c r="S2482" s="16">
        <f t="shared" si="193"/>
        <v>42037.083564814813</v>
      </c>
      <c r="T2482">
        <f t="shared" si="194"/>
        <v>2014</v>
      </c>
    </row>
    <row r="2483" spans="1:20" ht="60" hidden="1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 s="10">
        <v>1425434420</v>
      </c>
      <c r="J2483">
        <v>1422842420</v>
      </c>
      <c r="K2483" t="b">
        <v>0</v>
      </c>
      <c r="L2483">
        <v>16</v>
      </c>
      <c r="M2483" t="b">
        <v>0</v>
      </c>
      <c r="N2483" s="12" t="s">
        <v>8281</v>
      </c>
      <c r="O2483" t="s">
        <v>8299</v>
      </c>
      <c r="P2483" s="6">
        <f t="shared" si="190"/>
        <v>7.3</v>
      </c>
      <c r="Q2483">
        <f t="shared" si="191"/>
        <v>47.88</v>
      </c>
      <c r="R2483" s="16">
        <f t="shared" si="192"/>
        <v>42037.083564814813</v>
      </c>
      <c r="S2483" s="16">
        <f t="shared" si="193"/>
        <v>40668.814699074072</v>
      </c>
      <c r="T2483">
        <f t="shared" si="194"/>
        <v>2015</v>
      </c>
    </row>
    <row r="2484" spans="1:20" ht="60" hidden="1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 s="10">
        <v>1309980790</v>
      </c>
      <c r="J2484">
        <v>1304623990</v>
      </c>
      <c r="K2484" t="b">
        <v>0</v>
      </c>
      <c r="L2484">
        <v>19</v>
      </c>
      <c r="M2484" t="b">
        <v>1</v>
      </c>
      <c r="N2484" s="12" t="s">
        <v>8271</v>
      </c>
      <c r="O2484" t="s">
        <v>8293</v>
      </c>
      <c r="P2484" s="6">
        <f t="shared" si="190"/>
        <v>115.76</v>
      </c>
      <c r="Q2484">
        <f t="shared" si="191"/>
        <v>40.21</v>
      </c>
      <c r="R2484" s="16">
        <f t="shared" si="192"/>
        <v>40668.814699074072</v>
      </c>
      <c r="S2484" s="16">
        <f t="shared" si="193"/>
        <v>41663.569340277776</v>
      </c>
      <c r="T2484">
        <f t="shared" si="194"/>
        <v>2011</v>
      </c>
    </row>
    <row r="2485" spans="1:20" ht="60" hidden="1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 s="10">
        <v>1393162791</v>
      </c>
      <c r="J2485">
        <v>1390570791</v>
      </c>
      <c r="K2485" t="b">
        <v>0</v>
      </c>
      <c r="L2485">
        <v>36</v>
      </c>
      <c r="M2485" t="b">
        <v>1</v>
      </c>
      <c r="N2485" s="12" t="s">
        <v>8281</v>
      </c>
      <c r="O2485" t="s">
        <v>8303</v>
      </c>
      <c r="P2485" s="6">
        <f t="shared" si="190"/>
        <v>127.17</v>
      </c>
      <c r="Q2485">
        <f t="shared" si="191"/>
        <v>21.19</v>
      </c>
      <c r="R2485" s="16">
        <f t="shared" si="192"/>
        <v>41663.569340277776</v>
      </c>
      <c r="S2485" s="16">
        <f t="shared" si="193"/>
        <v>42808.781689814816</v>
      </c>
      <c r="T2485">
        <f t="shared" si="194"/>
        <v>2014</v>
      </c>
    </row>
    <row r="2486" spans="1:20" ht="45" hidden="1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 s="10">
        <v>1491590738</v>
      </c>
      <c r="J2486">
        <v>1489517138</v>
      </c>
      <c r="K2486" t="b">
        <v>0</v>
      </c>
      <c r="L2486">
        <v>10</v>
      </c>
      <c r="M2486" t="b">
        <v>0</v>
      </c>
      <c r="N2486" s="12" t="s">
        <v>8287</v>
      </c>
      <c r="O2486" t="s">
        <v>8290</v>
      </c>
      <c r="P2486" s="6">
        <f t="shared" si="190"/>
        <v>21.71</v>
      </c>
      <c r="Q2486">
        <f t="shared" si="191"/>
        <v>76</v>
      </c>
      <c r="R2486" s="16">
        <f t="shared" si="192"/>
        <v>42808.781689814816</v>
      </c>
      <c r="S2486" s="16">
        <f t="shared" si="193"/>
        <v>42136.270787037036</v>
      </c>
      <c r="T2486">
        <f t="shared" si="194"/>
        <v>2017</v>
      </c>
    </row>
    <row r="2487" spans="1:20" ht="105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 s="10">
        <v>1434159780</v>
      </c>
      <c r="J2487">
        <v>1431412196</v>
      </c>
      <c r="K2487" t="b">
        <v>0</v>
      </c>
      <c r="L2487">
        <v>15</v>
      </c>
      <c r="M2487" t="b">
        <v>1</v>
      </c>
      <c r="N2487" s="12" t="s">
        <v>8283</v>
      </c>
      <c r="O2487" t="s">
        <v>8286</v>
      </c>
      <c r="P2487" s="6">
        <f t="shared" si="190"/>
        <v>116.92</v>
      </c>
      <c r="Q2487">
        <f t="shared" si="191"/>
        <v>50.67</v>
      </c>
      <c r="R2487" s="16">
        <f t="shared" si="192"/>
        <v>42136.270787037036</v>
      </c>
      <c r="S2487" s="16">
        <f t="shared" si="193"/>
        <v>42036.704525462963</v>
      </c>
      <c r="T2487">
        <f t="shared" si="194"/>
        <v>2015</v>
      </c>
    </row>
    <row r="2488" spans="1:20" ht="135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 s="10">
        <v>1427990071</v>
      </c>
      <c r="J2488">
        <v>1422809671</v>
      </c>
      <c r="K2488" t="b">
        <v>0</v>
      </c>
      <c r="L2488">
        <v>39</v>
      </c>
      <c r="M2488" t="b">
        <v>1</v>
      </c>
      <c r="N2488" s="12" t="s">
        <v>8283</v>
      </c>
      <c r="O2488" t="s">
        <v>8286</v>
      </c>
      <c r="P2488" s="6">
        <f t="shared" si="190"/>
        <v>152</v>
      </c>
      <c r="Q2488">
        <f t="shared" si="191"/>
        <v>19.489999999999998</v>
      </c>
      <c r="R2488" s="16">
        <f t="shared" si="192"/>
        <v>42036.704525462963</v>
      </c>
      <c r="S2488" s="16">
        <f t="shared" si="193"/>
        <v>42353.761759259258</v>
      </c>
      <c r="T2488">
        <f t="shared" si="194"/>
        <v>2015</v>
      </c>
    </row>
    <row r="2489" spans="1:20" ht="60" hidden="1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 s="10">
        <v>1452795416</v>
      </c>
      <c r="J2489">
        <v>1450203416</v>
      </c>
      <c r="K2489" t="b">
        <v>0</v>
      </c>
      <c r="L2489">
        <v>6</v>
      </c>
      <c r="M2489" t="b">
        <v>0</v>
      </c>
      <c r="N2489" s="12" t="s">
        <v>8283</v>
      </c>
      <c r="O2489" t="s">
        <v>8286</v>
      </c>
      <c r="P2489" s="6">
        <f t="shared" si="190"/>
        <v>21.69</v>
      </c>
      <c r="Q2489">
        <f t="shared" si="191"/>
        <v>126.5</v>
      </c>
      <c r="R2489" s="16">
        <f t="shared" si="192"/>
        <v>42353.761759259258</v>
      </c>
      <c r="S2489" s="16">
        <f t="shared" si="193"/>
        <v>41453.688530092593</v>
      </c>
      <c r="T2489">
        <f t="shared" si="194"/>
        <v>2015</v>
      </c>
    </row>
    <row r="2490" spans="1:20" ht="60" hidden="1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 s="10">
        <v>1377621089</v>
      </c>
      <c r="J2490">
        <v>1372437089</v>
      </c>
      <c r="K2490" t="b">
        <v>0</v>
      </c>
      <c r="L2490">
        <v>18</v>
      </c>
      <c r="M2490" t="b">
        <v>1</v>
      </c>
      <c r="N2490" s="12" t="s">
        <v>8287</v>
      </c>
      <c r="O2490" t="s">
        <v>8291</v>
      </c>
      <c r="P2490" s="6">
        <f t="shared" si="190"/>
        <v>101.07</v>
      </c>
      <c r="Q2490">
        <f t="shared" si="191"/>
        <v>42.11</v>
      </c>
      <c r="R2490" s="16">
        <f t="shared" si="192"/>
        <v>41453.688530092593</v>
      </c>
      <c r="S2490" s="16">
        <f t="shared" si="193"/>
        <v>41732.479675925926</v>
      </c>
      <c r="T2490">
        <f t="shared" si="194"/>
        <v>2013</v>
      </c>
    </row>
    <row r="2491" spans="1:20" ht="45" hidden="1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 s="10">
        <v>1397516400</v>
      </c>
      <c r="J2491">
        <v>1396524644</v>
      </c>
      <c r="K2491" t="b">
        <v>0</v>
      </c>
      <c r="L2491">
        <v>15</v>
      </c>
      <c r="M2491" t="b">
        <v>1</v>
      </c>
      <c r="N2491" s="12" t="s">
        <v>8287</v>
      </c>
      <c r="O2491" t="s">
        <v>8289</v>
      </c>
      <c r="P2491" s="6">
        <f t="shared" si="190"/>
        <v>150.80000000000001</v>
      </c>
      <c r="Q2491">
        <f t="shared" si="191"/>
        <v>50.27</v>
      </c>
      <c r="R2491" s="16">
        <f t="shared" si="192"/>
        <v>41732.479675925926</v>
      </c>
      <c r="S2491" s="16">
        <f t="shared" si="193"/>
        <v>42596.644699074073</v>
      </c>
      <c r="T2491">
        <f t="shared" si="194"/>
        <v>2014</v>
      </c>
    </row>
    <row r="2492" spans="1:20" ht="135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 s="10">
        <v>1472097540</v>
      </c>
      <c r="J2492">
        <v>1471188502</v>
      </c>
      <c r="K2492" t="b">
        <v>0</v>
      </c>
      <c r="L2492">
        <v>17</v>
      </c>
      <c r="M2492" t="b">
        <v>1</v>
      </c>
      <c r="N2492" s="12" t="s">
        <v>8283</v>
      </c>
      <c r="O2492" t="s">
        <v>8286</v>
      </c>
      <c r="P2492" s="6">
        <f t="shared" si="190"/>
        <v>250.67</v>
      </c>
      <c r="Q2492">
        <f t="shared" si="191"/>
        <v>44.24</v>
      </c>
      <c r="R2492" s="16">
        <f t="shared" si="192"/>
        <v>42596.644699074073</v>
      </c>
      <c r="S2492" s="16">
        <f t="shared" si="193"/>
        <v>41746.189409722225</v>
      </c>
      <c r="T2492">
        <f t="shared" si="194"/>
        <v>2016</v>
      </c>
    </row>
    <row r="2493" spans="1:20" ht="60" hidden="1" x14ac:dyDescent="0.25">
      <c r="A2493">
        <v>2870</v>
      </c>
      <c r="B2493" s="3" t="s">
        <v>2870</v>
      </c>
      <c r="C2493" s="3" t="s">
        <v>6980</v>
      </c>
      <c r="D2493" s="6">
        <v>5000</v>
      </c>
      <c r="E2493" s="8">
        <v>750</v>
      </c>
      <c r="F2493" t="s">
        <v>8220</v>
      </c>
      <c r="G2493" t="s">
        <v>8223</v>
      </c>
      <c r="H2493" t="s">
        <v>8245</v>
      </c>
      <c r="I2493" s="10">
        <v>1400301165</v>
      </c>
      <c r="J2493">
        <v>1397709165</v>
      </c>
      <c r="K2493" t="b">
        <v>0</v>
      </c>
      <c r="L2493">
        <v>9</v>
      </c>
      <c r="M2493" t="b">
        <v>0</v>
      </c>
      <c r="N2493" s="12" t="s">
        <v>8283</v>
      </c>
      <c r="O2493" t="s">
        <v>8286</v>
      </c>
      <c r="P2493" s="6">
        <f t="shared" si="190"/>
        <v>15</v>
      </c>
      <c r="Q2493">
        <f t="shared" si="191"/>
        <v>83.33</v>
      </c>
      <c r="R2493" s="16">
        <f t="shared" si="192"/>
        <v>41746.189409722225</v>
      </c>
      <c r="S2493" s="16">
        <f t="shared" si="193"/>
        <v>42713.941099537042</v>
      </c>
      <c r="T2493">
        <f t="shared" si="194"/>
        <v>2014</v>
      </c>
    </row>
    <row r="2494" spans="1:20" ht="45" hidden="1" x14ac:dyDescent="0.25">
      <c r="A2494">
        <v>885</v>
      </c>
      <c r="B2494" s="3" t="s">
        <v>886</v>
      </c>
      <c r="C2494" s="3" t="s">
        <v>4995</v>
      </c>
      <c r="D2494" s="6">
        <v>1000</v>
      </c>
      <c r="E2494" s="8">
        <v>750</v>
      </c>
      <c r="F2494" t="s">
        <v>8220</v>
      </c>
      <c r="G2494" t="s">
        <v>8223</v>
      </c>
      <c r="H2494" t="s">
        <v>8245</v>
      </c>
      <c r="I2494" s="10">
        <v>1483137311</v>
      </c>
      <c r="J2494">
        <v>1481322911</v>
      </c>
      <c r="K2494" t="b">
        <v>0</v>
      </c>
      <c r="L2494">
        <v>21</v>
      </c>
      <c r="M2494" t="b">
        <v>0</v>
      </c>
      <c r="N2494" s="12" t="s">
        <v>8287</v>
      </c>
      <c r="O2494" t="s">
        <v>8288</v>
      </c>
      <c r="P2494" s="6">
        <f t="shared" si="190"/>
        <v>75</v>
      </c>
      <c r="Q2494">
        <f t="shared" si="191"/>
        <v>35.71</v>
      </c>
      <c r="R2494" s="16">
        <f t="shared" si="192"/>
        <v>42713.941099537042</v>
      </c>
      <c r="S2494" s="16">
        <f t="shared" si="193"/>
        <v>41024.985972222225</v>
      </c>
      <c r="T2494">
        <f t="shared" si="194"/>
        <v>2016</v>
      </c>
    </row>
    <row r="2495" spans="1:20" ht="30" hidden="1" x14ac:dyDescent="0.25">
      <c r="A2495">
        <v>2492</v>
      </c>
      <c r="B2495" s="3" t="s">
        <v>2492</v>
      </c>
      <c r="C2495" s="3" t="s">
        <v>6602</v>
      </c>
      <c r="D2495" s="6">
        <v>600</v>
      </c>
      <c r="E2495" s="8">
        <v>750</v>
      </c>
      <c r="F2495" t="s">
        <v>8218</v>
      </c>
      <c r="G2495" t="s">
        <v>8223</v>
      </c>
      <c r="H2495" t="s">
        <v>8245</v>
      </c>
      <c r="I2495" s="10">
        <v>1339840740</v>
      </c>
      <c r="J2495">
        <v>1335397188</v>
      </c>
      <c r="K2495" t="b">
        <v>0</v>
      </c>
      <c r="L2495">
        <v>27</v>
      </c>
      <c r="M2495" t="b">
        <v>1</v>
      </c>
      <c r="N2495" s="12" t="s">
        <v>8287</v>
      </c>
      <c r="O2495" t="s">
        <v>8288</v>
      </c>
      <c r="P2495" s="6">
        <f t="shared" si="190"/>
        <v>125</v>
      </c>
      <c r="Q2495">
        <f t="shared" si="191"/>
        <v>27.78</v>
      </c>
      <c r="R2495" s="16">
        <f t="shared" si="192"/>
        <v>41024.985972222225</v>
      </c>
      <c r="S2495" s="16">
        <f t="shared" si="193"/>
        <v>41973.847962962958</v>
      </c>
      <c r="T2495">
        <f t="shared" si="194"/>
        <v>2012</v>
      </c>
    </row>
    <row r="2496" spans="1:20" ht="60" hidden="1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 s="10">
        <v>1422562864</v>
      </c>
      <c r="J2496">
        <v>1417378864</v>
      </c>
      <c r="K2496" t="b">
        <v>0</v>
      </c>
      <c r="L2496">
        <v>8</v>
      </c>
      <c r="M2496" t="b">
        <v>0</v>
      </c>
      <c r="N2496" s="12" t="s">
        <v>8281</v>
      </c>
      <c r="O2496" t="s">
        <v>8285</v>
      </c>
      <c r="P2496" s="6">
        <f t="shared" si="190"/>
        <v>29.84</v>
      </c>
      <c r="Q2496">
        <f t="shared" si="191"/>
        <v>93.25</v>
      </c>
      <c r="R2496" s="16">
        <f t="shared" si="192"/>
        <v>41973.847962962958</v>
      </c>
      <c r="S2496" s="16">
        <f t="shared" si="193"/>
        <v>42443.989050925928</v>
      </c>
      <c r="T2496">
        <f t="shared" si="194"/>
        <v>2014</v>
      </c>
    </row>
    <row r="2497" spans="1:20" ht="45" hidden="1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 s="10">
        <v>1461762960</v>
      </c>
      <c r="J2497">
        <v>1457999054</v>
      </c>
      <c r="K2497" t="b">
        <v>0</v>
      </c>
      <c r="L2497">
        <v>20</v>
      </c>
      <c r="M2497" t="b">
        <v>1</v>
      </c>
      <c r="N2497" s="12" t="s">
        <v>8283</v>
      </c>
      <c r="O2497" t="s">
        <v>8284</v>
      </c>
      <c r="P2497" s="6">
        <f t="shared" si="190"/>
        <v>149</v>
      </c>
      <c r="Q2497">
        <f t="shared" si="191"/>
        <v>37.25</v>
      </c>
      <c r="R2497" s="16">
        <f t="shared" si="192"/>
        <v>42443.989050925928</v>
      </c>
      <c r="S2497" s="16">
        <f t="shared" si="193"/>
        <v>42283.552951388891</v>
      </c>
      <c r="T2497">
        <f t="shared" si="194"/>
        <v>2016</v>
      </c>
    </row>
    <row r="2498" spans="1:20" ht="60" hidden="1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 s="10">
        <v>1446732975</v>
      </c>
      <c r="J2498">
        <v>1444137375</v>
      </c>
      <c r="K2498" t="b">
        <v>0</v>
      </c>
      <c r="L2498">
        <v>21</v>
      </c>
      <c r="M2498" t="b">
        <v>0</v>
      </c>
      <c r="N2498" s="12" t="s">
        <v>8283</v>
      </c>
      <c r="O2498" t="s">
        <v>8286</v>
      </c>
      <c r="P2498" s="6">
        <f t="shared" ref="P2498:P2561" si="195">ROUND(E2498/D2498*100,2)</f>
        <v>26.73</v>
      </c>
      <c r="Q2498">
        <f t="shared" ref="Q2498:Q2561" si="196">ROUND(E2498/L2498,2)</f>
        <v>35</v>
      </c>
      <c r="R2498" s="16">
        <f t="shared" si="192"/>
        <v>42283.552951388891</v>
      </c>
      <c r="S2498" s="16">
        <f t="shared" si="193"/>
        <v>40952.636979166666</v>
      </c>
      <c r="T2498">
        <f t="shared" si="194"/>
        <v>2015</v>
      </c>
    </row>
    <row r="2499" spans="1:20" ht="60" hidden="1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 s="10">
        <v>1334326635</v>
      </c>
      <c r="J2499">
        <v>1329146235</v>
      </c>
      <c r="K2499" t="b">
        <v>0</v>
      </c>
      <c r="L2499">
        <v>21</v>
      </c>
      <c r="M2499" t="b">
        <v>0</v>
      </c>
      <c r="N2499" s="12" t="s">
        <v>8276</v>
      </c>
      <c r="O2499" t="s">
        <v>8294</v>
      </c>
      <c r="P2499" s="6">
        <f t="shared" si="195"/>
        <v>2.93</v>
      </c>
      <c r="Q2499">
        <f t="shared" si="196"/>
        <v>34.880000000000003</v>
      </c>
      <c r="R2499" s="16">
        <f t="shared" ref="R2499:R2562" si="197">(((J2499/60)/60)/24)+DATE(1970,1,1)</f>
        <v>40952.636979166666</v>
      </c>
      <c r="S2499" s="16">
        <f t="shared" ref="S2499:S2562" si="198">(((J2500/60)/60)/24)+DATE(1970,1,1)</f>
        <v>41030.719756944447</v>
      </c>
      <c r="T2499">
        <f t="shared" ref="T2499:T2562" si="199">YEAR(R2499)</f>
        <v>2012</v>
      </c>
    </row>
    <row r="2500" spans="1:20" ht="45" hidden="1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 s="10">
        <v>1337102187</v>
      </c>
      <c r="J2500">
        <v>1335892587</v>
      </c>
      <c r="K2500" t="b">
        <v>0</v>
      </c>
      <c r="L2500">
        <v>18</v>
      </c>
      <c r="M2500" t="b">
        <v>0</v>
      </c>
      <c r="N2500" s="12" t="s">
        <v>8271</v>
      </c>
      <c r="O2500" t="s">
        <v>8316</v>
      </c>
      <c r="P2500" s="6">
        <f t="shared" si="195"/>
        <v>29.24</v>
      </c>
      <c r="Q2500">
        <f t="shared" si="196"/>
        <v>40.61</v>
      </c>
      <c r="R2500" s="16">
        <f t="shared" si="197"/>
        <v>41030.719756944447</v>
      </c>
      <c r="S2500" s="16">
        <f t="shared" si="198"/>
        <v>41368.583726851852</v>
      </c>
      <c r="T2500">
        <f t="shared" si="199"/>
        <v>2012</v>
      </c>
    </row>
    <row r="2501" spans="1:20" ht="60" hidden="1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 s="10">
        <v>1367676034</v>
      </c>
      <c r="J2501">
        <v>1365084034</v>
      </c>
      <c r="K2501" t="b">
        <v>0</v>
      </c>
      <c r="L2501">
        <v>21</v>
      </c>
      <c r="M2501" t="b">
        <v>0</v>
      </c>
      <c r="N2501" s="12" t="s">
        <v>8287</v>
      </c>
      <c r="O2501" t="s">
        <v>8310</v>
      </c>
      <c r="P2501" s="6">
        <f t="shared" si="195"/>
        <v>24.33</v>
      </c>
      <c r="Q2501">
        <f t="shared" si="196"/>
        <v>34.76</v>
      </c>
      <c r="R2501" s="16">
        <f t="shared" si="197"/>
        <v>41368.583726851852</v>
      </c>
      <c r="S2501" s="16">
        <f t="shared" si="198"/>
        <v>41890.086805555555</v>
      </c>
      <c r="T2501">
        <f t="shared" si="199"/>
        <v>2013</v>
      </c>
    </row>
    <row r="2502" spans="1:20" ht="45" hidden="1" x14ac:dyDescent="0.25">
      <c r="A2502">
        <v>4094</v>
      </c>
      <c r="B2502" s="3" t="s">
        <v>4090</v>
      </c>
      <c r="C2502" s="3" t="s">
        <v>8197</v>
      </c>
      <c r="D2502" s="6">
        <v>2000</v>
      </c>
      <c r="E2502" s="8">
        <v>730</v>
      </c>
      <c r="F2502" t="s">
        <v>8220</v>
      </c>
      <c r="G2502" t="s">
        <v>8223</v>
      </c>
      <c r="H2502" t="s">
        <v>8245</v>
      </c>
      <c r="I2502" s="10">
        <v>1413953940</v>
      </c>
      <c r="J2502">
        <v>1410141900</v>
      </c>
      <c r="K2502" t="b">
        <v>0</v>
      </c>
      <c r="L2502">
        <v>8</v>
      </c>
      <c r="M2502" t="b">
        <v>0</v>
      </c>
      <c r="N2502" s="12" t="s">
        <v>8283</v>
      </c>
      <c r="O2502" t="s">
        <v>8286</v>
      </c>
      <c r="P2502" s="6">
        <f t="shared" si="195"/>
        <v>36.5</v>
      </c>
      <c r="Q2502">
        <f t="shared" si="196"/>
        <v>91.25</v>
      </c>
      <c r="R2502" s="16">
        <f t="shared" si="197"/>
        <v>41890.086805555555</v>
      </c>
      <c r="S2502" s="16">
        <f t="shared" si="198"/>
        <v>41780.525937500002</v>
      </c>
      <c r="T2502">
        <f t="shared" si="199"/>
        <v>2014</v>
      </c>
    </row>
    <row r="2503" spans="1:20" ht="120" x14ac:dyDescent="0.25">
      <c r="A2503">
        <v>2795</v>
      </c>
      <c r="B2503" s="3" t="s">
        <v>2795</v>
      </c>
      <c r="C2503" s="3" t="s">
        <v>6905</v>
      </c>
      <c r="D2503" s="6">
        <v>700</v>
      </c>
      <c r="E2503" s="8">
        <v>730</v>
      </c>
      <c r="F2503" t="s">
        <v>8218</v>
      </c>
      <c r="G2503" t="s">
        <v>8223</v>
      </c>
      <c r="H2503" t="s">
        <v>8245</v>
      </c>
      <c r="I2503" s="10">
        <v>1402095600</v>
      </c>
      <c r="J2503">
        <v>1400675841</v>
      </c>
      <c r="K2503" t="b">
        <v>0</v>
      </c>
      <c r="L2503">
        <v>20</v>
      </c>
      <c r="M2503" t="b">
        <v>1</v>
      </c>
      <c r="N2503" s="12" t="s">
        <v>8283</v>
      </c>
      <c r="O2503" t="s">
        <v>8286</v>
      </c>
      <c r="P2503" s="6">
        <f t="shared" si="195"/>
        <v>104.29</v>
      </c>
      <c r="Q2503">
        <f t="shared" si="196"/>
        <v>36.5</v>
      </c>
      <c r="R2503" s="16">
        <f t="shared" si="197"/>
        <v>41780.525937500002</v>
      </c>
      <c r="S2503" s="16">
        <f t="shared" si="198"/>
        <v>42565.480983796297</v>
      </c>
      <c r="T2503">
        <f t="shared" si="199"/>
        <v>2014</v>
      </c>
    </row>
    <row r="2504" spans="1:20" ht="30" hidden="1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 s="10">
        <v>1471087957</v>
      </c>
      <c r="J2504">
        <v>1468495957</v>
      </c>
      <c r="K2504" t="b">
        <v>0</v>
      </c>
      <c r="L2504">
        <v>34</v>
      </c>
      <c r="M2504" t="b">
        <v>1</v>
      </c>
      <c r="N2504" s="12" t="s">
        <v>8287</v>
      </c>
      <c r="O2504" t="s">
        <v>8291</v>
      </c>
      <c r="P2504" s="6">
        <f t="shared" si="195"/>
        <v>145.4</v>
      </c>
      <c r="Q2504">
        <f t="shared" si="196"/>
        <v>21.38</v>
      </c>
      <c r="R2504" s="16">
        <f t="shared" si="197"/>
        <v>42565.480983796297</v>
      </c>
      <c r="S2504" s="16">
        <f t="shared" si="198"/>
        <v>41947.940740740742</v>
      </c>
      <c r="T2504">
        <f t="shared" si="199"/>
        <v>2016</v>
      </c>
    </row>
    <row r="2505" spans="1:20" ht="60" hidden="1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 s="10">
        <v>1417276800</v>
      </c>
      <c r="J2505">
        <v>1415140480</v>
      </c>
      <c r="K2505" t="b">
        <v>0</v>
      </c>
      <c r="L2505">
        <v>9</v>
      </c>
      <c r="M2505" t="b">
        <v>0</v>
      </c>
      <c r="N2505" s="12" t="s">
        <v>8268</v>
      </c>
      <c r="O2505" t="s">
        <v>8270</v>
      </c>
      <c r="P2505" s="6">
        <f t="shared" si="195"/>
        <v>7.26</v>
      </c>
      <c r="Q2505">
        <f t="shared" si="196"/>
        <v>80.67</v>
      </c>
      <c r="R2505" s="16">
        <f t="shared" si="197"/>
        <v>41947.940740740742</v>
      </c>
      <c r="S2505" s="16">
        <f t="shared" si="198"/>
        <v>41509.426585648151</v>
      </c>
      <c r="T2505">
        <f t="shared" si="199"/>
        <v>2014</v>
      </c>
    </row>
    <row r="2506" spans="1:20" ht="45" hidden="1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 s="10">
        <v>1380599940</v>
      </c>
      <c r="J2506">
        <v>1377252857</v>
      </c>
      <c r="K2506" t="b">
        <v>0</v>
      </c>
      <c r="L2506">
        <v>13</v>
      </c>
      <c r="M2506" t="b">
        <v>1</v>
      </c>
      <c r="N2506" s="12" t="s">
        <v>8287</v>
      </c>
      <c r="O2506" t="s">
        <v>8301</v>
      </c>
      <c r="P2506" s="6">
        <f t="shared" si="195"/>
        <v>103.57</v>
      </c>
      <c r="Q2506">
        <f t="shared" si="196"/>
        <v>55.77</v>
      </c>
      <c r="R2506" s="16">
        <f t="shared" si="197"/>
        <v>41509.426585648151</v>
      </c>
      <c r="S2506" s="16">
        <f t="shared" si="198"/>
        <v>42147.741840277777</v>
      </c>
      <c r="T2506">
        <f t="shared" si="199"/>
        <v>2013</v>
      </c>
    </row>
    <row r="2507" spans="1:20" ht="60" hidden="1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 s="10">
        <v>1434995295</v>
      </c>
      <c r="J2507">
        <v>1432403295</v>
      </c>
      <c r="K2507" t="b">
        <v>0</v>
      </c>
      <c r="L2507">
        <v>4</v>
      </c>
      <c r="M2507" t="b">
        <v>0</v>
      </c>
      <c r="N2507" s="12" t="s">
        <v>8281</v>
      </c>
      <c r="O2507" t="s">
        <v>8285</v>
      </c>
      <c r="P2507" s="6">
        <f t="shared" si="195"/>
        <v>21.09</v>
      </c>
      <c r="Q2507">
        <f t="shared" si="196"/>
        <v>180.5</v>
      </c>
      <c r="R2507" s="16">
        <f t="shared" si="197"/>
        <v>42147.741840277777</v>
      </c>
      <c r="S2507" s="16">
        <f t="shared" si="198"/>
        <v>42121.675763888896</v>
      </c>
      <c r="T2507">
        <f t="shared" si="199"/>
        <v>2015</v>
      </c>
    </row>
    <row r="2508" spans="1:20" ht="60" hidden="1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 s="10">
        <v>1434039186</v>
      </c>
      <c r="J2508">
        <v>1430151186</v>
      </c>
      <c r="K2508" t="b">
        <v>0</v>
      </c>
      <c r="L2508">
        <v>6</v>
      </c>
      <c r="M2508" t="b">
        <v>1</v>
      </c>
      <c r="N2508" s="12" t="s">
        <v>8283</v>
      </c>
      <c r="O2508" t="s">
        <v>8284</v>
      </c>
      <c r="P2508" s="6">
        <f t="shared" si="195"/>
        <v>103</v>
      </c>
      <c r="Q2508">
        <f t="shared" si="196"/>
        <v>120.17</v>
      </c>
      <c r="R2508" s="16">
        <f t="shared" si="197"/>
        <v>42121.675763888896</v>
      </c>
      <c r="S2508" s="16">
        <f t="shared" si="198"/>
        <v>42609.442465277782</v>
      </c>
      <c r="T2508">
        <f t="shared" si="199"/>
        <v>2015</v>
      </c>
    </row>
    <row r="2509" spans="1:20" ht="120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 s="10">
        <v>1474886229</v>
      </c>
      <c r="J2509">
        <v>1472294229</v>
      </c>
      <c r="K2509" t="b">
        <v>0</v>
      </c>
      <c r="L2509">
        <v>27</v>
      </c>
      <c r="M2509" t="b">
        <v>1</v>
      </c>
      <c r="N2509" s="12" t="s">
        <v>8283</v>
      </c>
      <c r="O2509" t="s">
        <v>8286</v>
      </c>
      <c r="P2509" s="6">
        <f t="shared" si="195"/>
        <v>102.86</v>
      </c>
      <c r="Q2509">
        <f t="shared" si="196"/>
        <v>26.67</v>
      </c>
      <c r="R2509" s="16">
        <f t="shared" si="197"/>
        <v>42609.442465277782</v>
      </c>
      <c r="S2509" s="16">
        <f t="shared" si="198"/>
        <v>42600.756041666667</v>
      </c>
      <c r="T2509">
        <f t="shared" si="199"/>
        <v>2016</v>
      </c>
    </row>
    <row r="2510" spans="1:20" ht="135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 s="10">
        <v>1473358122</v>
      </c>
      <c r="J2510">
        <v>1471543722</v>
      </c>
      <c r="K2510" t="b">
        <v>0</v>
      </c>
      <c r="L2510">
        <v>13</v>
      </c>
      <c r="M2510" t="b">
        <v>1</v>
      </c>
      <c r="N2510" s="12" t="s">
        <v>8283</v>
      </c>
      <c r="O2510" t="s">
        <v>8286</v>
      </c>
      <c r="P2510" s="6">
        <f t="shared" si="195"/>
        <v>119.67</v>
      </c>
      <c r="Q2510">
        <f t="shared" si="196"/>
        <v>55.23</v>
      </c>
      <c r="R2510" s="16">
        <f t="shared" si="197"/>
        <v>42600.756041666667</v>
      </c>
      <c r="S2510" s="16">
        <f t="shared" si="198"/>
        <v>41940.658645833333</v>
      </c>
      <c r="T2510">
        <f t="shared" si="199"/>
        <v>2016</v>
      </c>
    </row>
    <row r="2511" spans="1:20" ht="45" hidden="1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 s="10">
        <v>1417392000</v>
      </c>
      <c r="J2511">
        <v>1414511307</v>
      </c>
      <c r="K2511" t="b">
        <v>0</v>
      </c>
      <c r="L2511">
        <v>16</v>
      </c>
      <c r="M2511" t="b">
        <v>0</v>
      </c>
      <c r="N2511" s="12" t="s">
        <v>8268</v>
      </c>
      <c r="O2511" t="s">
        <v>8270</v>
      </c>
      <c r="P2511" s="6">
        <f t="shared" si="195"/>
        <v>10.210000000000001</v>
      </c>
      <c r="Q2511">
        <f t="shared" si="196"/>
        <v>44.69</v>
      </c>
      <c r="R2511" s="16">
        <f t="shared" si="197"/>
        <v>41940.658645833333</v>
      </c>
      <c r="S2511" s="16">
        <f t="shared" si="198"/>
        <v>42061.963263888887</v>
      </c>
      <c r="T2511">
        <f t="shared" si="199"/>
        <v>2014</v>
      </c>
    </row>
    <row r="2512" spans="1:20" ht="45" hidden="1" x14ac:dyDescent="0.25">
      <c r="A2512">
        <v>3998</v>
      </c>
      <c r="B2512" s="3" t="s">
        <v>3994</v>
      </c>
      <c r="C2512" s="3" t="s">
        <v>8104</v>
      </c>
      <c r="D2512" s="6">
        <v>1250</v>
      </c>
      <c r="E2512" s="8">
        <v>715</v>
      </c>
      <c r="F2512" t="s">
        <v>8220</v>
      </c>
      <c r="G2512" t="s">
        <v>8223</v>
      </c>
      <c r="H2512" t="s">
        <v>8245</v>
      </c>
      <c r="I2512" s="10">
        <v>1427580426</v>
      </c>
      <c r="J2512">
        <v>1424992026</v>
      </c>
      <c r="K2512" t="b">
        <v>0</v>
      </c>
      <c r="L2512">
        <v>12</v>
      </c>
      <c r="M2512" t="b">
        <v>0</v>
      </c>
      <c r="N2512" s="12" t="s">
        <v>8283</v>
      </c>
      <c r="O2512" t="s">
        <v>8286</v>
      </c>
      <c r="P2512" s="6">
        <f t="shared" si="195"/>
        <v>57.2</v>
      </c>
      <c r="Q2512">
        <f t="shared" si="196"/>
        <v>59.58</v>
      </c>
      <c r="R2512" s="16">
        <f t="shared" si="197"/>
        <v>42061.963263888887</v>
      </c>
      <c r="S2512" s="16">
        <f t="shared" si="198"/>
        <v>42141.741307870368</v>
      </c>
      <c r="T2512">
        <f t="shared" si="199"/>
        <v>2015</v>
      </c>
    </row>
    <row r="2513" spans="1:20" ht="45" hidden="1" x14ac:dyDescent="0.25">
      <c r="A2513">
        <v>2955</v>
      </c>
      <c r="B2513" s="3" t="s">
        <v>2955</v>
      </c>
      <c r="C2513" s="3" t="s">
        <v>7065</v>
      </c>
      <c r="D2513" s="6">
        <v>1200</v>
      </c>
      <c r="E2513" s="8">
        <v>715</v>
      </c>
      <c r="F2513" t="s">
        <v>8219</v>
      </c>
      <c r="G2513" t="s">
        <v>8223</v>
      </c>
      <c r="H2513" t="s">
        <v>8245</v>
      </c>
      <c r="I2513" s="10">
        <v>1434476849</v>
      </c>
      <c r="J2513">
        <v>1431884849</v>
      </c>
      <c r="K2513" t="b">
        <v>0</v>
      </c>
      <c r="L2513">
        <v>11</v>
      </c>
      <c r="M2513" t="b">
        <v>0</v>
      </c>
      <c r="N2513" s="12" t="s">
        <v>8283</v>
      </c>
      <c r="O2513" t="s">
        <v>8284</v>
      </c>
      <c r="P2513" s="6">
        <f t="shared" si="195"/>
        <v>59.58</v>
      </c>
      <c r="Q2513">
        <f t="shared" si="196"/>
        <v>65</v>
      </c>
      <c r="R2513" s="16">
        <f t="shared" si="197"/>
        <v>42141.741307870368</v>
      </c>
      <c r="S2513" s="16">
        <f t="shared" si="198"/>
        <v>42101.423541666663</v>
      </c>
      <c r="T2513">
        <f t="shared" si="199"/>
        <v>2015</v>
      </c>
    </row>
    <row r="2514" spans="1:20" ht="105" x14ac:dyDescent="0.25">
      <c r="A2514">
        <v>3826</v>
      </c>
      <c r="B2514" s="3" t="s">
        <v>3823</v>
      </c>
      <c r="C2514" s="3" t="s">
        <v>7935</v>
      </c>
      <c r="D2514" s="6">
        <v>600</v>
      </c>
      <c r="E2514" s="8">
        <v>715</v>
      </c>
      <c r="F2514" t="s">
        <v>8218</v>
      </c>
      <c r="G2514" t="s">
        <v>8224</v>
      </c>
      <c r="H2514" t="s">
        <v>8246</v>
      </c>
      <c r="I2514" s="10">
        <v>1430993394</v>
      </c>
      <c r="J2514">
        <v>1428401394</v>
      </c>
      <c r="K2514" t="b">
        <v>0</v>
      </c>
      <c r="L2514">
        <v>26</v>
      </c>
      <c r="M2514" t="b">
        <v>1</v>
      </c>
      <c r="N2514" s="12" t="s">
        <v>8283</v>
      </c>
      <c r="O2514" t="s">
        <v>8286</v>
      </c>
      <c r="P2514" s="6">
        <f t="shared" si="195"/>
        <v>119.17</v>
      </c>
      <c r="Q2514">
        <f t="shared" si="196"/>
        <v>27.5</v>
      </c>
      <c r="R2514" s="16">
        <f t="shared" si="197"/>
        <v>42101.423541666663</v>
      </c>
      <c r="S2514" s="16">
        <f t="shared" si="198"/>
        <v>42294.808124999996</v>
      </c>
      <c r="T2514">
        <f t="shared" si="199"/>
        <v>2015</v>
      </c>
    </row>
    <row r="2515" spans="1:20" ht="165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 s="10">
        <v>1446062040</v>
      </c>
      <c r="J2515">
        <v>1445109822</v>
      </c>
      <c r="K2515" t="b">
        <v>0</v>
      </c>
      <c r="L2515">
        <v>14</v>
      </c>
      <c r="M2515" t="b">
        <v>1</v>
      </c>
      <c r="N2515" s="12" t="s">
        <v>8283</v>
      </c>
      <c r="O2515" t="s">
        <v>8286</v>
      </c>
      <c r="P2515" s="6">
        <f t="shared" si="195"/>
        <v>115.16</v>
      </c>
      <c r="Q2515">
        <f t="shared" si="196"/>
        <v>51</v>
      </c>
      <c r="R2515" s="16">
        <f t="shared" si="197"/>
        <v>42294.808124999996</v>
      </c>
      <c r="S2515" s="16">
        <f t="shared" si="198"/>
        <v>42445.866979166662</v>
      </c>
      <c r="T2515">
        <f t="shared" si="199"/>
        <v>2015</v>
      </c>
    </row>
    <row r="2516" spans="1:20" ht="60" hidden="1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 s="10">
        <v>1460753307</v>
      </c>
      <c r="J2516">
        <v>1458161307</v>
      </c>
      <c r="K2516" t="b">
        <v>0</v>
      </c>
      <c r="L2516">
        <v>28</v>
      </c>
      <c r="M2516" t="b">
        <v>1</v>
      </c>
      <c r="N2516" s="12" t="s">
        <v>8283</v>
      </c>
      <c r="O2516" t="s">
        <v>8295</v>
      </c>
      <c r="P2516" s="6">
        <f t="shared" si="195"/>
        <v>129.63999999999999</v>
      </c>
      <c r="Q2516">
        <f t="shared" si="196"/>
        <v>25.46</v>
      </c>
      <c r="R2516" s="16">
        <f t="shared" si="197"/>
        <v>42445.866979166662</v>
      </c>
      <c r="S2516" s="16">
        <f t="shared" si="198"/>
        <v>42373.712418981479</v>
      </c>
      <c r="T2516">
        <f t="shared" si="199"/>
        <v>2016</v>
      </c>
    </row>
    <row r="2517" spans="1:20" ht="60" hidden="1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 s="10">
        <v>1455210353</v>
      </c>
      <c r="J2517">
        <v>1451927153</v>
      </c>
      <c r="K2517" t="b">
        <v>0</v>
      </c>
      <c r="L2517">
        <v>37</v>
      </c>
      <c r="M2517" t="b">
        <v>0</v>
      </c>
      <c r="N2517" s="12" t="s">
        <v>8268</v>
      </c>
      <c r="O2517" t="s">
        <v>8270</v>
      </c>
      <c r="P2517" s="6">
        <f t="shared" si="195"/>
        <v>28.48</v>
      </c>
      <c r="Q2517">
        <f t="shared" si="196"/>
        <v>19.239999999999998</v>
      </c>
      <c r="R2517" s="16">
        <f t="shared" si="197"/>
        <v>42373.712418981479</v>
      </c>
      <c r="S2517" s="16">
        <f t="shared" si="198"/>
        <v>42141.541134259256</v>
      </c>
      <c r="T2517">
        <f t="shared" si="199"/>
        <v>2016</v>
      </c>
    </row>
    <row r="2518" spans="1:20" ht="135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 s="10">
        <v>1434459554</v>
      </c>
      <c r="J2518">
        <v>1431867554</v>
      </c>
      <c r="K2518" t="b">
        <v>0</v>
      </c>
      <c r="L2518">
        <v>24</v>
      </c>
      <c r="M2518" t="b">
        <v>1</v>
      </c>
      <c r="N2518" s="12" t="s">
        <v>8283</v>
      </c>
      <c r="O2518" t="s">
        <v>8286</v>
      </c>
      <c r="P2518" s="6">
        <f t="shared" si="195"/>
        <v>118.33</v>
      </c>
      <c r="Q2518">
        <f t="shared" si="196"/>
        <v>29.58</v>
      </c>
      <c r="R2518" s="16">
        <f t="shared" si="197"/>
        <v>42141.541134259256</v>
      </c>
      <c r="S2518" s="16">
        <f t="shared" si="198"/>
        <v>41821.698599537034</v>
      </c>
      <c r="T2518">
        <f t="shared" si="199"/>
        <v>2015</v>
      </c>
    </row>
    <row r="2519" spans="1:20" ht="135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 s="10">
        <v>1406825159</v>
      </c>
      <c r="J2519">
        <v>1404233159</v>
      </c>
      <c r="K2519" t="b">
        <v>0</v>
      </c>
      <c r="L2519">
        <v>21</v>
      </c>
      <c r="M2519" t="b">
        <v>1</v>
      </c>
      <c r="N2519" s="12" t="s">
        <v>8283</v>
      </c>
      <c r="O2519" t="s">
        <v>8286</v>
      </c>
      <c r="P2519" s="6">
        <f t="shared" si="195"/>
        <v>100.71</v>
      </c>
      <c r="Q2519">
        <f t="shared" si="196"/>
        <v>33.57</v>
      </c>
      <c r="R2519" s="16">
        <f t="shared" si="197"/>
        <v>41821.698599537034</v>
      </c>
      <c r="S2519" s="16">
        <f t="shared" si="198"/>
        <v>41365.904594907406</v>
      </c>
      <c r="T2519">
        <f t="shared" si="199"/>
        <v>2014</v>
      </c>
    </row>
    <row r="2520" spans="1:20" ht="60" hidden="1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 s="10">
        <v>1367444557</v>
      </c>
      <c r="J2520">
        <v>1364852557</v>
      </c>
      <c r="K2520" t="b">
        <v>0</v>
      </c>
      <c r="L2520">
        <v>15</v>
      </c>
      <c r="M2520" t="b">
        <v>0</v>
      </c>
      <c r="N2520" s="12" t="s">
        <v>8271</v>
      </c>
      <c r="O2520" t="s">
        <v>8312</v>
      </c>
      <c r="P2520" s="6">
        <f t="shared" si="195"/>
        <v>25.04</v>
      </c>
      <c r="Q2520">
        <f t="shared" si="196"/>
        <v>46.73</v>
      </c>
      <c r="R2520" s="16">
        <f t="shared" si="197"/>
        <v>41365.904594907406</v>
      </c>
      <c r="S2520" s="16">
        <f t="shared" si="198"/>
        <v>42173.843240740738</v>
      </c>
      <c r="T2520">
        <f t="shared" si="199"/>
        <v>2013</v>
      </c>
    </row>
    <row r="2521" spans="1:20" ht="60" hidden="1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 s="10">
        <v>1437250456</v>
      </c>
      <c r="J2521">
        <v>1434658456</v>
      </c>
      <c r="K2521" t="b">
        <v>0</v>
      </c>
      <c r="L2521">
        <v>7</v>
      </c>
      <c r="M2521" t="b">
        <v>0</v>
      </c>
      <c r="N2521" s="12" t="s">
        <v>8268</v>
      </c>
      <c r="O2521" t="s">
        <v>8270</v>
      </c>
      <c r="P2521" s="6">
        <f t="shared" si="195"/>
        <v>0.35</v>
      </c>
      <c r="Q2521">
        <f t="shared" si="196"/>
        <v>100</v>
      </c>
      <c r="R2521" s="16">
        <f t="shared" si="197"/>
        <v>42173.843240740738</v>
      </c>
      <c r="S2521" s="16">
        <f t="shared" si="198"/>
        <v>41116.758125</v>
      </c>
      <c r="T2521">
        <f t="shared" si="199"/>
        <v>2015</v>
      </c>
    </row>
    <row r="2522" spans="1:20" ht="45" hidden="1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 s="10">
        <v>1345918302</v>
      </c>
      <c r="J2522">
        <v>1343326302</v>
      </c>
      <c r="K2522" t="b">
        <v>0</v>
      </c>
      <c r="L2522">
        <v>14</v>
      </c>
      <c r="M2522" t="b">
        <v>1</v>
      </c>
      <c r="N2522" s="12" t="s">
        <v>8287</v>
      </c>
      <c r="O2522" t="s">
        <v>8291</v>
      </c>
      <c r="P2522" s="6">
        <f t="shared" si="195"/>
        <v>100</v>
      </c>
      <c r="Q2522">
        <f t="shared" si="196"/>
        <v>50</v>
      </c>
      <c r="R2522" s="16">
        <f t="shared" si="197"/>
        <v>41116.758125</v>
      </c>
      <c r="S2522" s="16">
        <f t="shared" si="198"/>
        <v>42643.632858796293</v>
      </c>
      <c r="T2522">
        <f t="shared" si="199"/>
        <v>2012</v>
      </c>
    </row>
    <row r="2523" spans="1:20" ht="165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 s="10">
        <v>1477710000</v>
      </c>
      <c r="J2523">
        <v>1475248279</v>
      </c>
      <c r="K2523" t="b">
        <v>0</v>
      </c>
      <c r="L2523">
        <v>12</v>
      </c>
      <c r="M2523" t="b">
        <v>1</v>
      </c>
      <c r="N2523" s="12" t="s">
        <v>8283</v>
      </c>
      <c r="O2523" t="s">
        <v>8286</v>
      </c>
      <c r="P2523" s="6">
        <f t="shared" si="195"/>
        <v>139</v>
      </c>
      <c r="Q2523">
        <f t="shared" si="196"/>
        <v>57.92</v>
      </c>
      <c r="R2523" s="16">
        <f t="shared" si="197"/>
        <v>42643.632858796293</v>
      </c>
      <c r="S2523" s="16">
        <f t="shared" si="198"/>
        <v>42489.772326388891</v>
      </c>
      <c r="T2523">
        <f t="shared" si="199"/>
        <v>2016</v>
      </c>
    </row>
    <row r="2524" spans="1:20" ht="45" hidden="1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 s="10">
        <v>1464460329</v>
      </c>
      <c r="J2524">
        <v>1461954729</v>
      </c>
      <c r="K2524" t="b">
        <v>0</v>
      </c>
      <c r="L2524">
        <v>9</v>
      </c>
      <c r="M2524" t="b">
        <v>0</v>
      </c>
      <c r="N2524" s="12" t="s">
        <v>8268</v>
      </c>
      <c r="O2524" t="s">
        <v>8302</v>
      </c>
      <c r="P2524" s="6">
        <f t="shared" si="195"/>
        <v>1.38</v>
      </c>
      <c r="Q2524">
        <f t="shared" si="196"/>
        <v>76.67</v>
      </c>
      <c r="R2524" s="16">
        <f t="shared" si="197"/>
        <v>42489.772326388891</v>
      </c>
      <c r="S2524" s="16">
        <f t="shared" si="198"/>
        <v>42090.831273148149</v>
      </c>
      <c r="T2524">
        <f t="shared" si="199"/>
        <v>2016</v>
      </c>
    </row>
    <row r="2525" spans="1:20" ht="45" hidden="1" x14ac:dyDescent="0.25">
      <c r="A2525">
        <v>668</v>
      </c>
      <c r="B2525" s="3" t="s">
        <v>669</v>
      </c>
      <c r="C2525" s="3" t="s">
        <v>4778</v>
      </c>
      <c r="D2525" s="6">
        <v>15000</v>
      </c>
      <c r="E2525" s="8">
        <v>684</v>
      </c>
      <c r="F2525" t="s">
        <v>8220</v>
      </c>
      <c r="G2525" t="s">
        <v>8223</v>
      </c>
      <c r="H2525" t="s">
        <v>8245</v>
      </c>
      <c r="I2525" s="10">
        <v>1431374222</v>
      </c>
      <c r="J2525">
        <v>1427486222</v>
      </c>
      <c r="K2525" t="b">
        <v>0</v>
      </c>
      <c r="L2525">
        <v>25</v>
      </c>
      <c r="M2525" t="b">
        <v>0</v>
      </c>
      <c r="N2525" s="12" t="s">
        <v>8268</v>
      </c>
      <c r="O2525" t="s">
        <v>8270</v>
      </c>
      <c r="P2525" s="6">
        <f t="shared" si="195"/>
        <v>4.5599999999999996</v>
      </c>
      <c r="Q2525">
        <f t="shared" si="196"/>
        <v>27.36</v>
      </c>
      <c r="R2525" s="16">
        <f t="shared" si="197"/>
        <v>42090.831273148149</v>
      </c>
      <c r="S2525" s="16">
        <f t="shared" si="198"/>
        <v>42543.862777777773</v>
      </c>
      <c r="T2525">
        <f t="shared" si="199"/>
        <v>2015</v>
      </c>
    </row>
    <row r="2526" spans="1:20" ht="45" hidden="1" x14ac:dyDescent="0.25">
      <c r="A2526">
        <v>409</v>
      </c>
      <c r="B2526" s="3" t="s">
        <v>410</v>
      </c>
      <c r="C2526" s="3" t="s">
        <v>4519</v>
      </c>
      <c r="D2526" s="6">
        <v>500</v>
      </c>
      <c r="E2526" s="8">
        <v>684</v>
      </c>
      <c r="F2526" t="s">
        <v>8218</v>
      </c>
      <c r="G2526" t="s">
        <v>8224</v>
      </c>
      <c r="H2526" t="s">
        <v>8246</v>
      </c>
      <c r="I2526" s="10">
        <v>1469220144</v>
      </c>
      <c r="J2526">
        <v>1466628144</v>
      </c>
      <c r="K2526" t="b">
        <v>0</v>
      </c>
      <c r="L2526">
        <v>15</v>
      </c>
      <c r="M2526" t="b">
        <v>1</v>
      </c>
      <c r="N2526" s="12" t="s">
        <v>8281</v>
      </c>
      <c r="O2526" t="s">
        <v>8282</v>
      </c>
      <c r="P2526" s="6">
        <f t="shared" si="195"/>
        <v>136.80000000000001</v>
      </c>
      <c r="Q2526">
        <f t="shared" si="196"/>
        <v>45.6</v>
      </c>
      <c r="R2526" s="16">
        <f t="shared" si="197"/>
        <v>42543.862777777773</v>
      </c>
      <c r="S2526" s="16">
        <f t="shared" si="198"/>
        <v>40671.637511574074</v>
      </c>
      <c r="T2526">
        <f t="shared" si="199"/>
        <v>2016</v>
      </c>
    </row>
    <row r="2527" spans="1:20" ht="45" hidden="1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 s="10">
        <v>1307459881</v>
      </c>
      <c r="J2527">
        <v>1304867881</v>
      </c>
      <c r="K2527" t="b">
        <v>0</v>
      </c>
      <c r="L2527">
        <v>26</v>
      </c>
      <c r="M2527" t="b">
        <v>1</v>
      </c>
      <c r="N2527" s="12" t="s">
        <v>8287</v>
      </c>
      <c r="O2527" t="s">
        <v>8288</v>
      </c>
      <c r="P2527" s="6">
        <f t="shared" si="195"/>
        <v>136.6</v>
      </c>
      <c r="Q2527">
        <f t="shared" si="196"/>
        <v>26.27</v>
      </c>
      <c r="R2527" s="16">
        <f t="shared" si="197"/>
        <v>40671.637511574074</v>
      </c>
      <c r="S2527" s="16">
        <f t="shared" si="198"/>
        <v>41053.772858796299</v>
      </c>
      <c r="T2527">
        <f t="shared" si="199"/>
        <v>2011</v>
      </c>
    </row>
    <row r="2528" spans="1:20" ht="45" hidden="1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 s="10">
        <v>1340476375</v>
      </c>
      <c r="J2528">
        <v>1337884375</v>
      </c>
      <c r="K2528" t="b">
        <v>0</v>
      </c>
      <c r="L2528">
        <v>29</v>
      </c>
      <c r="M2528" t="b">
        <v>1</v>
      </c>
      <c r="N2528" s="12" t="s">
        <v>8287</v>
      </c>
      <c r="O2528" t="s">
        <v>8288</v>
      </c>
      <c r="P2528" s="6">
        <f t="shared" si="195"/>
        <v>113.33</v>
      </c>
      <c r="Q2528">
        <f t="shared" si="196"/>
        <v>23.45</v>
      </c>
      <c r="R2528" s="16">
        <f t="shared" si="197"/>
        <v>41053.772858796299</v>
      </c>
      <c r="S2528" s="16">
        <f t="shared" si="198"/>
        <v>40379.23096064815</v>
      </c>
      <c r="T2528">
        <f t="shared" si="199"/>
        <v>2012</v>
      </c>
    </row>
    <row r="2529" spans="1:20" ht="60" hidden="1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 s="10">
        <v>1280800740</v>
      </c>
      <c r="J2529">
        <v>1279603955</v>
      </c>
      <c r="K2529" t="b">
        <v>0</v>
      </c>
      <c r="L2529">
        <v>17</v>
      </c>
      <c r="M2529" t="b">
        <v>1</v>
      </c>
      <c r="N2529" s="12" t="s">
        <v>8287</v>
      </c>
      <c r="O2529" t="s">
        <v>8291</v>
      </c>
      <c r="P2529" s="6">
        <f t="shared" si="195"/>
        <v>169.86</v>
      </c>
      <c r="Q2529">
        <f t="shared" si="196"/>
        <v>39.97</v>
      </c>
      <c r="R2529" s="16">
        <f t="shared" si="197"/>
        <v>40379.23096064815</v>
      </c>
      <c r="S2529" s="16">
        <f t="shared" si="198"/>
        <v>42479.566388888896</v>
      </c>
      <c r="T2529">
        <f t="shared" si="199"/>
        <v>2010</v>
      </c>
    </row>
    <row r="2530" spans="1:20" ht="60" hidden="1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 s="10">
        <v>1463232936</v>
      </c>
      <c r="J2530">
        <v>1461072936</v>
      </c>
      <c r="K2530" t="b">
        <v>0</v>
      </c>
      <c r="L2530">
        <v>18</v>
      </c>
      <c r="M2530" t="b">
        <v>0</v>
      </c>
      <c r="N2530" s="12" t="s">
        <v>8276</v>
      </c>
      <c r="O2530" t="s">
        <v>8294</v>
      </c>
      <c r="P2530" s="6">
        <f t="shared" si="195"/>
        <v>2.61</v>
      </c>
      <c r="Q2530">
        <f t="shared" si="196"/>
        <v>37.67</v>
      </c>
      <c r="R2530" s="16">
        <f t="shared" si="197"/>
        <v>42479.566388888896</v>
      </c>
      <c r="S2530" s="16">
        <f t="shared" si="198"/>
        <v>42525.153055555551</v>
      </c>
      <c r="T2530">
        <f t="shared" si="199"/>
        <v>2016</v>
      </c>
    </row>
    <row r="2531" spans="1:20" ht="45" hidden="1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 s="10">
        <v>1467603624</v>
      </c>
      <c r="J2531">
        <v>1465011624</v>
      </c>
      <c r="K2531" t="b">
        <v>0</v>
      </c>
      <c r="L2531">
        <v>12</v>
      </c>
      <c r="M2531" t="b">
        <v>0</v>
      </c>
      <c r="N2531" s="12" t="s">
        <v>8273</v>
      </c>
      <c r="O2531" t="s">
        <v>8315</v>
      </c>
      <c r="P2531" s="6">
        <f t="shared" si="195"/>
        <v>45.13</v>
      </c>
      <c r="Q2531">
        <f t="shared" si="196"/>
        <v>56.42</v>
      </c>
      <c r="R2531" s="16">
        <f t="shared" si="197"/>
        <v>42525.153055555551</v>
      </c>
      <c r="S2531" s="16">
        <f t="shared" si="198"/>
        <v>41778.766724537039</v>
      </c>
      <c r="T2531">
        <f t="shared" si="199"/>
        <v>2016</v>
      </c>
    </row>
    <row r="2532" spans="1:20" ht="30" hidden="1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 s="10">
        <v>1402956000</v>
      </c>
      <c r="J2532">
        <v>1400523845</v>
      </c>
      <c r="K2532" t="b">
        <v>0</v>
      </c>
      <c r="L2532">
        <v>13</v>
      </c>
      <c r="M2532" t="b">
        <v>0</v>
      </c>
      <c r="N2532" s="12" t="s">
        <v>8281</v>
      </c>
      <c r="O2532" t="s">
        <v>8299</v>
      </c>
      <c r="P2532" s="6">
        <f t="shared" si="195"/>
        <v>5.63</v>
      </c>
      <c r="Q2532">
        <f t="shared" si="196"/>
        <v>52</v>
      </c>
      <c r="R2532" s="16">
        <f t="shared" si="197"/>
        <v>41778.766724537039</v>
      </c>
      <c r="S2532" s="16">
        <f t="shared" si="198"/>
        <v>41852.665798611109</v>
      </c>
      <c r="T2532">
        <f t="shared" si="199"/>
        <v>2014</v>
      </c>
    </row>
    <row r="2533" spans="1:20" ht="45" hidden="1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 s="10">
        <v>1409500725</v>
      </c>
      <c r="J2533">
        <v>1406908725</v>
      </c>
      <c r="K2533" t="b">
        <v>0</v>
      </c>
      <c r="L2533">
        <v>13</v>
      </c>
      <c r="M2533" t="b">
        <v>1</v>
      </c>
      <c r="N2533" s="12" t="s">
        <v>8273</v>
      </c>
      <c r="O2533" t="s">
        <v>8274</v>
      </c>
      <c r="P2533" s="6">
        <f t="shared" si="195"/>
        <v>135</v>
      </c>
      <c r="Q2533">
        <f t="shared" si="196"/>
        <v>51.92</v>
      </c>
      <c r="R2533" s="16">
        <f t="shared" si="197"/>
        <v>41852.665798611109</v>
      </c>
      <c r="S2533" s="16">
        <f t="shared" si="198"/>
        <v>42058.792476851857</v>
      </c>
      <c r="T2533">
        <f t="shared" si="199"/>
        <v>2014</v>
      </c>
    </row>
    <row r="2534" spans="1:20" ht="60" hidden="1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 s="10">
        <v>1427306470</v>
      </c>
      <c r="J2534">
        <v>1424718070</v>
      </c>
      <c r="K2534" t="b">
        <v>0</v>
      </c>
      <c r="L2534">
        <v>13</v>
      </c>
      <c r="M2534" t="b">
        <v>0</v>
      </c>
      <c r="N2534" s="12" t="s">
        <v>8283</v>
      </c>
      <c r="O2534" t="s">
        <v>8286</v>
      </c>
      <c r="P2534" s="6">
        <f t="shared" si="195"/>
        <v>26.84</v>
      </c>
      <c r="Q2534">
        <f t="shared" si="196"/>
        <v>51.62</v>
      </c>
      <c r="R2534" s="16">
        <f t="shared" si="197"/>
        <v>42058.792476851857</v>
      </c>
      <c r="S2534" s="16">
        <f t="shared" si="198"/>
        <v>42425.970092592594</v>
      </c>
      <c r="T2534">
        <f t="shared" si="199"/>
        <v>2015</v>
      </c>
    </row>
    <row r="2535" spans="1:20" ht="60" hidden="1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 s="10">
        <v>1461622616</v>
      </c>
      <c r="J2535">
        <v>1456442216</v>
      </c>
      <c r="K2535" t="b">
        <v>0</v>
      </c>
      <c r="L2535">
        <v>14</v>
      </c>
      <c r="M2535" t="b">
        <v>0</v>
      </c>
      <c r="N2535" s="12" t="s">
        <v>8268</v>
      </c>
      <c r="O2535" t="s">
        <v>8302</v>
      </c>
      <c r="P2535" s="6">
        <f t="shared" si="195"/>
        <v>1.34</v>
      </c>
      <c r="Q2535">
        <f t="shared" si="196"/>
        <v>47.86</v>
      </c>
      <c r="R2535" s="16">
        <f t="shared" si="197"/>
        <v>42425.970092592594</v>
      </c>
      <c r="S2535" s="16">
        <f t="shared" si="198"/>
        <v>42382.843287037031</v>
      </c>
      <c r="T2535">
        <f t="shared" si="199"/>
        <v>2016</v>
      </c>
    </row>
    <row r="2536" spans="1:20" ht="60" hidden="1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 s="10">
        <v>1455826460</v>
      </c>
      <c r="J2536">
        <v>1452716060</v>
      </c>
      <c r="K2536" t="b">
        <v>0</v>
      </c>
      <c r="L2536">
        <v>16</v>
      </c>
      <c r="M2536" t="b">
        <v>0</v>
      </c>
      <c r="N2536" s="12" t="s">
        <v>8268</v>
      </c>
      <c r="O2536" t="s">
        <v>8270</v>
      </c>
      <c r="P2536" s="6">
        <f t="shared" si="195"/>
        <v>8.91</v>
      </c>
      <c r="Q2536">
        <f t="shared" si="196"/>
        <v>41.75</v>
      </c>
      <c r="R2536" s="16">
        <f t="shared" si="197"/>
        <v>42382.843287037031</v>
      </c>
      <c r="S2536" s="16">
        <f t="shared" si="198"/>
        <v>41900.243159722224</v>
      </c>
      <c r="T2536">
        <f t="shared" si="199"/>
        <v>2016</v>
      </c>
    </row>
    <row r="2537" spans="1:20" ht="120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 s="10">
        <v>1412938800</v>
      </c>
      <c r="J2537">
        <v>1411019409</v>
      </c>
      <c r="K2537" t="b">
        <v>0</v>
      </c>
      <c r="L2537">
        <v>13</v>
      </c>
      <c r="M2537" t="b">
        <v>1</v>
      </c>
      <c r="N2537" s="12" t="s">
        <v>8283</v>
      </c>
      <c r="O2537" t="s">
        <v>8286</v>
      </c>
      <c r="P2537" s="6">
        <f t="shared" si="195"/>
        <v>133.19999999999999</v>
      </c>
      <c r="Q2537">
        <f t="shared" si="196"/>
        <v>51.23</v>
      </c>
      <c r="R2537" s="16">
        <f t="shared" si="197"/>
        <v>41900.243159722224</v>
      </c>
      <c r="S2537" s="16">
        <f t="shared" si="198"/>
        <v>42758.368078703701</v>
      </c>
      <c r="T2537">
        <f t="shared" si="199"/>
        <v>2014</v>
      </c>
    </row>
    <row r="2538" spans="1:20" ht="150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 s="10">
        <v>1487580602</v>
      </c>
      <c r="J2538">
        <v>1485161402</v>
      </c>
      <c r="K2538" t="b">
        <v>0</v>
      </c>
      <c r="L2538">
        <v>25</v>
      </c>
      <c r="M2538" t="b">
        <v>1</v>
      </c>
      <c r="N2538" s="12" t="s">
        <v>8283</v>
      </c>
      <c r="O2538" t="s">
        <v>8286</v>
      </c>
      <c r="P2538" s="6">
        <f t="shared" si="195"/>
        <v>133.04</v>
      </c>
      <c r="Q2538">
        <f t="shared" si="196"/>
        <v>26.61</v>
      </c>
      <c r="R2538" s="16">
        <f t="shared" si="197"/>
        <v>42758.368078703701</v>
      </c>
      <c r="S2538" s="16">
        <f t="shared" si="198"/>
        <v>42177.761782407411</v>
      </c>
      <c r="T2538">
        <f t="shared" si="199"/>
        <v>2017</v>
      </c>
    </row>
    <row r="2539" spans="1:20" ht="150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 s="10">
        <v>1436749200</v>
      </c>
      <c r="J2539">
        <v>1434997018</v>
      </c>
      <c r="K2539" t="b">
        <v>0</v>
      </c>
      <c r="L2539">
        <v>18</v>
      </c>
      <c r="M2539" t="b">
        <v>1</v>
      </c>
      <c r="N2539" s="12" t="s">
        <v>8283</v>
      </c>
      <c r="O2539" t="s">
        <v>8286</v>
      </c>
      <c r="P2539" s="6">
        <f t="shared" si="195"/>
        <v>132</v>
      </c>
      <c r="Q2539">
        <f t="shared" si="196"/>
        <v>36.67</v>
      </c>
      <c r="R2539" s="16">
        <f t="shared" si="197"/>
        <v>42177.761782407411</v>
      </c>
      <c r="S2539" s="16">
        <f t="shared" si="198"/>
        <v>42088.723692129628</v>
      </c>
      <c r="T2539">
        <f t="shared" si="199"/>
        <v>2015</v>
      </c>
    </row>
    <row r="2540" spans="1:20" ht="135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 s="10">
        <v>1429636927</v>
      </c>
      <c r="J2540">
        <v>1427304127</v>
      </c>
      <c r="K2540" t="b">
        <v>0</v>
      </c>
      <c r="L2540">
        <v>16</v>
      </c>
      <c r="M2540" t="b">
        <v>1</v>
      </c>
      <c r="N2540" s="12" t="s">
        <v>8283</v>
      </c>
      <c r="O2540" t="s">
        <v>8286</v>
      </c>
      <c r="P2540" s="6">
        <f t="shared" si="195"/>
        <v>101.23</v>
      </c>
      <c r="Q2540">
        <f t="shared" si="196"/>
        <v>41.13</v>
      </c>
      <c r="R2540" s="16">
        <f t="shared" si="197"/>
        <v>42088.723692129628</v>
      </c>
      <c r="S2540" s="16">
        <f t="shared" si="198"/>
        <v>42142.768819444449</v>
      </c>
      <c r="T2540">
        <f t="shared" si="199"/>
        <v>2015</v>
      </c>
    </row>
    <row r="2541" spans="1:20" ht="60" hidden="1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 s="10">
        <v>1435429626</v>
      </c>
      <c r="J2541">
        <v>1431973626</v>
      </c>
      <c r="K2541" t="b">
        <v>0</v>
      </c>
      <c r="L2541">
        <v>14</v>
      </c>
      <c r="M2541" t="b">
        <v>0</v>
      </c>
      <c r="N2541" s="12" t="s">
        <v>8283</v>
      </c>
      <c r="O2541" t="s">
        <v>8286</v>
      </c>
      <c r="P2541" s="6">
        <f t="shared" si="195"/>
        <v>36.5</v>
      </c>
      <c r="Q2541">
        <f t="shared" si="196"/>
        <v>46.93</v>
      </c>
      <c r="R2541" s="16">
        <f t="shared" si="197"/>
        <v>42142.768819444449</v>
      </c>
      <c r="S2541" s="16">
        <f t="shared" si="198"/>
        <v>41807.118495370371</v>
      </c>
      <c r="T2541">
        <f t="shared" si="199"/>
        <v>2015</v>
      </c>
    </row>
    <row r="2542" spans="1:20" ht="60" hidden="1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 s="10">
        <v>1406861438</v>
      </c>
      <c r="J2542">
        <v>1402973438</v>
      </c>
      <c r="K2542" t="b">
        <v>0</v>
      </c>
      <c r="L2542">
        <v>3</v>
      </c>
      <c r="M2542" t="b">
        <v>0</v>
      </c>
      <c r="N2542" s="12" t="s">
        <v>8273</v>
      </c>
      <c r="O2542" t="s">
        <v>8313</v>
      </c>
      <c r="P2542" s="6">
        <f t="shared" si="195"/>
        <v>26.2</v>
      </c>
      <c r="Q2542">
        <f t="shared" si="196"/>
        <v>218.33</v>
      </c>
      <c r="R2542" s="16">
        <f t="shared" si="197"/>
        <v>41807.118495370371</v>
      </c>
      <c r="S2542" s="16">
        <f t="shared" si="198"/>
        <v>42265.683182870373</v>
      </c>
      <c r="T2542">
        <f t="shared" si="199"/>
        <v>2014</v>
      </c>
    </row>
    <row r="2543" spans="1:20" ht="60" hidden="1" x14ac:dyDescent="0.25">
      <c r="A2543">
        <v>3928</v>
      </c>
      <c r="B2543" s="3" t="s">
        <v>3925</v>
      </c>
      <c r="C2543" s="3" t="s">
        <v>8036</v>
      </c>
      <c r="D2543" s="6">
        <v>5000</v>
      </c>
      <c r="E2543" s="8">
        <v>651</v>
      </c>
      <c r="F2543" t="s">
        <v>8220</v>
      </c>
      <c r="G2543" t="s">
        <v>8223</v>
      </c>
      <c r="H2543" t="s">
        <v>8245</v>
      </c>
      <c r="I2543" s="10">
        <v>1444971540</v>
      </c>
      <c r="J2543">
        <v>1442593427</v>
      </c>
      <c r="K2543" t="b">
        <v>0</v>
      </c>
      <c r="L2543">
        <v>7</v>
      </c>
      <c r="M2543" t="b">
        <v>0</v>
      </c>
      <c r="N2543" s="12" t="s">
        <v>8283</v>
      </c>
      <c r="O2543" t="s">
        <v>8286</v>
      </c>
      <c r="P2543" s="6">
        <f t="shared" si="195"/>
        <v>13.02</v>
      </c>
      <c r="Q2543">
        <f t="shared" si="196"/>
        <v>93</v>
      </c>
      <c r="R2543" s="16">
        <f t="shared" si="197"/>
        <v>42265.683182870373</v>
      </c>
      <c r="S2543" s="16">
        <f t="shared" si="198"/>
        <v>42025.357094907406</v>
      </c>
      <c r="T2543">
        <f t="shared" si="199"/>
        <v>2015</v>
      </c>
    </row>
    <row r="2544" spans="1:20" ht="60" hidden="1" x14ac:dyDescent="0.25">
      <c r="A2544">
        <v>1777</v>
      </c>
      <c r="B2544" s="3" t="s">
        <v>1778</v>
      </c>
      <c r="C2544" s="3" t="s">
        <v>5887</v>
      </c>
      <c r="D2544" s="6">
        <v>4800</v>
      </c>
      <c r="E2544" s="8">
        <v>651</v>
      </c>
      <c r="F2544" t="s">
        <v>8220</v>
      </c>
      <c r="G2544" t="s">
        <v>8232</v>
      </c>
      <c r="H2544" t="s">
        <v>8248</v>
      </c>
      <c r="I2544" s="10">
        <v>1424421253</v>
      </c>
      <c r="J2544">
        <v>1421829253</v>
      </c>
      <c r="K2544" t="b">
        <v>1</v>
      </c>
      <c r="L2544">
        <v>10</v>
      </c>
      <c r="M2544" t="b">
        <v>0</v>
      </c>
      <c r="N2544" s="12" t="s">
        <v>8273</v>
      </c>
      <c r="O2544" t="s">
        <v>8274</v>
      </c>
      <c r="P2544" s="6">
        <f t="shared" si="195"/>
        <v>13.56</v>
      </c>
      <c r="Q2544">
        <f t="shared" si="196"/>
        <v>65.099999999999994</v>
      </c>
      <c r="R2544" s="16">
        <f t="shared" si="197"/>
        <v>42025.357094907406</v>
      </c>
      <c r="S2544" s="16">
        <f t="shared" si="198"/>
        <v>42129.82540509259</v>
      </c>
      <c r="T2544">
        <f t="shared" si="199"/>
        <v>2015</v>
      </c>
    </row>
    <row r="2545" spans="1:20" ht="60" hidden="1" x14ac:dyDescent="0.25">
      <c r="A2545">
        <v>1723</v>
      </c>
      <c r="B2545" s="3" t="s">
        <v>1724</v>
      </c>
      <c r="C2545" s="3" t="s">
        <v>5833</v>
      </c>
      <c r="D2545" s="6">
        <v>10000</v>
      </c>
      <c r="E2545" s="8">
        <v>650</v>
      </c>
      <c r="F2545" t="s">
        <v>8220</v>
      </c>
      <c r="G2545" t="s">
        <v>8223</v>
      </c>
      <c r="H2545" t="s">
        <v>8245</v>
      </c>
      <c r="I2545" s="10">
        <v>1435730400</v>
      </c>
      <c r="J2545">
        <v>1430855315</v>
      </c>
      <c r="K2545" t="b">
        <v>0</v>
      </c>
      <c r="L2545">
        <v>3</v>
      </c>
      <c r="M2545" t="b">
        <v>0</v>
      </c>
      <c r="N2545" s="12" t="s">
        <v>8287</v>
      </c>
      <c r="O2545" t="s">
        <v>8290</v>
      </c>
      <c r="P2545" s="6">
        <f t="shared" si="195"/>
        <v>6.5</v>
      </c>
      <c r="Q2545">
        <f t="shared" si="196"/>
        <v>216.67</v>
      </c>
      <c r="R2545" s="16">
        <f t="shared" si="197"/>
        <v>42129.82540509259</v>
      </c>
      <c r="S2545" s="16">
        <f t="shared" si="198"/>
        <v>42672.955138888887</v>
      </c>
      <c r="T2545">
        <f t="shared" si="199"/>
        <v>2015</v>
      </c>
    </row>
    <row r="2546" spans="1:20" ht="60" hidden="1" x14ac:dyDescent="0.25">
      <c r="A2546">
        <v>2877</v>
      </c>
      <c r="B2546" s="3" t="s">
        <v>2877</v>
      </c>
      <c r="C2546" s="3" t="s">
        <v>6987</v>
      </c>
      <c r="D2546" s="6">
        <v>6000</v>
      </c>
      <c r="E2546" s="8">
        <v>650</v>
      </c>
      <c r="F2546" t="s">
        <v>8220</v>
      </c>
      <c r="G2546" t="s">
        <v>8223</v>
      </c>
      <c r="H2546" t="s">
        <v>8245</v>
      </c>
      <c r="I2546" s="10">
        <v>1480525200</v>
      </c>
      <c r="J2546">
        <v>1477781724</v>
      </c>
      <c r="K2546" t="b">
        <v>0</v>
      </c>
      <c r="L2546">
        <v>6</v>
      </c>
      <c r="M2546" t="b">
        <v>0</v>
      </c>
      <c r="N2546" s="12" t="s">
        <v>8283</v>
      </c>
      <c r="O2546" t="s">
        <v>8286</v>
      </c>
      <c r="P2546" s="6">
        <f t="shared" si="195"/>
        <v>10.83</v>
      </c>
      <c r="Q2546">
        <f t="shared" si="196"/>
        <v>108.33</v>
      </c>
      <c r="R2546" s="16">
        <f t="shared" si="197"/>
        <v>42672.955138888887</v>
      </c>
      <c r="S2546" s="16">
        <f t="shared" si="198"/>
        <v>42140.879259259258</v>
      </c>
      <c r="T2546">
        <f t="shared" si="199"/>
        <v>2016</v>
      </c>
    </row>
    <row r="2547" spans="1:20" ht="45" hidden="1" x14ac:dyDescent="0.25">
      <c r="A2547">
        <v>1576</v>
      </c>
      <c r="B2547" s="3" t="s">
        <v>1577</v>
      </c>
      <c r="C2547" s="3" t="s">
        <v>5686</v>
      </c>
      <c r="D2547" s="6">
        <v>5000</v>
      </c>
      <c r="E2547" s="8">
        <v>650</v>
      </c>
      <c r="F2547" t="s">
        <v>8219</v>
      </c>
      <c r="G2547" t="s">
        <v>8223</v>
      </c>
      <c r="H2547" t="s">
        <v>8245</v>
      </c>
      <c r="I2547" s="10">
        <v>1435698368</v>
      </c>
      <c r="J2547">
        <v>1431810368</v>
      </c>
      <c r="K2547" t="b">
        <v>0</v>
      </c>
      <c r="L2547">
        <v>10</v>
      </c>
      <c r="M2547" t="b">
        <v>0</v>
      </c>
      <c r="N2547" s="12" t="s">
        <v>8271</v>
      </c>
      <c r="O2547" t="s">
        <v>8309</v>
      </c>
      <c r="P2547" s="6">
        <f t="shared" si="195"/>
        <v>13</v>
      </c>
      <c r="Q2547">
        <f t="shared" si="196"/>
        <v>65</v>
      </c>
      <c r="R2547" s="16">
        <f t="shared" si="197"/>
        <v>42140.879259259258</v>
      </c>
      <c r="S2547" s="16">
        <f t="shared" si="198"/>
        <v>41841.651597222226</v>
      </c>
      <c r="T2547">
        <f t="shared" si="199"/>
        <v>2015</v>
      </c>
    </row>
    <row r="2548" spans="1:20" ht="45" hidden="1" x14ac:dyDescent="0.25">
      <c r="A2548">
        <v>3865</v>
      </c>
      <c r="B2548" s="3" t="s">
        <v>3862</v>
      </c>
      <c r="C2548" s="3" t="s">
        <v>7974</v>
      </c>
      <c r="D2548" s="6">
        <v>2413</v>
      </c>
      <c r="E2548" s="8">
        <v>650</v>
      </c>
      <c r="F2548" t="s">
        <v>8220</v>
      </c>
      <c r="G2548" t="s">
        <v>8228</v>
      </c>
      <c r="H2548" t="s">
        <v>8250</v>
      </c>
      <c r="I2548" s="10">
        <v>1409376600</v>
      </c>
      <c r="J2548">
        <v>1405957098</v>
      </c>
      <c r="K2548" t="b">
        <v>0</v>
      </c>
      <c r="L2548">
        <v>14</v>
      </c>
      <c r="M2548" t="b">
        <v>0</v>
      </c>
      <c r="N2548" s="12" t="s">
        <v>8283</v>
      </c>
      <c r="O2548" t="s">
        <v>8286</v>
      </c>
      <c r="P2548" s="6">
        <f t="shared" si="195"/>
        <v>26.94</v>
      </c>
      <c r="Q2548">
        <f t="shared" si="196"/>
        <v>46.43</v>
      </c>
      <c r="R2548" s="16">
        <f t="shared" si="197"/>
        <v>41841.651597222226</v>
      </c>
      <c r="S2548" s="16">
        <f t="shared" si="198"/>
        <v>42053.106111111112</v>
      </c>
      <c r="T2548">
        <f t="shared" si="199"/>
        <v>2014</v>
      </c>
    </row>
    <row r="2549" spans="1:20" ht="135" x14ac:dyDescent="0.25">
      <c r="A2549">
        <v>3345</v>
      </c>
      <c r="B2549" s="3" t="s">
        <v>3345</v>
      </c>
      <c r="C2549" s="3" t="s">
        <v>7455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 s="10">
        <v>1429317420</v>
      </c>
      <c r="J2549">
        <v>1424226768</v>
      </c>
      <c r="K2549" t="b">
        <v>0</v>
      </c>
      <c r="L2549">
        <v>13</v>
      </c>
      <c r="M2549" t="b">
        <v>1</v>
      </c>
      <c r="N2549" s="12" t="s">
        <v>8283</v>
      </c>
      <c r="O2549" t="s">
        <v>8286</v>
      </c>
      <c r="P2549" s="6">
        <f t="shared" si="195"/>
        <v>130</v>
      </c>
      <c r="Q2549">
        <f t="shared" si="196"/>
        <v>50</v>
      </c>
      <c r="R2549" s="16">
        <f t="shared" si="197"/>
        <v>42053.106111111112</v>
      </c>
      <c r="S2549" s="16">
        <f t="shared" si="198"/>
        <v>42053.733078703706</v>
      </c>
      <c r="T2549">
        <f t="shared" si="199"/>
        <v>2015</v>
      </c>
    </row>
    <row r="2550" spans="1:20" ht="150" x14ac:dyDescent="0.25">
      <c r="A2550">
        <v>3413</v>
      </c>
      <c r="B2550" s="3" t="s">
        <v>3412</v>
      </c>
      <c r="C2550" s="3" t="s">
        <v>7523</v>
      </c>
      <c r="D2550" s="6">
        <v>500</v>
      </c>
      <c r="E2550" s="8">
        <v>650</v>
      </c>
      <c r="F2550" t="s">
        <v>8218</v>
      </c>
      <c r="G2550" t="s">
        <v>8223</v>
      </c>
      <c r="H2550" t="s">
        <v>8245</v>
      </c>
      <c r="I2550" s="10">
        <v>1425099540</v>
      </c>
      <c r="J2550">
        <v>1424280938</v>
      </c>
      <c r="K2550" t="b">
        <v>0</v>
      </c>
      <c r="L2550">
        <v>14</v>
      </c>
      <c r="M2550" t="b">
        <v>1</v>
      </c>
      <c r="N2550" s="12" t="s">
        <v>8283</v>
      </c>
      <c r="O2550" t="s">
        <v>8286</v>
      </c>
      <c r="P2550" s="6">
        <f t="shared" si="195"/>
        <v>130</v>
      </c>
      <c r="Q2550">
        <f t="shared" si="196"/>
        <v>46.43</v>
      </c>
      <c r="R2550" s="16">
        <f t="shared" si="197"/>
        <v>42053.733078703706</v>
      </c>
      <c r="S2550" s="16">
        <f t="shared" si="198"/>
        <v>42111.684027777781</v>
      </c>
      <c r="T2550">
        <f t="shared" si="199"/>
        <v>2015</v>
      </c>
    </row>
    <row r="2551" spans="1:20" ht="45" hidden="1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 s="10">
        <v>1434309540</v>
      </c>
      <c r="J2551">
        <v>1429287900</v>
      </c>
      <c r="K2551" t="b">
        <v>0</v>
      </c>
      <c r="L2551">
        <v>7</v>
      </c>
      <c r="M2551" t="b">
        <v>0</v>
      </c>
      <c r="N2551" s="12" t="s">
        <v>8283</v>
      </c>
      <c r="O2551" t="s">
        <v>8284</v>
      </c>
      <c r="P2551" s="6">
        <f t="shared" si="195"/>
        <v>0.02</v>
      </c>
      <c r="Q2551">
        <f t="shared" si="196"/>
        <v>92.14</v>
      </c>
      <c r="R2551" s="16">
        <f t="shared" si="197"/>
        <v>42111.684027777781</v>
      </c>
      <c r="S2551" s="16">
        <f t="shared" si="198"/>
        <v>42803.579224537039</v>
      </c>
      <c r="T2551">
        <f t="shared" si="199"/>
        <v>2015</v>
      </c>
    </row>
    <row r="2552" spans="1:20" ht="30" hidden="1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 s="10">
        <v>1491656045</v>
      </c>
      <c r="J2552">
        <v>1489067645</v>
      </c>
      <c r="K2552" t="b">
        <v>0</v>
      </c>
      <c r="L2552">
        <v>12</v>
      </c>
      <c r="M2552" t="b">
        <v>0</v>
      </c>
      <c r="N2552" s="12" t="s">
        <v>8283</v>
      </c>
      <c r="O2552" t="s">
        <v>8286</v>
      </c>
      <c r="P2552" s="6">
        <f t="shared" si="195"/>
        <v>15.73</v>
      </c>
      <c r="Q2552">
        <f t="shared" si="196"/>
        <v>53.75</v>
      </c>
      <c r="R2552" s="16">
        <f t="shared" si="197"/>
        <v>42803.579224537039</v>
      </c>
      <c r="S2552" s="16">
        <f t="shared" si="198"/>
        <v>41037.829918981479</v>
      </c>
      <c r="T2552">
        <f t="shared" si="199"/>
        <v>2017</v>
      </c>
    </row>
    <row r="2553" spans="1:20" ht="60" hidden="1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 s="10">
        <v>1338321305</v>
      </c>
      <c r="J2553">
        <v>1336506905</v>
      </c>
      <c r="K2553" t="b">
        <v>0</v>
      </c>
      <c r="L2553">
        <v>30</v>
      </c>
      <c r="M2553" t="b">
        <v>0</v>
      </c>
      <c r="N2553" s="12" t="s">
        <v>8287</v>
      </c>
      <c r="O2553" t="s">
        <v>8310</v>
      </c>
      <c r="P2553" s="6">
        <f t="shared" si="195"/>
        <v>30.67</v>
      </c>
      <c r="Q2553">
        <f t="shared" si="196"/>
        <v>21.47</v>
      </c>
      <c r="R2553" s="16">
        <f t="shared" si="197"/>
        <v>41037.829918981479</v>
      </c>
      <c r="S2553" s="16">
        <f t="shared" si="198"/>
        <v>42640.278171296297</v>
      </c>
      <c r="T2553">
        <f t="shared" si="199"/>
        <v>2012</v>
      </c>
    </row>
    <row r="2554" spans="1:20" ht="45" hidden="1" x14ac:dyDescent="0.25">
      <c r="A2554">
        <v>4104</v>
      </c>
      <c r="B2554" s="3" t="s">
        <v>4100</v>
      </c>
      <c r="C2554" s="3" t="s">
        <v>8207</v>
      </c>
      <c r="D2554" s="6">
        <v>3000</v>
      </c>
      <c r="E2554" s="8">
        <v>641</v>
      </c>
      <c r="F2554" t="s">
        <v>8220</v>
      </c>
      <c r="G2554" t="s">
        <v>8225</v>
      </c>
      <c r="H2554" t="s">
        <v>8247</v>
      </c>
      <c r="I2554" s="10">
        <v>1477550434</v>
      </c>
      <c r="J2554">
        <v>1474958434</v>
      </c>
      <c r="K2554" t="b">
        <v>0</v>
      </c>
      <c r="L2554">
        <v>14</v>
      </c>
      <c r="M2554" t="b">
        <v>0</v>
      </c>
      <c r="N2554" s="12" t="s">
        <v>8283</v>
      </c>
      <c r="O2554" t="s">
        <v>8286</v>
      </c>
      <c r="P2554" s="6">
        <f t="shared" si="195"/>
        <v>21.37</v>
      </c>
      <c r="Q2554">
        <f t="shared" si="196"/>
        <v>45.79</v>
      </c>
      <c r="R2554" s="16">
        <f t="shared" si="197"/>
        <v>42640.278171296297</v>
      </c>
      <c r="S2554" s="16">
        <f t="shared" si="198"/>
        <v>41816.950370370374</v>
      </c>
      <c r="T2554">
        <f t="shared" si="199"/>
        <v>2016</v>
      </c>
    </row>
    <row r="2555" spans="1:20" ht="60" hidden="1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 s="10">
        <v>1406988000</v>
      </c>
      <c r="J2555">
        <v>1403822912</v>
      </c>
      <c r="K2555" t="b">
        <v>0</v>
      </c>
      <c r="L2555">
        <v>16</v>
      </c>
      <c r="M2555" t="b">
        <v>0</v>
      </c>
      <c r="N2555" s="12" t="s">
        <v>8283</v>
      </c>
      <c r="O2555" t="s">
        <v>8286</v>
      </c>
      <c r="P2555" s="6">
        <f t="shared" si="195"/>
        <v>32.049999999999997</v>
      </c>
      <c r="Q2555">
        <f t="shared" si="196"/>
        <v>40.06</v>
      </c>
      <c r="R2555" s="16">
        <f t="shared" si="197"/>
        <v>41816.950370370374</v>
      </c>
      <c r="S2555" s="16">
        <f t="shared" si="198"/>
        <v>42399.707407407404</v>
      </c>
      <c r="T2555">
        <f t="shared" si="199"/>
        <v>2014</v>
      </c>
    </row>
    <row r="2556" spans="1:20" ht="60" hidden="1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 s="10">
        <v>1456002300</v>
      </c>
      <c r="J2556">
        <v>1454173120</v>
      </c>
      <c r="K2556" t="b">
        <v>0</v>
      </c>
      <c r="L2556">
        <v>19</v>
      </c>
      <c r="M2556" t="b">
        <v>0</v>
      </c>
      <c r="N2556" s="12" t="s">
        <v>8283</v>
      </c>
      <c r="O2556" t="s">
        <v>8286</v>
      </c>
      <c r="P2556" s="6">
        <f t="shared" si="195"/>
        <v>32.049999999999997</v>
      </c>
      <c r="Q2556">
        <f t="shared" si="196"/>
        <v>33.74</v>
      </c>
      <c r="R2556" s="16">
        <f t="shared" si="197"/>
        <v>42399.707407407404</v>
      </c>
      <c r="S2556" s="16">
        <f t="shared" si="198"/>
        <v>42692.109328703707</v>
      </c>
      <c r="T2556">
        <f t="shared" si="199"/>
        <v>2016</v>
      </c>
    </row>
    <row r="2557" spans="1:20" ht="60" hidden="1" x14ac:dyDescent="0.25">
      <c r="A2557">
        <v>1039</v>
      </c>
      <c r="B2557" s="3" t="s">
        <v>1040</v>
      </c>
      <c r="C2557" s="3" t="s">
        <v>5149</v>
      </c>
      <c r="D2557" s="6">
        <v>500</v>
      </c>
      <c r="E2557" s="8">
        <v>641</v>
      </c>
      <c r="F2557" t="s">
        <v>8218</v>
      </c>
      <c r="G2557" t="s">
        <v>8223</v>
      </c>
      <c r="H2557" t="s">
        <v>8245</v>
      </c>
      <c r="I2557" s="10">
        <v>1481615940</v>
      </c>
      <c r="J2557">
        <v>1479436646</v>
      </c>
      <c r="K2557" t="b">
        <v>0</v>
      </c>
      <c r="L2557">
        <v>30</v>
      </c>
      <c r="M2557" t="b">
        <v>1</v>
      </c>
      <c r="N2557" s="12" t="s">
        <v>8287</v>
      </c>
      <c r="O2557" t="s">
        <v>8289</v>
      </c>
      <c r="P2557" s="6">
        <f t="shared" si="195"/>
        <v>128.19999999999999</v>
      </c>
      <c r="Q2557">
        <f t="shared" si="196"/>
        <v>21.37</v>
      </c>
      <c r="R2557" s="16">
        <f t="shared" si="197"/>
        <v>42692.109328703707</v>
      </c>
      <c r="S2557" s="16">
        <f t="shared" si="198"/>
        <v>41841.762743055559</v>
      </c>
      <c r="T2557">
        <f t="shared" si="199"/>
        <v>2016</v>
      </c>
    </row>
    <row r="2558" spans="1:20" ht="60" hidden="1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 s="10">
        <v>1411150701</v>
      </c>
      <c r="J2558">
        <v>1405966701</v>
      </c>
      <c r="K2558" t="b">
        <v>0</v>
      </c>
      <c r="L2558">
        <v>7</v>
      </c>
      <c r="M2558" t="b">
        <v>0</v>
      </c>
      <c r="N2558" s="12" t="s">
        <v>8281</v>
      </c>
      <c r="O2558" t="s">
        <v>8285</v>
      </c>
      <c r="P2558" s="6">
        <f t="shared" si="195"/>
        <v>0.53</v>
      </c>
      <c r="Q2558">
        <f t="shared" si="196"/>
        <v>91.43</v>
      </c>
      <c r="R2558" s="16">
        <f t="shared" si="197"/>
        <v>41841.762743055559</v>
      </c>
      <c r="S2558" s="16">
        <f t="shared" si="198"/>
        <v>41156.958993055552</v>
      </c>
      <c r="T2558">
        <f t="shared" si="199"/>
        <v>2014</v>
      </c>
    </row>
    <row r="2559" spans="1:20" ht="60" hidden="1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 s="10">
        <v>1350687657</v>
      </c>
      <c r="J2559">
        <v>1346799657</v>
      </c>
      <c r="K2559" t="b">
        <v>0</v>
      </c>
      <c r="L2559">
        <v>10</v>
      </c>
      <c r="M2559" t="b">
        <v>0</v>
      </c>
      <c r="N2559" s="12" t="s">
        <v>8281</v>
      </c>
      <c r="O2559" t="s">
        <v>8299</v>
      </c>
      <c r="P2559" s="6">
        <f t="shared" si="195"/>
        <v>3.2</v>
      </c>
      <c r="Q2559">
        <f t="shared" si="196"/>
        <v>64</v>
      </c>
      <c r="R2559" s="16">
        <f t="shared" si="197"/>
        <v>41156.958993055552</v>
      </c>
      <c r="S2559" s="16">
        <f t="shared" si="198"/>
        <v>42025.637939814813</v>
      </c>
      <c r="T2559">
        <f t="shared" si="199"/>
        <v>2012</v>
      </c>
    </row>
    <row r="2560" spans="1:20" ht="45" hidden="1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 s="10">
        <v>1425136200</v>
      </c>
      <c r="J2560">
        <v>1421853518</v>
      </c>
      <c r="K2560" t="b">
        <v>0</v>
      </c>
      <c r="L2560">
        <v>11</v>
      </c>
      <c r="M2560" t="b">
        <v>0</v>
      </c>
      <c r="N2560" s="12" t="s">
        <v>8287</v>
      </c>
      <c r="O2560" t="s">
        <v>8310</v>
      </c>
      <c r="P2560" s="6">
        <f t="shared" si="195"/>
        <v>18.29</v>
      </c>
      <c r="Q2560">
        <f t="shared" si="196"/>
        <v>58.18</v>
      </c>
      <c r="R2560" s="16">
        <f t="shared" si="197"/>
        <v>42025.637939814813</v>
      </c>
      <c r="S2560" s="16">
        <f t="shared" si="198"/>
        <v>40893.992962962962</v>
      </c>
      <c r="T2560">
        <f t="shared" si="199"/>
        <v>2015</v>
      </c>
    </row>
    <row r="2561" spans="1:20" ht="60" hidden="1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 s="10">
        <v>1327535392</v>
      </c>
      <c r="J2561">
        <v>1324079392</v>
      </c>
      <c r="K2561" t="b">
        <v>0</v>
      </c>
      <c r="L2561">
        <v>17</v>
      </c>
      <c r="M2561" t="b">
        <v>1</v>
      </c>
      <c r="N2561" s="12" t="s">
        <v>8287</v>
      </c>
      <c r="O2561" t="s">
        <v>8288</v>
      </c>
      <c r="P2561" s="6">
        <f t="shared" si="195"/>
        <v>128</v>
      </c>
      <c r="Q2561">
        <f t="shared" si="196"/>
        <v>37.65</v>
      </c>
      <c r="R2561" s="16">
        <f t="shared" si="197"/>
        <v>40893.992962962962</v>
      </c>
      <c r="S2561" s="16">
        <f t="shared" si="198"/>
        <v>42789.462430555555</v>
      </c>
      <c r="T2561">
        <f t="shared" si="199"/>
        <v>2011</v>
      </c>
    </row>
    <row r="2562" spans="1:20" ht="60" hidden="1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 s="10">
        <v>1491001140</v>
      </c>
      <c r="J2562">
        <v>1487847954</v>
      </c>
      <c r="K2562" t="b">
        <v>0</v>
      </c>
      <c r="L2562">
        <v>22</v>
      </c>
      <c r="M2562" t="b">
        <v>0</v>
      </c>
      <c r="N2562" s="12" t="s">
        <v>8283</v>
      </c>
      <c r="O2562" t="s">
        <v>8286</v>
      </c>
      <c r="P2562" s="6">
        <f t="shared" ref="P2562:P2625" si="200">ROUND(E2562/D2562*100,2)</f>
        <v>127.8</v>
      </c>
      <c r="Q2562">
        <f t="shared" ref="Q2562:Q2625" si="201">ROUND(E2562/L2562,2)</f>
        <v>29.05</v>
      </c>
      <c r="R2562" s="16">
        <f t="shared" si="197"/>
        <v>42789.462430555555</v>
      </c>
      <c r="S2562" s="16">
        <f t="shared" si="198"/>
        <v>41890.511319444442</v>
      </c>
      <c r="T2562">
        <f t="shared" si="199"/>
        <v>2017</v>
      </c>
    </row>
    <row r="2563" spans="1:20" ht="30" hidden="1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 s="10">
        <v>1412770578</v>
      </c>
      <c r="J2563">
        <v>1410178578</v>
      </c>
      <c r="K2563" t="b">
        <v>0</v>
      </c>
      <c r="L2563">
        <v>26</v>
      </c>
      <c r="M2563" t="b">
        <v>0</v>
      </c>
      <c r="N2563" s="12" t="s">
        <v>8268</v>
      </c>
      <c r="O2563" t="s">
        <v>8278</v>
      </c>
      <c r="P2563" s="6">
        <f t="shared" si="200"/>
        <v>1.33</v>
      </c>
      <c r="Q2563">
        <f t="shared" si="201"/>
        <v>24.5</v>
      </c>
      <c r="R2563" s="16">
        <f t="shared" ref="R2563:R2626" si="202">(((J2563/60)/60)/24)+DATE(1970,1,1)</f>
        <v>41890.511319444442</v>
      </c>
      <c r="S2563" s="16">
        <f t="shared" ref="S2563:S2626" si="203">(((J2564/60)/60)/24)+DATE(1970,1,1)</f>
        <v>41913.521064814813</v>
      </c>
      <c r="T2563">
        <f t="shared" ref="T2563:T2626" si="204">YEAR(R2563)</f>
        <v>2014</v>
      </c>
    </row>
    <row r="2564" spans="1:20" ht="60" hidden="1" x14ac:dyDescent="0.25">
      <c r="A2564">
        <v>695</v>
      </c>
      <c r="B2564" s="3" t="s">
        <v>696</v>
      </c>
      <c r="C2564" s="3" t="s">
        <v>4805</v>
      </c>
      <c r="D2564" s="6">
        <v>60000</v>
      </c>
      <c r="E2564" s="8">
        <v>636</v>
      </c>
      <c r="F2564" t="s">
        <v>8220</v>
      </c>
      <c r="G2564" t="s">
        <v>8223</v>
      </c>
      <c r="H2564" t="s">
        <v>8245</v>
      </c>
      <c r="I2564" s="10">
        <v>1414758620</v>
      </c>
      <c r="J2564">
        <v>1412166620</v>
      </c>
      <c r="K2564" t="b">
        <v>0</v>
      </c>
      <c r="L2564">
        <v>7</v>
      </c>
      <c r="M2564" t="b">
        <v>0</v>
      </c>
      <c r="N2564" s="12" t="s">
        <v>8268</v>
      </c>
      <c r="O2564" t="s">
        <v>8270</v>
      </c>
      <c r="P2564" s="6">
        <f t="shared" si="200"/>
        <v>1.06</v>
      </c>
      <c r="Q2564">
        <f t="shared" si="201"/>
        <v>90.86</v>
      </c>
      <c r="R2564" s="16">
        <f t="shared" si="202"/>
        <v>41913.521064814813</v>
      </c>
      <c r="S2564" s="16">
        <f t="shared" si="203"/>
        <v>42465.16851851852</v>
      </c>
      <c r="T2564">
        <f t="shared" si="204"/>
        <v>2014</v>
      </c>
    </row>
    <row r="2565" spans="1:20" ht="30" hidden="1" x14ac:dyDescent="0.25">
      <c r="A2565">
        <v>3050</v>
      </c>
      <c r="B2565" s="3" t="s">
        <v>3050</v>
      </c>
      <c r="C2565" s="3" t="s">
        <v>7160</v>
      </c>
      <c r="D2565" s="6">
        <v>600</v>
      </c>
      <c r="E2565" s="8">
        <v>636</v>
      </c>
      <c r="F2565" t="s">
        <v>8218</v>
      </c>
      <c r="G2565" t="s">
        <v>8223</v>
      </c>
      <c r="H2565" t="s">
        <v>8245</v>
      </c>
      <c r="I2565" s="10">
        <v>1462420960</v>
      </c>
      <c r="J2565">
        <v>1459828960</v>
      </c>
      <c r="K2565" t="b">
        <v>0</v>
      </c>
      <c r="L2565">
        <v>9</v>
      </c>
      <c r="M2565" t="b">
        <v>1</v>
      </c>
      <c r="N2565" s="12" t="s">
        <v>8283</v>
      </c>
      <c r="O2565" t="s">
        <v>8284</v>
      </c>
      <c r="P2565" s="6">
        <f t="shared" si="200"/>
        <v>106</v>
      </c>
      <c r="Q2565">
        <f t="shared" si="201"/>
        <v>70.67</v>
      </c>
      <c r="R2565" s="16">
        <f t="shared" si="202"/>
        <v>42465.16851851852</v>
      </c>
      <c r="S2565" s="16">
        <f t="shared" si="203"/>
        <v>40730.896354166667</v>
      </c>
      <c r="T2565">
        <f t="shared" si="204"/>
        <v>2016</v>
      </c>
    </row>
    <row r="2566" spans="1:20" ht="60" hidden="1" x14ac:dyDescent="0.25">
      <c r="A2566">
        <v>70</v>
      </c>
      <c r="B2566" s="3" t="s">
        <v>72</v>
      </c>
      <c r="C2566" s="3" t="s">
        <v>4181</v>
      </c>
      <c r="D2566" s="6">
        <v>500</v>
      </c>
      <c r="E2566" s="8">
        <v>636</v>
      </c>
      <c r="F2566" t="s">
        <v>8218</v>
      </c>
      <c r="G2566" t="s">
        <v>8223</v>
      </c>
      <c r="H2566" t="s">
        <v>8245</v>
      </c>
      <c r="I2566" s="10">
        <v>1315171845</v>
      </c>
      <c r="J2566">
        <v>1309987845</v>
      </c>
      <c r="K2566" t="b">
        <v>0</v>
      </c>
      <c r="L2566">
        <v>17</v>
      </c>
      <c r="M2566" t="b">
        <v>1</v>
      </c>
      <c r="N2566" s="12" t="s">
        <v>8281</v>
      </c>
      <c r="O2566" t="s">
        <v>8303</v>
      </c>
      <c r="P2566" s="6">
        <f t="shared" si="200"/>
        <v>127.2</v>
      </c>
      <c r="Q2566">
        <f t="shared" si="201"/>
        <v>37.409999999999997</v>
      </c>
      <c r="R2566" s="16">
        <f t="shared" si="202"/>
        <v>40730.896354166667</v>
      </c>
      <c r="S2566" s="16">
        <f t="shared" si="203"/>
        <v>42801.43104166667</v>
      </c>
      <c r="T2566">
        <f t="shared" si="204"/>
        <v>2011</v>
      </c>
    </row>
    <row r="2567" spans="1:20" ht="45" hidden="1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 s="10">
        <v>1491470442</v>
      </c>
      <c r="J2567">
        <v>1488882042</v>
      </c>
      <c r="K2567" t="b">
        <v>0</v>
      </c>
      <c r="L2567">
        <v>11</v>
      </c>
      <c r="M2567" t="b">
        <v>0</v>
      </c>
      <c r="N2567" s="12" t="s">
        <v>8287</v>
      </c>
      <c r="O2567" t="s">
        <v>8290</v>
      </c>
      <c r="P2567" s="6">
        <f t="shared" si="200"/>
        <v>25.4</v>
      </c>
      <c r="Q2567">
        <f t="shared" si="201"/>
        <v>57.73</v>
      </c>
      <c r="R2567" s="16">
        <f t="shared" si="202"/>
        <v>42801.43104166667</v>
      </c>
      <c r="S2567" s="16">
        <f t="shared" si="203"/>
        <v>42503.539976851855</v>
      </c>
      <c r="T2567">
        <f t="shared" si="204"/>
        <v>2017</v>
      </c>
    </row>
    <row r="2568" spans="1:20" ht="135" x14ac:dyDescent="0.25">
      <c r="A2568">
        <v>3587</v>
      </c>
      <c r="B2568" s="3" t="s">
        <v>3586</v>
      </c>
      <c r="C2568" s="3" t="s">
        <v>7697</v>
      </c>
      <c r="D2568" s="6">
        <v>500</v>
      </c>
      <c r="E2568" s="8">
        <v>633</v>
      </c>
      <c r="F2568" t="s">
        <v>8218</v>
      </c>
      <c r="G2568" t="s">
        <v>8224</v>
      </c>
      <c r="H2568" t="s">
        <v>8246</v>
      </c>
      <c r="I2568" s="10">
        <v>1467054000</v>
      </c>
      <c r="J2568">
        <v>1463144254</v>
      </c>
      <c r="K2568" t="b">
        <v>0</v>
      </c>
      <c r="L2568">
        <v>28</v>
      </c>
      <c r="M2568" t="b">
        <v>1</v>
      </c>
      <c r="N2568" s="12" t="s">
        <v>8283</v>
      </c>
      <c r="O2568" t="s">
        <v>8286</v>
      </c>
      <c r="P2568" s="6">
        <f t="shared" si="200"/>
        <v>126.6</v>
      </c>
      <c r="Q2568">
        <f t="shared" si="201"/>
        <v>22.61</v>
      </c>
      <c r="R2568" s="16">
        <f t="shared" si="202"/>
        <v>42503.539976851855</v>
      </c>
      <c r="S2568" s="16">
        <f t="shared" si="203"/>
        <v>42198.750254629631</v>
      </c>
      <c r="T2568">
        <f t="shared" si="204"/>
        <v>2016</v>
      </c>
    </row>
    <row r="2569" spans="1:20" ht="45" hidden="1" x14ac:dyDescent="0.25">
      <c r="A2569">
        <v>2170</v>
      </c>
      <c r="B2569" s="3" t="s">
        <v>2171</v>
      </c>
      <c r="C2569" s="3" t="s">
        <v>6280</v>
      </c>
      <c r="D2569" s="6">
        <v>350</v>
      </c>
      <c r="E2569" s="8">
        <v>633</v>
      </c>
      <c r="F2569" t="s">
        <v>8218</v>
      </c>
      <c r="G2569" t="s">
        <v>8223</v>
      </c>
      <c r="H2569" t="s">
        <v>8245</v>
      </c>
      <c r="I2569" s="10">
        <v>1440266422</v>
      </c>
      <c r="J2569">
        <v>1436810422</v>
      </c>
      <c r="K2569" t="b">
        <v>0</v>
      </c>
      <c r="L2569">
        <v>19</v>
      </c>
      <c r="M2569" t="b">
        <v>1</v>
      </c>
      <c r="N2569" s="12" t="s">
        <v>8287</v>
      </c>
      <c r="O2569" t="s">
        <v>8291</v>
      </c>
      <c r="P2569" s="6">
        <f t="shared" si="200"/>
        <v>180.86</v>
      </c>
      <c r="Q2569">
        <f t="shared" si="201"/>
        <v>33.32</v>
      </c>
      <c r="R2569" s="16">
        <f t="shared" si="202"/>
        <v>42198.750254629631</v>
      </c>
      <c r="S2569" s="16">
        <f t="shared" si="203"/>
        <v>40918.738935185182</v>
      </c>
      <c r="T2569">
        <f t="shared" si="204"/>
        <v>2015</v>
      </c>
    </row>
    <row r="2570" spans="1:20" ht="30" hidden="1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 s="10">
        <v>1328377444</v>
      </c>
      <c r="J2570">
        <v>1326217444</v>
      </c>
      <c r="K2570" t="b">
        <v>0</v>
      </c>
      <c r="L2570">
        <v>22</v>
      </c>
      <c r="M2570" t="b">
        <v>1</v>
      </c>
      <c r="N2570" s="12" t="s">
        <v>8281</v>
      </c>
      <c r="O2570" t="s">
        <v>8303</v>
      </c>
      <c r="P2570" s="6">
        <f t="shared" si="200"/>
        <v>140.44</v>
      </c>
      <c r="Q2570">
        <f t="shared" si="201"/>
        <v>28.73</v>
      </c>
      <c r="R2570" s="16">
        <f t="shared" si="202"/>
        <v>40918.738935185182</v>
      </c>
      <c r="S2570" s="16">
        <f t="shared" si="203"/>
        <v>42480.479861111111</v>
      </c>
      <c r="T2570">
        <f t="shared" si="204"/>
        <v>2012</v>
      </c>
    </row>
    <row r="2571" spans="1:20" ht="150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 s="10">
        <v>1463743860</v>
      </c>
      <c r="J2571">
        <v>1461151860</v>
      </c>
      <c r="K2571" t="b">
        <v>0</v>
      </c>
      <c r="L2571">
        <v>36</v>
      </c>
      <c r="M2571" t="b">
        <v>1</v>
      </c>
      <c r="N2571" s="12" t="s">
        <v>8283</v>
      </c>
      <c r="O2571" t="s">
        <v>8286</v>
      </c>
      <c r="P2571" s="6">
        <f t="shared" si="200"/>
        <v>126.2</v>
      </c>
      <c r="Q2571">
        <f t="shared" si="201"/>
        <v>17.53</v>
      </c>
      <c r="R2571" s="16">
        <f t="shared" si="202"/>
        <v>42480.479861111111</v>
      </c>
      <c r="S2571" s="16">
        <f t="shared" si="203"/>
        <v>42289.761192129634</v>
      </c>
      <c r="T2571">
        <f t="shared" si="204"/>
        <v>2016</v>
      </c>
    </row>
    <row r="2572" spans="1:20" ht="150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 s="10">
        <v>1447269367</v>
      </c>
      <c r="J2572">
        <v>1444673767</v>
      </c>
      <c r="K2572" t="b">
        <v>0</v>
      </c>
      <c r="L2572">
        <v>8</v>
      </c>
      <c r="M2572" t="b">
        <v>1</v>
      </c>
      <c r="N2572" s="12" t="s">
        <v>8283</v>
      </c>
      <c r="O2572" t="s">
        <v>8286</v>
      </c>
      <c r="P2572" s="6">
        <f t="shared" si="200"/>
        <v>126.2</v>
      </c>
      <c r="Q2572">
        <f t="shared" si="201"/>
        <v>78.88</v>
      </c>
      <c r="R2572" s="16">
        <f t="shared" si="202"/>
        <v>42289.761192129634</v>
      </c>
      <c r="S2572" s="16">
        <f t="shared" si="203"/>
        <v>42447.103518518517</v>
      </c>
      <c r="T2572">
        <f t="shared" si="204"/>
        <v>2015</v>
      </c>
    </row>
    <row r="2573" spans="1:20" ht="45" hidden="1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 s="10">
        <v>1460860144</v>
      </c>
      <c r="J2573">
        <v>1458268144</v>
      </c>
      <c r="K2573" t="b">
        <v>0</v>
      </c>
      <c r="L2573">
        <v>20</v>
      </c>
      <c r="M2573" t="b">
        <v>1</v>
      </c>
      <c r="N2573" s="12" t="s">
        <v>8281</v>
      </c>
      <c r="O2573" t="s">
        <v>8292</v>
      </c>
      <c r="P2573" s="6">
        <f t="shared" si="200"/>
        <v>126</v>
      </c>
      <c r="Q2573">
        <f t="shared" si="201"/>
        <v>31.5</v>
      </c>
      <c r="R2573" s="16">
        <f t="shared" si="202"/>
        <v>42447.103518518517</v>
      </c>
      <c r="S2573" s="16">
        <f t="shared" si="203"/>
        <v>42115.853888888887</v>
      </c>
      <c r="T2573">
        <f t="shared" si="204"/>
        <v>2016</v>
      </c>
    </row>
    <row r="2574" spans="1:20" ht="45" hidden="1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 s="10">
        <v>1432499376</v>
      </c>
      <c r="J2574">
        <v>1429648176</v>
      </c>
      <c r="K2574" t="b">
        <v>0</v>
      </c>
      <c r="L2574">
        <v>10</v>
      </c>
      <c r="M2574" t="b">
        <v>1</v>
      </c>
      <c r="N2574" s="12" t="s">
        <v>8268</v>
      </c>
      <c r="O2574" t="s">
        <v>8269</v>
      </c>
      <c r="P2574" s="6">
        <f t="shared" si="200"/>
        <v>126.87</v>
      </c>
      <c r="Q2574">
        <f t="shared" si="201"/>
        <v>62.8</v>
      </c>
      <c r="R2574" s="16">
        <f t="shared" si="202"/>
        <v>42115.853888888887</v>
      </c>
      <c r="S2574" s="16">
        <f t="shared" si="203"/>
        <v>42345.951539351852</v>
      </c>
      <c r="T2574">
        <f t="shared" si="204"/>
        <v>2015</v>
      </c>
    </row>
    <row r="2575" spans="1:20" ht="60" hidden="1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 s="10">
        <v>1452120613</v>
      </c>
      <c r="J2575">
        <v>1449528613</v>
      </c>
      <c r="K2575" t="b">
        <v>0</v>
      </c>
      <c r="L2575">
        <v>25</v>
      </c>
      <c r="M2575" t="b">
        <v>0</v>
      </c>
      <c r="N2575" s="12" t="s">
        <v>8273</v>
      </c>
      <c r="O2575" t="s">
        <v>8313</v>
      </c>
      <c r="P2575" s="6">
        <f t="shared" si="200"/>
        <v>12.5</v>
      </c>
      <c r="Q2575">
        <f t="shared" si="201"/>
        <v>25</v>
      </c>
      <c r="R2575" s="16">
        <f t="shared" si="202"/>
        <v>42345.951539351852</v>
      </c>
      <c r="S2575" s="16">
        <f t="shared" si="203"/>
        <v>42701.908807870372</v>
      </c>
      <c r="T2575">
        <f t="shared" si="204"/>
        <v>2015</v>
      </c>
    </row>
    <row r="2576" spans="1:20" ht="45" hidden="1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 s="10">
        <v>1481522400</v>
      </c>
      <c r="J2576">
        <v>1480283321</v>
      </c>
      <c r="K2576" t="b">
        <v>0</v>
      </c>
      <c r="L2576">
        <v>12</v>
      </c>
      <c r="M2576" t="b">
        <v>0</v>
      </c>
      <c r="N2576" s="12" t="s">
        <v>8283</v>
      </c>
      <c r="O2576" t="s">
        <v>8286</v>
      </c>
      <c r="P2576" s="6">
        <f t="shared" si="200"/>
        <v>20.83</v>
      </c>
      <c r="Q2576">
        <f t="shared" si="201"/>
        <v>52.08</v>
      </c>
      <c r="R2576" s="16">
        <f t="shared" si="202"/>
        <v>42701.908807870372</v>
      </c>
      <c r="S2576" s="16">
        <f t="shared" si="203"/>
        <v>42606.056863425925</v>
      </c>
      <c r="T2576">
        <f t="shared" si="204"/>
        <v>2016</v>
      </c>
    </row>
    <row r="2577" spans="1:20" ht="45" hidden="1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 s="10">
        <v>1473211313</v>
      </c>
      <c r="J2577">
        <v>1472001713</v>
      </c>
      <c r="K2577" t="b">
        <v>0</v>
      </c>
      <c r="L2577">
        <v>17</v>
      </c>
      <c r="M2577" t="b">
        <v>0</v>
      </c>
      <c r="N2577" s="12" t="s">
        <v>8283</v>
      </c>
      <c r="O2577" t="s">
        <v>8286</v>
      </c>
      <c r="P2577" s="6">
        <f t="shared" si="200"/>
        <v>17.77</v>
      </c>
      <c r="Q2577">
        <f t="shared" si="201"/>
        <v>36.590000000000003</v>
      </c>
      <c r="R2577" s="16">
        <f t="shared" si="202"/>
        <v>42606.056863425925</v>
      </c>
      <c r="S2577" s="16">
        <f t="shared" si="203"/>
        <v>42535.492280092592</v>
      </c>
      <c r="T2577">
        <f t="shared" si="204"/>
        <v>2016</v>
      </c>
    </row>
    <row r="2578" spans="1:20" ht="45" hidden="1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 s="10">
        <v>1468496933</v>
      </c>
      <c r="J2578">
        <v>1465904933</v>
      </c>
      <c r="K2578" t="b">
        <v>0</v>
      </c>
      <c r="L2578">
        <v>7</v>
      </c>
      <c r="M2578" t="b">
        <v>0</v>
      </c>
      <c r="N2578" s="12" t="s">
        <v>8268</v>
      </c>
      <c r="O2578" t="s">
        <v>8270</v>
      </c>
      <c r="P2578" s="6">
        <f t="shared" si="200"/>
        <v>3.11</v>
      </c>
      <c r="Q2578">
        <f t="shared" si="201"/>
        <v>88.71</v>
      </c>
      <c r="R2578" s="16">
        <f t="shared" si="202"/>
        <v>42535.492280092592</v>
      </c>
      <c r="S2578" s="16">
        <f t="shared" si="203"/>
        <v>41983.752847222218</v>
      </c>
      <c r="T2578">
        <f t="shared" si="204"/>
        <v>2016</v>
      </c>
    </row>
    <row r="2579" spans="1:20" ht="60" hidden="1" x14ac:dyDescent="0.25">
      <c r="A2579">
        <v>3731</v>
      </c>
      <c r="B2579" s="3" t="s">
        <v>3728</v>
      </c>
      <c r="C2579" s="3" t="s">
        <v>7841</v>
      </c>
      <c r="D2579" s="6">
        <v>5500</v>
      </c>
      <c r="E2579" s="8">
        <v>620</v>
      </c>
      <c r="F2579" t="s">
        <v>8220</v>
      </c>
      <c r="G2579" t="s">
        <v>8223</v>
      </c>
      <c r="H2579" t="s">
        <v>8245</v>
      </c>
      <c r="I2579" s="10">
        <v>1420860180</v>
      </c>
      <c r="J2579">
        <v>1418234646</v>
      </c>
      <c r="K2579" t="b">
        <v>0</v>
      </c>
      <c r="L2579">
        <v>12</v>
      </c>
      <c r="M2579" t="b">
        <v>0</v>
      </c>
      <c r="N2579" s="12" t="s">
        <v>8283</v>
      </c>
      <c r="O2579" t="s">
        <v>8286</v>
      </c>
      <c r="P2579" s="6">
        <f t="shared" si="200"/>
        <v>11.27</v>
      </c>
      <c r="Q2579">
        <f t="shared" si="201"/>
        <v>51.67</v>
      </c>
      <c r="R2579" s="16">
        <f t="shared" si="202"/>
        <v>41983.752847222218</v>
      </c>
      <c r="S2579" s="16">
        <f t="shared" si="203"/>
        <v>41830.858344907407</v>
      </c>
      <c r="T2579">
        <f t="shared" si="204"/>
        <v>2014</v>
      </c>
    </row>
    <row r="2580" spans="1:20" ht="60" hidden="1" x14ac:dyDescent="0.25">
      <c r="A2580">
        <v>3976</v>
      </c>
      <c r="B2580" s="3" t="s">
        <v>3973</v>
      </c>
      <c r="C2580" s="3" t="s">
        <v>8083</v>
      </c>
      <c r="D2580" s="6">
        <v>1300</v>
      </c>
      <c r="E2580" s="8">
        <v>620</v>
      </c>
      <c r="F2580" t="s">
        <v>8220</v>
      </c>
      <c r="G2580" t="s">
        <v>8223</v>
      </c>
      <c r="H2580" t="s">
        <v>8245</v>
      </c>
      <c r="I2580" s="10">
        <v>1406876400</v>
      </c>
      <c r="J2580">
        <v>1405024561</v>
      </c>
      <c r="K2580" t="b">
        <v>0</v>
      </c>
      <c r="L2580">
        <v>10</v>
      </c>
      <c r="M2580" t="b">
        <v>0</v>
      </c>
      <c r="N2580" s="12" t="s">
        <v>8283</v>
      </c>
      <c r="O2580" t="s">
        <v>8286</v>
      </c>
      <c r="P2580" s="6">
        <f t="shared" si="200"/>
        <v>47.69</v>
      </c>
      <c r="Q2580">
        <f t="shared" si="201"/>
        <v>62</v>
      </c>
      <c r="R2580" s="16">
        <f t="shared" si="202"/>
        <v>41830.858344907407</v>
      </c>
      <c r="S2580" s="16">
        <f t="shared" si="203"/>
        <v>40960.861562500002</v>
      </c>
      <c r="T2580">
        <f t="shared" si="204"/>
        <v>2014</v>
      </c>
    </row>
    <row r="2581" spans="1:20" hidden="1" x14ac:dyDescent="0.25">
      <c r="A2581">
        <v>1927</v>
      </c>
      <c r="B2581" s="3" t="s">
        <v>1928</v>
      </c>
      <c r="C2581" s="3" t="s">
        <v>6037</v>
      </c>
      <c r="D2581" s="6">
        <v>600</v>
      </c>
      <c r="E2581" s="8">
        <v>620</v>
      </c>
      <c r="F2581" t="s">
        <v>8218</v>
      </c>
      <c r="G2581" t="s">
        <v>8223</v>
      </c>
      <c r="H2581" t="s">
        <v>8245</v>
      </c>
      <c r="I2581" s="10">
        <v>1331182740</v>
      </c>
      <c r="J2581">
        <v>1329856839</v>
      </c>
      <c r="K2581" t="b">
        <v>0</v>
      </c>
      <c r="L2581">
        <v>11</v>
      </c>
      <c r="M2581" t="b">
        <v>1</v>
      </c>
      <c r="N2581" s="12" t="s">
        <v>8287</v>
      </c>
      <c r="O2581" t="s">
        <v>8288</v>
      </c>
      <c r="P2581" s="6">
        <f t="shared" si="200"/>
        <v>103.33</v>
      </c>
      <c r="Q2581">
        <f t="shared" si="201"/>
        <v>56.36</v>
      </c>
      <c r="R2581" s="16">
        <f t="shared" si="202"/>
        <v>40960.861562500002</v>
      </c>
      <c r="S2581" s="16">
        <f t="shared" si="203"/>
        <v>41072.739953703705</v>
      </c>
      <c r="T2581">
        <f t="shared" si="204"/>
        <v>2012</v>
      </c>
    </row>
    <row r="2582" spans="1:20" ht="30" hidden="1" x14ac:dyDescent="0.25">
      <c r="A2582">
        <v>1372</v>
      </c>
      <c r="B2582" s="3" t="s">
        <v>1373</v>
      </c>
      <c r="C2582" s="3" t="s">
        <v>5482</v>
      </c>
      <c r="D2582" s="6">
        <v>500</v>
      </c>
      <c r="E2582" s="8">
        <v>620</v>
      </c>
      <c r="F2582" t="s">
        <v>8218</v>
      </c>
      <c r="G2582" t="s">
        <v>8223</v>
      </c>
      <c r="H2582" t="s">
        <v>8245</v>
      </c>
      <c r="I2582" s="10">
        <v>1342115132</v>
      </c>
      <c r="J2582">
        <v>1339523132</v>
      </c>
      <c r="K2582" t="b">
        <v>0</v>
      </c>
      <c r="L2582">
        <v>16</v>
      </c>
      <c r="M2582" t="b">
        <v>1</v>
      </c>
      <c r="N2582" s="12" t="s">
        <v>8287</v>
      </c>
      <c r="O2582" t="s">
        <v>8291</v>
      </c>
      <c r="P2582" s="6">
        <f t="shared" si="200"/>
        <v>124</v>
      </c>
      <c r="Q2582">
        <f t="shared" si="201"/>
        <v>38.75</v>
      </c>
      <c r="R2582" s="16">
        <f t="shared" si="202"/>
        <v>41072.739953703705</v>
      </c>
      <c r="S2582" s="16">
        <f t="shared" si="203"/>
        <v>42544.814328703709</v>
      </c>
      <c r="T2582">
        <f t="shared" si="204"/>
        <v>2012</v>
      </c>
    </row>
    <row r="2583" spans="1:20" ht="120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 s="10">
        <v>1469998680</v>
      </c>
      <c r="J2583">
        <v>1466710358</v>
      </c>
      <c r="K2583" t="b">
        <v>0</v>
      </c>
      <c r="L2583">
        <v>21</v>
      </c>
      <c r="M2583" t="b">
        <v>1</v>
      </c>
      <c r="N2583" s="12" t="s">
        <v>8283</v>
      </c>
      <c r="O2583" t="s">
        <v>8286</v>
      </c>
      <c r="P2583" s="6">
        <f t="shared" si="200"/>
        <v>123.6</v>
      </c>
      <c r="Q2583">
        <f t="shared" si="201"/>
        <v>29.43</v>
      </c>
      <c r="R2583" s="16">
        <f t="shared" si="202"/>
        <v>42544.814328703709</v>
      </c>
      <c r="S2583" s="16">
        <f t="shared" si="203"/>
        <v>42466.826180555552</v>
      </c>
      <c r="T2583">
        <f t="shared" si="204"/>
        <v>2016</v>
      </c>
    </row>
    <row r="2584" spans="1:20" ht="30" hidden="1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 s="10">
        <v>1462564182</v>
      </c>
      <c r="J2584">
        <v>1459972182</v>
      </c>
      <c r="K2584" t="b">
        <v>0</v>
      </c>
      <c r="L2584">
        <v>3</v>
      </c>
      <c r="M2584" t="b">
        <v>1</v>
      </c>
      <c r="N2584" s="12" t="s">
        <v>8268</v>
      </c>
      <c r="O2584" t="s">
        <v>8269</v>
      </c>
      <c r="P2584" s="6">
        <f t="shared" si="200"/>
        <v>102.5</v>
      </c>
      <c r="Q2584">
        <f t="shared" si="201"/>
        <v>205</v>
      </c>
      <c r="R2584" s="16">
        <f t="shared" si="202"/>
        <v>42466.826180555552</v>
      </c>
      <c r="S2584" s="16">
        <f t="shared" si="203"/>
        <v>42415.398032407407</v>
      </c>
      <c r="T2584">
        <f t="shared" si="204"/>
        <v>2016</v>
      </c>
    </row>
    <row r="2585" spans="1:20" ht="45" hidden="1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 s="10">
        <v>1458117190</v>
      </c>
      <c r="J2585">
        <v>1455528790</v>
      </c>
      <c r="K2585" t="b">
        <v>0</v>
      </c>
      <c r="L2585">
        <v>3</v>
      </c>
      <c r="M2585" t="b">
        <v>0</v>
      </c>
      <c r="N2585" s="12" t="s">
        <v>8283</v>
      </c>
      <c r="O2585" t="s">
        <v>8286</v>
      </c>
      <c r="P2585" s="6">
        <f t="shared" si="200"/>
        <v>61.1</v>
      </c>
      <c r="Q2585">
        <f t="shared" si="201"/>
        <v>203.67</v>
      </c>
      <c r="R2585" s="16">
        <f t="shared" si="202"/>
        <v>42415.398032407407</v>
      </c>
      <c r="S2585" s="16">
        <f t="shared" si="203"/>
        <v>42246.883784722217</v>
      </c>
      <c r="T2585">
        <f t="shared" si="204"/>
        <v>2016</v>
      </c>
    </row>
    <row r="2586" spans="1:20" ht="60" hidden="1" x14ac:dyDescent="0.25">
      <c r="A2586">
        <v>3085</v>
      </c>
      <c r="B2586" s="3" t="s">
        <v>3085</v>
      </c>
      <c r="C2586" s="3" t="s">
        <v>7195</v>
      </c>
      <c r="D2586" s="6">
        <v>25000</v>
      </c>
      <c r="E2586" s="8">
        <v>610</v>
      </c>
      <c r="F2586" t="s">
        <v>8220</v>
      </c>
      <c r="G2586" t="s">
        <v>8223</v>
      </c>
      <c r="H2586" t="s">
        <v>8245</v>
      </c>
      <c r="I2586" s="10">
        <v>1443561159</v>
      </c>
      <c r="J2586">
        <v>1440969159</v>
      </c>
      <c r="K2586" t="b">
        <v>0</v>
      </c>
      <c r="L2586">
        <v>9</v>
      </c>
      <c r="M2586" t="b">
        <v>0</v>
      </c>
      <c r="N2586" s="12" t="s">
        <v>8283</v>
      </c>
      <c r="O2586" t="s">
        <v>8284</v>
      </c>
      <c r="P2586" s="6">
        <f t="shared" si="200"/>
        <v>2.44</v>
      </c>
      <c r="Q2586">
        <f t="shared" si="201"/>
        <v>67.78</v>
      </c>
      <c r="R2586" s="16">
        <f t="shared" si="202"/>
        <v>42246.883784722217</v>
      </c>
      <c r="S2586" s="16">
        <f t="shared" si="203"/>
        <v>41192.758506944447</v>
      </c>
      <c r="T2586">
        <f t="shared" si="204"/>
        <v>2015</v>
      </c>
    </row>
    <row r="2587" spans="1:20" ht="45" hidden="1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 s="10">
        <v>1351223940</v>
      </c>
      <c r="J2587">
        <v>1349892735</v>
      </c>
      <c r="K2587" t="b">
        <v>0</v>
      </c>
      <c r="L2587">
        <v>14</v>
      </c>
      <c r="M2587" t="b">
        <v>1</v>
      </c>
      <c r="N2587" s="12" t="s">
        <v>8287</v>
      </c>
      <c r="O2587" t="s">
        <v>8288</v>
      </c>
      <c r="P2587" s="6">
        <f t="shared" si="200"/>
        <v>101.67</v>
      </c>
      <c r="Q2587">
        <f t="shared" si="201"/>
        <v>43.57</v>
      </c>
      <c r="R2587" s="16">
        <f t="shared" si="202"/>
        <v>41192.758506944447</v>
      </c>
      <c r="S2587" s="16">
        <f t="shared" si="203"/>
        <v>42278.453668981485</v>
      </c>
      <c r="T2587">
        <f t="shared" si="204"/>
        <v>2012</v>
      </c>
    </row>
    <row r="2588" spans="1:20" ht="135" x14ac:dyDescent="0.25">
      <c r="A2588">
        <v>1294</v>
      </c>
      <c r="B2588" s="3" t="s">
        <v>1295</v>
      </c>
      <c r="C2588" s="3" t="s">
        <v>5404</v>
      </c>
      <c r="D2588" s="6">
        <v>500</v>
      </c>
      <c r="E2588" s="8">
        <v>610</v>
      </c>
      <c r="F2588" t="s">
        <v>8218</v>
      </c>
      <c r="G2588" t="s">
        <v>8224</v>
      </c>
      <c r="H2588" t="s">
        <v>8246</v>
      </c>
      <c r="I2588" s="10">
        <v>1445252400</v>
      </c>
      <c r="J2588">
        <v>1443696797</v>
      </c>
      <c r="K2588" t="b">
        <v>0</v>
      </c>
      <c r="L2588">
        <v>22</v>
      </c>
      <c r="M2588" t="b">
        <v>1</v>
      </c>
      <c r="N2588" s="12" t="s">
        <v>8283</v>
      </c>
      <c r="O2588" t="s">
        <v>8286</v>
      </c>
      <c r="P2588" s="6">
        <f t="shared" si="200"/>
        <v>122</v>
      </c>
      <c r="Q2588">
        <f t="shared" si="201"/>
        <v>27.73</v>
      </c>
      <c r="R2588" s="16">
        <f t="shared" si="202"/>
        <v>42278.453668981485</v>
      </c>
      <c r="S2588" s="16">
        <f t="shared" si="203"/>
        <v>42152.503495370373</v>
      </c>
      <c r="T2588">
        <f t="shared" si="204"/>
        <v>2015</v>
      </c>
    </row>
    <row r="2589" spans="1:20" ht="150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 s="10">
        <v>1434542702</v>
      </c>
      <c r="J2589">
        <v>1432814702</v>
      </c>
      <c r="K2589" t="b">
        <v>0</v>
      </c>
      <c r="L2589">
        <v>3</v>
      </c>
      <c r="M2589" t="b">
        <v>1</v>
      </c>
      <c r="N2589" s="12" t="s">
        <v>8283</v>
      </c>
      <c r="O2589" t="s">
        <v>8286</v>
      </c>
      <c r="P2589" s="6">
        <f t="shared" si="200"/>
        <v>122</v>
      </c>
      <c r="Q2589">
        <f t="shared" si="201"/>
        <v>203.33</v>
      </c>
      <c r="R2589" s="16">
        <f t="shared" si="202"/>
        <v>42152.503495370373</v>
      </c>
      <c r="S2589" s="16">
        <f t="shared" si="203"/>
        <v>41499.546759259261</v>
      </c>
      <c r="T2589">
        <f t="shared" si="204"/>
        <v>2015</v>
      </c>
    </row>
    <row r="2590" spans="1:20" ht="45" hidden="1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 s="10">
        <v>1379164040</v>
      </c>
      <c r="J2590">
        <v>1376399240</v>
      </c>
      <c r="K2590" t="b">
        <v>0</v>
      </c>
      <c r="L2590">
        <v>24</v>
      </c>
      <c r="M2590" t="b">
        <v>0</v>
      </c>
      <c r="N2590" s="12" t="s">
        <v>8276</v>
      </c>
      <c r="O2590" t="s">
        <v>8294</v>
      </c>
      <c r="P2590" s="6">
        <f t="shared" si="200"/>
        <v>1.71</v>
      </c>
      <c r="Q2590">
        <f t="shared" si="201"/>
        <v>25.29</v>
      </c>
      <c r="R2590" s="16">
        <f t="shared" si="202"/>
        <v>41499.546759259261</v>
      </c>
      <c r="S2590" s="16">
        <f t="shared" si="203"/>
        <v>41023.227731481478</v>
      </c>
      <c r="T2590">
        <f t="shared" si="204"/>
        <v>2013</v>
      </c>
    </row>
    <row r="2591" spans="1:20" ht="45" hidden="1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 s="10">
        <v>1340429276</v>
      </c>
      <c r="J2591">
        <v>1335245276</v>
      </c>
      <c r="K2591" t="b">
        <v>0</v>
      </c>
      <c r="L2591">
        <v>16</v>
      </c>
      <c r="M2591" t="b">
        <v>1</v>
      </c>
      <c r="N2591" s="12" t="s">
        <v>8287</v>
      </c>
      <c r="O2591" t="s">
        <v>8288</v>
      </c>
      <c r="P2591" s="6">
        <f t="shared" si="200"/>
        <v>121.4</v>
      </c>
      <c r="Q2591">
        <f t="shared" si="201"/>
        <v>37.94</v>
      </c>
      <c r="R2591" s="16">
        <f t="shared" si="202"/>
        <v>41023.227731481478</v>
      </c>
      <c r="S2591" s="16">
        <f t="shared" si="203"/>
        <v>41882.585648148146</v>
      </c>
      <c r="T2591">
        <f t="shared" si="204"/>
        <v>2012</v>
      </c>
    </row>
    <row r="2592" spans="1:20" ht="60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 s="10">
        <v>1412092800</v>
      </c>
      <c r="J2592">
        <v>1409493800</v>
      </c>
      <c r="K2592" t="b">
        <v>0</v>
      </c>
      <c r="L2592">
        <v>18</v>
      </c>
      <c r="M2592" t="b">
        <v>1</v>
      </c>
      <c r="N2592" s="12" t="s">
        <v>8283</v>
      </c>
      <c r="O2592" t="s">
        <v>8286</v>
      </c>
      <c r="P2592" s="6">
        <f t="shared" si="200"/>
        <v>121.2</v>
      </c>
      <c r="Q2592">
        <f t="shared" si="201"/>
        <v>33.67</v>
      </c>
      <c r="R2592" s="16">
        <f t="shared" si="202"/>
        <v>41882.585648148146</v>
      </c>
      <c r="S2592" s="16">
        <f t="shared" si="203"/>
        <v>42255.791909722218</v>
      </c>
      <c r="T2592">
        <f t="shared" si="204"/>
        <v>2014</v>
      </c>
    </row>
    <row r="2593" spans="1:20" ht="45" hidden="1" x14ac:dyDescent="0.25">
      <c r="A2593">
        <v>2953</v>
      </c>
      <c r="B2593" s="3" t="s">
        <v>2953</v>
      </c>
      <c r="C2593" s="3" t="s">
        <v>7063</v>
      </c>
      <c r="D2593" s="6">
        <v>400000</v>
      </c>
      <c r="E2593" s="8">
        <v>605</v>
      </c>
      <c r="F2593" t="s">
        <v>8219</v>
      </c>
      <c r="G2593" t="s">
        <v>8223</v>
      </c>
      <c r="H2593" t="s">
        <v>8245</v>
      </c>
      <c r="I2593" s="10">
        <v>1444330821</v>
      </c>
      <c r="J2593">
        <v>1441738821</v>
      </c>
      <c r="K2593" t="b">
        <v>0</v>
      </c>
      <c r="L2593">
        <v>3</v>
      </c>
      <c r="M2593" t="b">
        <v>0</v>
      </c>
      <c r="N2593" s="12" t="s">
        <v>8283</v>
      </c>
      <c r="O2593" t="s">
        <v>8284</v>
      </c>
      <c r="P2593" s="6">
        <f t="shared" si="200"/>
        <v>0.15</v>
      </c>
      <c r="Q2593">
        <f t="shared" si="201"/>
        <v>201.67</v>
      </c>
      <c r="R2593" s="16">
        <f t="shared" si="202"/>
        <v>42255.791909722218</v>
      </c>
      <c r="S2593" s="16">
        <f t="shared" si="203"/>
        <v>42107.621018518519</v>
      </c>
      <c r="T2593">
        <f t="shared" si="204"/>
        <v>2015</v>
      </c>
    </row>
    <row r="2594" spans="1:20" ht="180" x14ac:dyDescent="0.25">
      <c r="A2594">
        <v>1287</v>
      </c>
      <c r="B2594" s="3" t="s">
        <v>1288</v>
      </c>
      <c r="C2594" s="3" t="s">
        <v>5397</v>
      </c>
      <c r="D2594" s="6">
        <v>250</v>
      </c>
      <c r="E2594" s="8">
        <v>605</v>
      </c>
      <c r="F2594" t="s">
        <v>8218</v>
      </c>
      <c r="G2594" t="s">
        <v>8224</v>
      </c>
      <c r="H2594" t="s">
        <v>8246</v>
      </c>
      <c r="I2594" s="10">
        <v>1434120856</v>
      </c>
      <c r="J2594">
        <v>1428936856</v>
      </c>
      <c r="K2594" t="b">
        <v>0</v>
      </c>
      <c r="L2594">
        <v>25</v>
      </c>
      <c r="M2594" t="b">
        <v>1</v>
      </c>
      <c r="N2594" s="12" t="s">
        <v>8283</v>
      </c>
      <c r="O2594" t="s">
        <v>8286</v>
      </c>
      <c r="P2594" s="6">
        <f t="shared" si="200"/>
        <v>242</v>
      </c>
      <c r="Q2594">
        <f t="shared" si="201"/>
        <v>24.2</v>
      </c>
      <c r="R2594" s="16">
        <f t="shared" si="202"/>
        <v>42107.621018518519</v>
      </c>
      <c r="S2594" s="16">
        <f t="shared" si="203"/>
        <v>42559.776724537034</v>
      </c>
      <c r="T2594">
        <f t="shared" si="204"/>
        <v>2015</v>
      </c>
    </row>
    <row r="2595" spans="1:20" ht="120" x14ac:dyDescent="0.25">
      <c r="A2595">
        <v>2815</v>
      </c>
      <c r="B2595" s="3" t="s">
        <v>2815</v>
      </c>
      <c r="C2595" s="3" t="s">
        <v>6925</v>
      </c>
      <c r="D2595" s="6">
        <v>250</v>
      </c>
      <c r="E2595" s="8">
        <v>605</v>
      </c>
      <c r="F2595" t="s">
        <v>8218</v>
      </c>
      <c r="G2595" t="s">
        <v>8228</v>
      </c>
      <c r="H2595" t="s">
        <v>8250</v>
      </c>
      <c r="I2595" s="10">
        <v>1470595109</v>
      </c>
      <c r="J2595">
        <v>1468003109</v>
      </c>
      <c r="K2595" t="b">
        <v>0</v>
      </c>
      <c r="L2595">
        <v>14</v>
      </c>
      <c r="M2595" t="b">
        <v>1</v>
      </c>
      <c r="N2595" s="12" t="s">
        <v>8283</v>
      </c>
      <c r="O2595" t="s">
        <v>8286</v>
      </c>
      <c r="P2595" s="6">
        <f t="shared" si="200"/>
        <v>242</v>
      </c>
      <c r="Q2595">
        <f t="shared" si="201"/>
        <v>43.21</v>
      </c>
      <c r="R2595" s="16">
        <f t="shared" si="202"/>
        <v>42559.776724537034</v>
      </c>
      <c r="S2595" s="16">
        <f t="shared" si="203"/>
        <v>42340.701504629629</v>
      </c>
      <c r="T2595">
        <f t="shared" si="204"/>
        <v>2016</v>
      </c>
    </row>
    <row r="2596" spans="1:20" ht="60" hidden="1" x14ac:dyDescent="0.25">
      <c r="A2596">
        <v>2142</v>
      </c>
      <c r="B2596" s="3" t="s">
        <v>2143</v>
      </c>
      <c r="C2596" s="3" t="s">
        <v>6252</v>
      </c>
      <c r="D2596" s="6">
        <v>10500</v>
      </c>
      <c r="E2596" s="8">
        <v>601</v>
      </c>
      <c r="F2596" t="s">
        <v>8220</v>
      </c>
      <c r="G2596" t="s">
        <v>8235</v>
      </c>
      <c r="H2596" t="s">
        <v>8248</v>
      </c>
      <c r="I2596" s="10">
        <v>1451494210</v>
      </c>
      <c r="J2596">
        <v>1449075010</v>
      </c>
      <c r="K2596" t="b">
        <v>0</v>
      </c>
      <c r="L2596">
        <v>12</v>
      </c>
      <c r="M2596" t="b">
        <v>0</v>
      </c>
      <c r="N2596" s="12" t="s">
        <v>8276</v>
      </c>
      <c r="O2596" t="s">
        <v>8294</v>
      </c>
      <c r="P2596" s="6">
        <f t="shared" si="200"/>
        <v>5.72</v>
      </c>
      <c r="Q2596">
        <f t="shared" si="201"/>
        <v>50.08</v>
      </c>
      <c r="R2596" s="16">
        <f t="shared" si="202"/>
        <v>42340.701504629629</v>
      </c>
      <c r="S2596" s="16">
        <f t="shared" si="203"/>
        <v>42211.951284722221</v>
      </c>
      <c r="T2596">
        <f t="shared" si="204"/>
        <v>2015</v>
      </c>
    </row>
    <row r="2597" spans="1:20" ht="60" hidden="1" x14ac:dyDescent="0.25">
      <c r="A2597">
        <v>386</v>
      </c>
      <c r="B2597" s="3" t="s">
        <v>387</v>
      </c>
      <c r="C2597" s="3" t="s">
        <v>4496</v>
      </c>
      <c r="D2597" s="6">
        <v>600</v>
      </c>
      <c r="E2597" s="8">
        <v>601</v>
      </c>
      <c r="F2597" t="s">
        <v>8218</v>
      </c>
      <c r="G2597" t="s">
        <v>8223</v>
      </c>
      <c r="H2597" t="s">
        <v>8245</v>
      </c>
      <c r="I2597" s="10">
        <v>1439246991</v>
      </c>
      <c r="J2597">
        <v>1437950991</v>
      </c>
      <c r="K2597" t="b">
        <v>0</v>
      </c>
      <c r="L2597">
        <v>13</v>
      </c>
      <c r="M2597" t="b">
        <v>1</v>
      </c>
      <c r="N2597" s="12" t="s">
        <v>8281</v>
      </c>
      <c r="O2597" t="s">
        <v>8282</v>
      </c>
      <c r="P2597" s="6">
        <f t="shared" si="200"/>
        <v>100.17</v>
      </c>
      <c r="Q2597">
        <f t="shared" si="201"/>
        <v>46.23</v>
      </c>
      <c r="R2597" s="16">
        <f t="shared" si="202"/>
        <v>42211.951284722221</v>
      </c>
      <c r="S2597" s="16">
        <f t="shared" si="203"/>
        <v>42457.871516203704</v>
      </c>
      <c r="T2597">
        <f t="shared" si="204"/>
        <v>2015</v>
      </c>
    </row>
    <row r="2598" spans="1:20" ht="60" hidden="1" x14ac:dyDescent="0.25">
      <c r="A2598">
        <v>1438</v>
      </c>
      <c r="B2598" s="3" t="s">
        <v>1439</v>
      </c>
      <c r="C2598" s="3" t="s">
        <v>5548</v>
      </c>
      <c r="D2598" s="6">
        <v>20000</v>
      </c>
      <c r="E2598" s="8">
        <v>600</v>
      </c>
      <c r="F2598" t="s">
        <v>8220</v>
      </c>
      <c r="G2598" t="s">
        <v>8231</v>
      </c>
      <c r="H2598" t="s">
        <v>8252</v>
      </c>
      <c r="I2598" s="10">
        <v>1461765300</v>
      </c>
      <c r="J2598">
        <v>1459198499</v>
      </c>
      <c r="K2598" t="b">
        <v>0</v>
      </c>
      <c r="L2598">
        <v>8</v>
      </c>
      <c r="M2598" t="b">
        <v>0</v>
      </c>
      <c r="N2598" s="12" t="s">
        <v>8271</v>
      </c>
      <c r="O2598" t="s">
        <v>8308</v>
      </c>
      <c r="P2598" s="6">
        <f t="shared" si="200"/>
        <v>3</v>
      </c>
      <c r="Q2598">
        <f t="shared" si="201"/>
        <v>75</v>
      </c>
      <c r="R2598" s="16">
        <f t="shared" si="202"/>
        <v>42457.871516203704</v>
      </c>
      <c r="S2598" s="16">
        <f t="shared" si="203"/>
        <v>41995.752986111111</v>
      </c>
      <c r="T2598">
        <f t="shared" si="204"/>
        <v>2016</v>
      </c>
    </row>
    <row r="2599" spans="1:20" ht="45" hidden="1" x14ac:dyDescent="0.25">
      <c r="A2599">
        <v>50</v>
      </c>
      <c r="B2599" s="3" t="s">
        <v>52</v>
      </c>
      <c r="C2599" s="3" t="s">
        <v>4161</v>
      </c>
      <c r="D2599" s="6">
        <v>600</v>
      </c>
      <c r="E2599" s="8">
        <v>600</v>
      </c>
      <c r="F2599" t="s">
        <v>8218</v>
      </c>
      <c r="G2599" t="s">
        <v>8224</v>
      </c>
      <c r="H2599" t="s">
        <v>8246</v>
      </c>
      <c r="I2599" s="10">
        <v>1422637200</v>
      </c>
      <c r="J2599">
        <v>1419271458</v>
      </c>
      <c r="K2599" t="b">
        <v>0</v>
      </c>
      <c r="L2599">
        <v>22</v>
      </c>
      <c r="M2599" t="b">
        <v>1</v>
      </c>
      <c r="N2599" s="12" t="s">
        <v>8281</v>
      </c>
      <c r="O2599" t="s">
        <v>8292</v>
      </c>
      <c r="P2599" s="6">
        <f t="shared" si="200"/>
        <v>100</v>
      </c>
      <c r="Q2599">
        <f t="shared" si="201"/>
        <v>27.27</v>
      </c>
      <c r="R2599" s="16">
        <f t="shared" si="202"/>
        <v>41995.752986111111</v>
      </c>
      <c r="S2599" s="16">
        <f t="shared" si="203"/>
        <v>40612.695208333331</v>
      </c>
      <c r="T2599">
        <f t="shared" si="204"/>
        <v>2014</v>
      </c>
    </row>
    <row r="2600" spans="1:20" ht="30" hidden="1" x14ac:dyDescent="0.25">
      <c r="A2600">
        <v>104</v>
      </c>
      <c r="B2600" s="3" t="s">
        <v>106</v>
      </c>
      <c r="C2600" s="3" t="s">
        <v>4215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 s="10">
        <v>1301792400</v>
      </c>
      <c r="J2600">
        <v>1299775266</v>
      </c>
      <c r="K2600" t="b">
        <v>0</v>
      </c>
      <c r="L2600">
        <v>10</v>
      </c>
      <c r="M2600" t="b">
        <v>1</v>
      </c>
      <c r="N2600" s="12" t="s">
        <v>8281</v>
      </c>
      <c r="O2600" t="s">
        <v>8303</v>
      </c>
      <c r="P2600" s="6">
        <f t="shared" si="200"/>
        <v>120</v>
      </c>
      <c r="Q2600">
        <f t="shared" si="201"/>
        <v>60</v>
      </c>
      <c r="R2600" s="16">
        <f t="shared" si="202"/>
        <v>40612.695208333331</v>
      </c>
      <c r="S2600" s="16">
        <f t="shared" si="203"/>
        <v>41657.985081018516</v>
      </c>
      <c r="T2600">
        <f t="shared" si="204"/>
        <v>2011</v>
      </c>
    </row>
    <row r="2601" spans="1:20" ht="60" hidden="1" x14ac:dyDescent="0.25">
      <c r="A2601">
        <v>375</v>
      </c>
      <c r="B2601" s="3" t="s">
        <v>376</v>
      </c>
      <c r="C2601" s="3" t="s">
        <v>4485</v>
      </c>
      <c r="D2601" s="6">
        <v>500</v>
      </c>
      <c r="E2601" s="8">
        <v>600</v>
      </c>
      <c r="F2601" t="s">
        <v>8218</v>
      </c>
      <c r="G2601" t="s">
        <v>8223</v>
      </c>
      <c r="H2601" t="s">
        <v>8245</v>
      </c>
      <c r="I2601" s="10">
        <v>1393694280</v>
      </c>
      <c r="J2601">
        <v>1390088311</v>
      </c>
      <c r="K2601" t="b">
        <v>0</v>
      </c>
      <c r="L2601">
        <v>14</v>
      </c>
      <c r="M2601" t="b">
        <v>1</v>
      </c>
      <c r="N2601" s="12" t="s">
        <v>8281</v>
      </c>
      <c r="O2601" t="s">
        <v>8282</v>
      </c>
      <c r="P2601" s="6">
        <f t="shared" si="200"/>
        <v>120</v>
      </c>
      <c r="Q2601">
        <f t="shared" si="201"/>
        <v>42.86</v>
      </c>
      <c r="R2601" s="16">
        <f t="shared" si="202"/>
        <v>41657.985081018516</v>
      </c>
      <c r="S2601" s="16">
        <f t="shared" si="203"/>
        <v>42689.853090277778</v>
      </c>
      <c r="T2601">
        <f t="shared" si="204"/>
        <v>2014</v>
      </c>
    </row>
    <row r="2602" spans="1:20" ht="60" hidden="1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 s="10">
        <v>1479846507</v>
      </c>
      <c r="J2602">
        <v>1479241707</v>
      </c>
      <c r="K2602" t="b">
        <v>0</v>
      </c>
      <c r="L2602">
        <v>17</v>
      </c>
      <c r="M2602" t="b">
        <v>1</v>
      </c>
      <c r="N2602" s="12" t="s">
        <v>8276</v>
      </c>
      <c r="O2602" t="s">
        <v>8277</v>
      </c>
      <c r="P2602" s="6">
        <f t="shared" si="200"/>
        <v>298.5</v>
      </c>
      <c r="Q2602">
        <f t="shared" si="201"/>
        <v>35.119999999999997</v>
      </c>
      <c r="R2602" s="16">
        <f t="shared" si="202"/>
        <v>42689.853090277778</v>
      </c>
      <c r="S2602" s="16">
        <f t="shared" si="203"/>
        <v>41235.054560185185</v>
      </c>
      <c r="T2602">
        <f t="shared" si="204"/>
        <v>2016</v>
      </c>
    </row>
    <row r="2603" spans="1:20" ht="60" hidden="1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 s="10">
        <v>1354756714</v>
      </c>
      <c r="J2603">
        <v>1353547114</v>
      </c>
      <c r="K2603" t="b">
        <v>0</v>
      </c>
      <c r="L2603">
        <v>18</v>
      </c>
      <c r="M2603" t="b">
        <v>1</v>
      </c>
      <c r="N2603" s="12" t="s">
        <v>8271</v>
      </c>
      <c r="O2603" t="s">
        <v>8293</v>
      </c>
      <c r="P2603" s="6">
        <f t="shared" si="200"/>
        <v>238</v>
      </c>
      <c r="Q2603">
        <f t="shared" si="201"/>
        <v>33.06</v>
      </c>
      <c r="R2603" s="16">
        <f t="shared" si="202"/>
        <v>41235.054560185185</v>
      </c>
      <c r="S2603" s="16">
        <f t="shared" si="203"/>
        <v>41881.361342592594</v>
      </c>
      <c r="T2603">
        <f t="shared" si="204"/>
        <v>2012</v>
      </c>
    </row>
    <row r="2604" spans="1:20" ht="135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 s="10">
        <v>1411980020</v>
      </c>
      <c r="J2604">
        <v>1409388020</v>
      </c>
      <c r="K2604" t="b">
        <v>0</v>
      </c>
      <c r="L2604">
        <v>13</v>
      </c>
      <c r="M2604" t="b">
        <v>1</v>
      </c>
      <c r="N2604" s="12" t="s">
        <v>8283</v>
      </c>
      <c r="O2604" t="s">
        <v>8286</v>
      </c>
      <c r="P2604" s="6">
        <f t="shared" si="200"/>
        <v>169.43</v>
      </c>
      <c r="Q2604">
        <f t="shared" si="201"/>
        <v>45.62</v>
      </c>
      <c r="R2604" s="16">
        <f t="shared" si="202"/>
        <v>41881.361342592594</v>
      </c>
      <c r="S2604" s="16">
        <f t="shared" si="203"/>
        <v>41858.355393518519</v>
      </c>
      <c r="T2604">
        <f t="shared" si="204"/>
        <v>2014</v>
      </c>
    </row>
    <row r="2605" spans="1:20" ht="135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 s="10">
        <v>1409490480</v>
      </c>
      <c r="J2605">
        <v>1407400306</v>
      </c>
      <c r="K2605" t="b">
        <v>0</v>
      </c>
      <c r="L2605">
        <v>21</v>
      </c>
      <c r="M2605" t="b">
        <v>1</v>
      </c>
      <c r="N2605" s="12" t="s">
        <v>8283</v>
      </c>
      <c r="O2605" t="s">
        <v>8286</v>
      </c>
      <c r="P2605" s="6">
        <f t="shared" si="200"/>
        <v>107.64</v>
      </c>
      <c r="Q2605">
        <f t="shared" si="201"/>
        <v>28.19</v>
      </c>
      <c r="R2605" s="16">
        <f t="shared" si="202"/>
        <v>41858.355393518519</v>
      </c>
      <c r="S2605" s="16">
        <f t="shared" si="203"/>
        <v>41877.638298611113</v>
      </c>
      <c r="T2605">
        <f t="shared" si="204"/>
        <v>2014</v>
      </c>
    </row>
    <row r="2606" spans="1:20" ht="60" hidden="1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 s="10">
        <v>1412090349</v>
      </c>
      <c r="J2606">
        <v>1409066349</v>
      </c>
      <c r="K2606" t="b">
        <v>1</v>
      </c>
      <c r="L2606">
        <v>8</v>
      </c>
      <c r="M2606" t="b">
        <v>0</v>
      </c>
      <c r="N2606" s="12" t="s">
        <v>8273</v>
      </c>
      <c r="O2606" t="s">
        <v>8274</v>
      </c>
      <c r="P2606" s="6">
        <f t="shared" si="200"/>
        <v>2.96</v>
      </c>
      <c r="Q2606">
        <f t="shared" si="201"/>
        <v>73.88</v>
      </c>
      <c r="R2606" s="16">
        <f t="shared" si="202"/>
        <v>41877.638298611113</v>
      </c>
      <c r="S2606" s="16">
        <f t="shared" si="203"/>
        <v>41835.639155092591</v>
      </c>
      <c r="T2606">
        <f t="shared" si="204"/>
        <v>2014</v>
      </c>
    </row>
    <row r="2607" spans="1:20" ht="45" hidden="1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 s="10">
        <v>1408029623</v>
      </c>
      <c r="J2607">
        <v>1405437623</v>
      </c>
      <c r="K2607" t="b">
        <v>0</v>
      </c>
      <c r="L2607">
        <v>13</v>
      </c>
      <c r="M2607" t="b">
        <v>0</v>
      </c>
      <c r="N2607" s="12" t="s">
        <v>8268</v>
      </c>
      <c r="O2607" t="s">
        <v>8302</v>
      </c>
      <c r="P2607" s="6">
        <f t="shared" si="200"/>
        <v>3.93</v>
      </c>
      <c r="Q2607">
        <f t="shared" si="201"/>
        <v>45.39</v>
      </c>
      <c r="R2607" s="16">
        <f t="shared" si="202"/>
        <v>41835.639155092591</v>
      </c>
      <c r="S2607" s="16">
        <f t="shared" si="203"/>
        <v>42737.663877314815</v>
      </c>
      <c r="T2607">
        <f t="shared" si="204"/>
        <v>2014</v>
      </c>
    </row>
    <row r="2608" spans="1:20" ht="60" hidden="1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 s="10">
        <v>1485964559</v>
      </c>
      <c r="J2608">
        <v>1483372559</v>
      </c>
      <c r="K2608" t="b">
        <v>0</v>
      </c>
      <c r="L2608">
        <v>7</v>
      </c>
      <c r="M2608" t="b">
        <v>0</v>
      </c>
      <c r="N2608" s="12" t="s">
        <v>8268</v>
      </c>
      <c r="O2608" t="s">
        <v>8270</v>
      </c>
      <c r="P2608" s="6">
        <f t="shared" si="200"/>
        <v>0.39</v>
      </c>
      <c r="Q2608">
        <f t="shared" si="201"/>
        <v>84.29</v>
      </c>
      <c r="R2608" s="16">
        <f t="shared" si="202"/>
        <v>42737.663877314815</v>
      </c>
      <c r="S2608" s="16">
        <f t="shared" si="203"/>
        <v>42010.968240740738</v>
      </c>
      <c r="T2608">
        <f t="shared" si="204"/>
        <v>2017</v>
      </c>
    </row>
    <row r="2609" spans="1:20" ht="45" hidden="1" x14ac:dyDescent="0.25">
      <c r="A2609">
        <v>3193</v>
      </c>
      <c r="B2609" s="3" t="s">
        <v>3193</v>
      </c>
      <c r="C2609" s="3" t="s">
        <v>7303</v>
      </c>
      <c r="D2609" s="6">
        <v>5000</v>
      </c>
      <c r="E2609" s="8">
        <v>587</v>
      </c>
      <c r="F2609" t="s">
        <v>8220</v>
      </c>
      <c r="G2609" t="s">
        <v>8224</v>
      </c>
      <c r="H2609" t="s">
        <v>8246</v>
      </c>
      <c r="I2609" s="10">
        <v>1424474056</v>
      </c>
      <c r="J2609">
        <v>1420586056</v>
      </c>
      <c r="K2609" t="b">
        <v>0</v>
      </c>
      <c r="L2609">
        <v>24</v>
      </c>
      <c r="M2609" t="b">
        <v>0</v>
      </c>
      <c r="N2609" s="12" t="s">
        <v>8283</v>
      </c>
      <c r="O2609" t="s">
        <v>8295</v>
      </c>
      <c r="P2609" s="6">
        <f t="shared" si="200"/>
        <v>11.74</v>
      </c>
      <c r="Q2609">
        <f t="shared" si="201"/>
        <v>24.46</v>
      </c>
      <c r="R2609" s="16">
        <f t="shared" si="202"/>
        <v>42010.968240740738</v>
      </c>
      <c r="S2609" s="16">
        <f t="shared" si="203"/>
        <v>42630.922893518517</v>
      </c>
      <c r="T2609">
        <f t="shared" si="204"/>
        <v>2015</v>
      </c>
    </row>
    <row r="2610" spans="1:20" ht="45" hidden="1" x14ac:dyDescent="0.25">
      <c r="A2610">
        <v>3063</v>
      </c>
      <c r="B2610" s="3" t="s">
        <v>3063</v>
      </c>
      <c r="C2610" s="3" t="s">
        <v>7173</v>
      </c>
      <c r="D2610" s="6">
        <v>3000</v>
      </c>
      <c r="E2610" s="8">
        <v>587</v>
      </c>
      <c r="F2610" t="s">
        <v>8220</v>
      </c>
      <c r="G2610" t="s">
        <v>8223</v>
      </c>
      <c r="H2610" t="s">
        <v>8245</v>
      </c>
      <c r="I2610" s="10">
        <v>1477174138</v>
      </c>
      <c r="J2610">
        <v>1474150138</v>
      </c>
      <c r="K2610" t="b">
        <v>0</v>
      </c>
      <c r="L2610">
        <v>23</v>
      </c>
      <c r="M2610" t="b">
        <v>0</v>
      </c>
      <c r="N2610" s="12" t="s">
        <v>8283</v>
      </c>
      <c r="O2610" t="s">
        <v>8284</v>
      </c>
      <c r="P2610" s="6">
        <f t="shared" si="200"/>
        <v>19.57</v>
      </c>
      <c r="Q2610">
        <f t="shared" si="201"/>
        <v>25.52</v>
      </c>
      <c r="R2610" s="16">
        <f t="shared" si="202"/>
        <v>42630.922893518517</v>
      </c>
      <c r="S2610" s="16">
        <f t="shared" si="203"/>
        <v>42498.341122685189</v>
      </c>
      <c r="T2610">
        <f t="shared" si="204"/>
        <v>2016</v>
      </c>
    </row>
    <row r="2611" spans="1:20" ht="45" hidden="1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 s="10">
        <v>1465709400</v>
      </c>
      <c r="J2611">
        <v>1462695073</v>
      </c>
      <c r="K2611" t="b">
        <v>0</v>
      </c>
      <c r="L2611">
        <v>34</v>
      </c>
      <c r="M2611" t="b">
        <v>1</v>
      </c>
      <c r="N2611" s="12" t="s">
        <v>8287</v>
      </c>
      <c r="O2611" t="s">
        <v>8291</v>
      </c>
      <c r="P2611" s="6">
        <f t="shared" si="200"/>
        <v>167.43</v>
      </c>
      <c r="Q2611">
        <f t="shared" si="201"/>
        <v>17.239999999999998</v>
      </c>
      <c r="R2611" s="16">
        <f t="shared" si="202"/>
        <v>42498.341122685189</v>
      </c>
      <c r="S2611" s="16">
        <f t="shared" si="203"/>
        <v>41926.854166666664</v>
      </c>
      <c r="T2611">
        <f t="shared" si="204"/>
        <v>2016</v>
      </c>
    </row>
    <row r="2612" spans="1:20" ht="60" hidden="1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 s="10">
        <v>1416000600</v>
      </c>
      <c r="J2612">
        <v>1413318600</v>
      </c>
      <c r="K2612" t="b">
        <v>0</v>
      </c>
      <c r="L2612">
        <v>23</v>
      </c>
      <c r="M2612" t="b">
        <v>0</v>
      </c>
      <c r="N2612" s="12" t="s">
        <v>8276</v>
      </c>
      <c r="O2612" t="s">
        <v>8304</v>
      </c>
      <c r="P2612" s="6">
        <f t="shared" si="200"/>
        <v>1.67</v>
      </c>
      <c r="Q2612">
        <f t="shared" si="201"/>
        <v>25.43</v>
      </c>
      <c r="R2612" s="16">
        <f t="shared" si="202"/>
        <v>41926.854166666664</v>
      </c>
      <c r="S2612" s="16">
        <f t="shared" si="203"/>
        <v>42170.728460648148</v>
      </c>
      <c r="T2612">
        <f t="shared" si="204"/>
        <v>2014</v>
      </c>
    </row>
    <row r="2613" spans="1:20" ht="45" hidden="1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 s="10">
        <v>1436981339</v>
      </c>
      <c r="J2613">
        <v>1434389339</v>
      </c>
      <c r="K2613" t="b">
        <v>0</v>
      </c>
      <c r="L2613">
        <v>9</v>
      </c>
      <c r="M2613" t="b">
        <v>0</v>
      </c>
      <c r="N2613" s="12" t="s">
        <v>8279</v>
      </c>
      <c r="O2613" t="s">
        <v>8305</v>
      </c>
      <c r="P2613" s="6">
        <f t="shared" si="200"/>
        <v>2.93</v>
      </c>
      <c r="Q2613">
        <f t="shared" si="201"/>
        <v>65</v>
      </c>
      <c r="R2613" s="16">
        <f t="shared" si="202"/>
        <v>42170.728460648148</v>
      </c>
      <c r="S2613" s="16">
        <f t="shared" si="203"/>
        <v>42338.963912037041</v>
      </c>
      <c r="T2613">
        <f t="shared" si="204"/>
        <v>2015</v>
      </c>
    </row>
    <row r="2614" spans="1:20" ht="90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 s="10">
        <v>1450137600</v>
      </c>
      <c r="J2614">
        <v>1448924882</v>
      </c>
      <c r="K2614" t="b">
        <v>0</v>
      </c>
      <c r="L2614">
        <v>20</v>
      </c>
      <c r="M2614" t="b">
        <v>1</v>
      </c>
      <c r="N2614" s="12" t="s">
        <v>8283</v>
      </c>
      <c r="O2614" t="s">
        <v>8286</v>
      </c>
      <c r="P2614" s="6">
        <f t="shared" si="200"/>
        <v>105.45</v>
      </c>
      <c r="Q2614">
        <f t="shared" si="201"/>
        <v>29</v>
      </c>
      <c r="R2614" s="16">
        <f t="shared" si="202"/>
        <v>42338.963912037041</v>
      </c>
      <c r="S2614" s="16">
        <f t="shared" si="203"/>
        <v>41779.045937499999</v>
      </c>
      <c r="T2614">
        <f t="shared" si="204"/>
        <v>2015</v>
      </c>
    </row>
    <row r="2615" spans="1:20" ht="60" hidden="1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 s="10">
        <v>1404149280</v>
      </c>
      <c r="J2615">
        <v>1400547969</v>
      </c>
      <c r="K2615" t="b">
        <v>0</v>
      </c>
      <c r="L2615">
        <v>13</v>
      </c>
      <c r="M2615" t="b">
        <v>0</v>
      </c>
      <c r="N2615" s="12" t="s">
        <v>8283</v>
      </c>
      <c r="O2615" t="s">
        <v>8286</v>
      </c>
      <c r="P2615" s="6">
        <f t="shared" si="200"/>
        <v>28.8</v>
      </c>
      <c r="Q2615">
        <f t="shared" si="201"/>
        <v>44.31</v>
      </c>
      <c r="R2615" s="16">
        <f t="shared" si="202"/>
        <v>41779.045937499999</v>
      </c>
      <c r="S2615" s="16">
        <f t="shared" si="203"/>
        <v>42238.726631944446</v>
      </c>
      <c r="T2615">
        <f t="shared" si="204"/>
        <v>2014</v>
      </c>
    </row>
    <row r="2616" spans="1:20" ht="60" hidden="1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 s="10">
        <v>1445448381</v>
      </c>
      <c r="J2616">
        <v>1440264381</v>
      </c>
      <c r="K2616" t="b">
        <v>0</v>
      </c>
      <c r="L2616">
        <v>8</v>
      </c>
      <c r="M2616" t="b">
        <v>0</v>
      </c>
      <c r="N2616" s="12" t="s">
        <v>8281</v>
      </c>
      <c r="O2616" t="s">
        <v>8299</v>
      </c>
      <c r="P2616" s="6">
        <f t="shared" si="200"/>
        <v>9.5</v>
      </c>
      <c r="Q2616">
        <f t="shared" si="201"/>
        <v>71.25</v>
      </c>
      <c r="R2616" s="16">
        <f t="shared" si="202"/>
        <v>42238.726631944446</v>
      </c>
      <c r="S2616" s="16">
        <f t="shared" si="203"/>
        <v>41311.126481481479</v>
      </c>
      <c r="T2616">
        <f t="shared" si="204"/>
        <v>2015</v>
      </c>
    </row>
    <row r="2617" spans="1:20" ht="60" hidden="1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 s="10">
        <v>1362711728</v>
      </c>
      <c r="J2617">
        <v>1360119728</v>
      </c>
      <c r="K2617" t="b">
        <v>0</v>
      </c>
      <c r="L2617">
        <v>13</v>
      </c>
      <c r="M2617" t="b">
        <v>0</v>
      </c>
      <c r="N2617" s="12" t="s">
        <v>8271</v>
      </c>
      <c r="O2617" t="s">
        <v>8316</v>
      </c>
      <c r="P2617" s="6">
        <f t="shared" si="200"/>
        <v>14.25</v>
      </c>
      <c r="Q2617">
        <f t="shared" si="201"/>
        <v>43.85</v>
      </c>
      <c r="R2617" s="16">
        <f t="shared" si="202"/>
        <v>41311.126481481479</v>
      </c>
      <c r="S2617" s="16">
        <f t="shared" si="203"/>
        <v>42232.702546296292</v>
      </c>
      <c r="T2617">
        <f t="shared" si="204"/>
        <v>2013</v>
      </c>
    </row>
    <row r="2618" spans="1:20" ht="150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 s="10">
        <v>1442462340</v>
      </c>
      <c r="J2618">
        <v>1439743900</v>
      </c>
      <c r="K2618" t="b">
        <v>0</v>
      </c>
      <c r="L2618">
        <v>14</v>
      </c>
      <c r="M2618" t="b">
        <v>1</v>
      </c>
      <c r="N2618" s="12" t="s">
        <v>8283</v>
      </c>
      <c r="O2618" t="s">
        <v>8286</v>
      </c>
      <c r="P2618" s="6">
        <f t="shared" si="200"/>
        <v>114</v>
      </c>
      <c r="Q2618">
        <f t="shared" si="201"/>
        <v>40.71</v>
      </c>
      <c r="R2618" s="16">
        <f t="shared" si="202"/>
        <v>42232.702546296292</v>
      </c>
      <c r="S2618" s="16">
        <f t="shared" si="203"/>
        <v>41779.724224537036</v>
      </c>
      <c r="T2618">
        <f t="shared" si="204"/>
        <v>2015</v>
      </c>
    </row>
    <row r="2619" spans="1:20" ht="75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 s="10">
        <v>1402848000</v>
      </c>
      <c r="J2619">
        <v>1400606573</v>
      </c>
      <c r="K2619" t="b">
        <v>0</v>
      </c>
      <c r="L2619">
        <v>21</v>
      </c>
      <c r="M2619" t="b">
        <v>1</v>
      </c>
      <c r="N2619" s="12" t="s">
        <v>8283</v>
      </c>
      <c r="O2619" t="s">
        <v>8286</v>
      </c>
      <c r="P2619" s="6">
        <f t="shared" si="200"/>
        <v>114</v>
      </c>
      <c r="Q2619">
        <f t="shared" si="201"/>
        <v>27.14</v>
      </c>
      <c r="R2619" s="16">
        <f t="shared" si="202"/>
        <v>41779.724224537036</v>
      </c>
      <c r="S2619" s="16">
        <f t="shared" si="203"/>
        <v>42045.84238425926</v>
      </c>
      <c r="T2619">
        <f t="shared" si="204"/>
        <v>2014</v>
      </c>
    </row>
    <row r="2620" spans="1:20" ht="120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 s="10">
        <v>1426187582</v>
      </c>
      <c r="J2620">
        <v>1423599182</v>
      </c>
      <c r="K2620" t="b">
        <v>0</v>
      </c>
      <c r="L2620">
        <v>10</v>
      </c>
      <c r="M2620" t="b">
        <v>1</v>
      </c>
      <c r="N2620" s="12" t="s">
        <v>8283</v>
      </c>
      <c r="O2620" t="s">
        <v>8286</v>
      </c>
      <c r="P2620" s="6">
        <f t="shared" si="200"/>
        <v>228</v>
      </c>
      <c r="Q2620">
        <f t="shared" si="201"/>
        <v>57</v>
      </c>
      <c r="R2620" s="16">
        <f t="shared" si="202"/>
        <v>42045.84238425926</v>
      </c>
      <c r="S2620" s="16">
        <f t="shared" si="203"/>
        <v>42199.648912037039</v>
      </c>
      <c r="T2620">
        <f t="shared" si="204"/>
        <v>2015</v>
      </c>
    </row>
    <row r="2621" spans="1:20" ht="60" hidden="1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 s="10">
        <v>1438390800</v>
      </c>
      <c r="J2621">
        <v>1436888066</v>
      </c>
      <c r="K2621" t="b">
        <v>0</v>
      </c>
      <c r="L2621">
        <v>7</v>
      </c>
      <c r="M2621" t="b">
        <v>0</v>
      </c>
      <c r="N2621" s="12" t="s">
        <v>8283</v>
      </c>
      <c r="O2621" t="s">
        <v>8286</v>
      </c>
      <c r="P2621" s="6">
        <f t="shared" si="200"/>
        <v>9.42</v>
      </c>
      <c r="Q2621">
        <f t="shared" si="201"/>
        <v>80.709999999999994</v>
      </c>
      <c r="R2621" s="16">
        <f t="shared" si="202"/>
        <v>42199.648912037039</v>
      </c>
      <c r="S2621" s="16">
        <f t="shared" si="203"/>
        <v>42619.802488425921</v>
      </c>
      <c r="T2621">
        <f t="shared" si="204"/>
        <v>2015</v>
      </c>
    </row>
    <row r="2622" spans="1:20" ht="195" hidden="1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 s="10">
        <v>1476651600</v>
      </c>
      <c r="J2622">
        <v>1473189335</v>
      </c>
      <c r="K2622" t="b">
        <v>0</v>
      </c>
      <c r="L2622">
        <v>15</v>
      </c>
      <c r="M2622" t="b">
        <v>1</v>
      </c>
      <c r="N2622" s="12" t="s">
        <v>8283</v>
      </c>
      <c r="O2622" t="s">
        <v>8295</v>
      </c>
      <c r="P2622" s="6">
        <f t="shared" si="200"/>
        <v>113</v>
      </c>
      <c r="Q2622">
        <f t="shared" si="201"/>
        <v>37.67</v>
      </c>
      <c r="R2622" s="16">
        <f t="shared" si="202"/>
        <v>42619.802488425921</v>
      </c>
      <c r="S2622" s="16">
        <f t="shared" si="203"/>
        <v>42360.487210648149</v>
      </c>
      <c r="T2622">
        <f t="shared" si="204"/>
        <v>2016</v>
      </c>
    </row>
    <row r="2623" spans="1:20" ht="60" hidden="1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 s="10">
        <v>1453376495</v>
      </c>
      <c r="J2623">
        <v>1450784495</v>
      </c>
      <c r="K2623" t="b">
        <v>0</v>
      </c>
      <c r="L2623">
        <v>29</v>
      </c>
      <c r="M2623" t="b">
        <v>1</v>
      </c>
      <c r="N2623" s="12" t="s">
        <v>8281</v>
      </c>
      <c r="O2623" t="s">
        <v>8303</v>
      </c>
      <c r="P2623" s="6">
        <f t="shared" si="200"/>
        <v>112.93</v>
      </c>
      <c r="Q2623">
        <f t="shared" si="201"/>
        <v>19.47</v>
      </c>
      <c r="R2623" s="16">
        <f t="shared" si="202"/>
        <v>42360.487210648149</v>
      </c>
      <c r="S2623" s="16">
        <f t="shared" si="203"/>
        <v>41596.913437499999</v>
      </c>
      <c r="T2623">
        <f t="shared" si="204"/>
        <v>2015</v>
      </c>
    </row>
    <row r="2624" spans="1:20" ht="60" hidden="1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 s="10">
        <v>1387281600</v>
      </c>
      <c r="J2624">
        <v>1384811721</v>
      </c>
      <c r="K2624" t="b">
        <v>0</v>
      </c>
      <c r="L2624">
        <v>45</v>
      </c>
      <c r="M2624" t="b">
        <v>1</v>
      </c>
      <c r="N2624" s="12" t="s">
        <v>8287</v>
      </c>
      <c r="O2624" t="s">
        <v>8298</v>
      </c>
      <c r="P2624" s="6">
        <f t="shared" si="200"/>
        <v>112.8</v>
      </c>
      <c r="Q2624">
        <f t="shared" si="201"/>
        <v>12.53</v>
      </c>
      <c r="R2624" s="16">
        <f t="shared" si="202"/>
        <v>41596.913437499999</v>
      </c>
      <c r="S2624" s="16">
        <f t="shared" si="203"/>
        <v>41765.938657407409</v>
      </c>
      <c r="T2624">
        <f t="shared" si="204"/>
        <v>2013</v>
      </c>
    </row>
    <row r="2625" spans="1:20" ht="45" hidden="1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 s="10">
        <v>1402007500</v>
      </c>
      <c r="J2625">
        <v>1399415500</v>
      </c>
      <c r="K2625" t="b">
        <v>0</v>
      </c>
      <c r="L2625">
        <v>11</v>
      </c>
      <c r="M2625" t="b">
        <v>0</v>
      </c>
      <c r="N2625" s="12" t="s">
        <v>8283</v>
      </c>
      <c r="O2625" t="s">
        <v>8286</v>
      </c>
      <c r="P2625" s="6">
        <f t="shared" si="200"/>
        <v>28.05</v>
      </c>
      <c r="Q2625">
        <f t="shared" si="201"/>
        <v>51</v>
      </c>
      <c r="R2625" s="16">
        <f t="shared" si="202"/>
        <v>41765.938657407409</v>
      </c>
      <c r="S2625" s="16">
        <f t="shared" si="203"/>
        <v>41255.833611111113</v>
      </c>
      <c r="T2625">
        <f t="shared" si="204"/>
        <v>2014</v>
      </c>
    </row>
    <row r="2626" spans="1:20" ht="60" hidden="1" x14ac:dyDescent="0.25">
      <c r="A2626">
        <v>2140</v>
      </c>
      <c r="B2626" s="3" t="s">
        <v>2141</v>
      </c>
      <c r="C2626" s="3" t="s">
        <v>6250</v>
      </c>
      <c r="D2626" s="6">
        <v>500000</v>
      </c>
      <c r="E2626" s="8">
        <v>560</v>
      </c>
      <c r="F2626" t="s">
        <v>8220</v>
      </c>
      <c r="G2626" t="s">
        <v>8223</v>
      </c>
      <c r="H2626" t="s">
        <v>8245</v>
      </c>
      <c r="I2626" s="10">
        <v>1357934424</v>
      </c>
      <c r="J2626">
        <v>1355342424</v>
      </c>
      <c r="K2626" t="b">
        <v>0</v>
      </c>
      <c r="L2626">
        <v>11</v>
      </c>
      <c r="M2626" t="b">
        <v>0</v>
      </c>
      <c r="N2626" s="12" t="s">
        <v>8276</v>
      </c>
      <c r="O2626" t="s">
        <v>8294</v>
      </c>
      <c r="P2626" s="6">
        <f t="shared" ref="P2626:P2689" si="205">ROUND(E2626/D2626*100,2)</f>
        <v>0.11</v>
      </c>
      <c r="Q2626">
        <f t="shared" ref="Q2626:Q2689" si="206">ROUND(E2626/L2626,2)</f>
        <v>50.91</v>
      </c>
      <c r="R2626" s="16">
        <f t="shared" si="202"/>
        <v>41255.833611111113</v>
      </c>
      <c r="S2626" s="16">
        <f t="shared" si="203"/>
        <v>41845.968159722222</v>
      </c>
      <c r="T2626">
        <f t="shared" si="204"/>
        <v>2012</v>
      </c>
    </row>
    <row r="2627" spans="1:20" ht="60" hidden="1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 s="10">
        <v>1408922049</v>
      </c>
      <c r="J2627">
        <v>1406330049</v>
      </c>
      <c r="K2627" t="b">
        <v>0</v>
      </c>
      <c r="L2627">
        <v>9</v>
      </c>
      <c r="M2627" t="b">
        <v>0</v>
      </c>
      <c r="N2627" s="12" t="s">
        <v>8287</v>
      </c>
      <c r="O2627" t="s">
        <v>8290</v>
      </c>
      <c r="P2627" s="6">
        <f t="shared" si="205"/>
        <v>10.18</v>
      </c>
      <c r="Q2627">
        <f t="shared" si="206"/>
        <v>62.22</v>
      </c>
      <c r="R2627" s="16">
        <f t="shared" ref="R2627:R2690" si="207">(((J2627/60)/60)/24)+DATE(1970,1,1)</f>
        <v>41845.968159722222</v>
      </c>
      <c r="S2627" s="16">
        <f t="shared" ref="S2627:S2690" si="208">(((J2628/60)/60)/24)+DATE(1970,1,1)</f>
        <v>41900.505312499998</v>
      </c>
      <c r="T2627">
        <f t="shared" ref="T2627:T2690" si="209">YEAR(R2627)</f>
        <v>2014</v>
      </c>
    </row>
    <row r="2628" spans="1:20" ht="60" hidden="1" x14ac:dyDescent="0.25">
      <c r="A2628">
        <v>169</v>
      </c>
      <c r="B2628" s="3" t="s">
        <v>171</v>
      </c>
      <c r="C2628" s="3" t="s">
        <v>4279</v>
      </c>
      <c r="D2628" s="6">
        <v>2500</v>
      </c>
      <c r="E2628" s="8">
        <v>560</v>
      </c>
      <c r="F2628" t="s">
        <v>8220</v>
      </c>
      <c r="G2628" t="s">
        <v>8224</v>
      </c>
      <c r="H2628" t="s">
        <v>8246</v>
      </c>
      <c r="I2628" s="10">
        <v>1413634059</v>
      </c>
      <c r="J2628">
        <v>1411042059</v>
      </c>
      <c r="K2628" t="b">
        <v>0</v>
      </c>
      <c r="L2628">
        <v>10</v>
      </c>
      <c r="M2628" t="b">
        <v>0</v>
      </c>
      <c r="N2628" s="12" t="s">
        <v>8281</v>
      </c>
      <c r="O2628" t="s">
        <v>8285</v>
      </c>
      <c r="P2628" s="6">
        <f t="shared" si="205"/>
        <v>22.4</v>
      </c>
      <c r="Q2628">
        <f t="shared" si="206"/>
        <v>56</v>
      </c>
      <c r="R2628" s="16">
        <f t="shared" si="207"/>
        <v>41900.505312499998</v>
      </c>
      <c r="S2628" s="16">
        <f t="shared" si="208"/>
        <v>40981.710243055553</v>
      </c>
      <c r="T2628">
        <f t="shared" si="209"/>
        <v>2014</v>
      </c>
    </row>
    <row r="2629" spans="1:20" ht="45" hidden="1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 s="10">
        <v>1334250165</v>
      </c>
      <c r="J2629">
        <v>1331658165</v>
      </c>
      <c r="K2629" t="b">
        <v>0</v>
      </c>
      <c r="L2629">
        <v>13</v>
      </c>
      <c r="M2629" t="b">
        <v>1</v>
      </c>
      <c r="N2629" s="12" t="s">
        <v>8287</v>
      </c>
      <c r="O2629" t="s">
        <v>8288</v>
      </c>
      <c r="P2629" s="6">
        <f t="shared" si="205"/>
        <v>123.95</v>
      </c>
      <c r="Q2629">
        <f t="shared" si="206"/>
        <v>43</v>
      </c>
      <c r="R2629" s="16">
        <f t="shared" si="207"/>
        <v>40981.710243055553</v>
      </c>
      <c r="S2629" s="16">
        <f t="shared" si="208"/>
        <v>42628.650208333333</v>
      </c>
      <c r="T2629">
        <f t="shared" si="209"/>
        <v>2012</v>
      </c>
    </row>
    <row r="2630" spans="1:20" ht="75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 s="10">
        <v>1476632178</v>
      </c>
      <c r="J2630">
        <v>1473953778</v>
      </c>
      <c r="K2630" t="b">
        <v>0</v>
      </c>
      <c r="L2630">
        <v>31</v>
      </c>
      <c r="M2630" t="b">
        <v>1</v>
      </c>
      <c r="N2630" s="12" t="s">
        <v>8283</v>
      </c>
      <c r="O2630" t="s">
        <v>8286</v>
      </c>
      <c r="P2630" s="6">
        <f t="shared" si="205"/>
        <v>159.43</v>
      </c>
      <c r="Q2630">
        <f t="shared" si="206"/>
        <v>18</v>
      </c>
      <c r="R2630" s="16">
        <f t="shared" si="207"/>
        <v>42628.650208333333</v>
      </c>
      <c r="S2630" s="16">
        <f t="shared" si="208"/>
        <v>40687.285844907405</v>
      </c>
      <c r="T2630">
        <f t="shared" si="209"/>
        <v>2016</v>
      </c>
    </row>
    <row r="2631" spans="1:20" ht="60" hidden="1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 s="10">
        <v>1311576600</v>
      </c>
      <c r="J2631">
        <v>1306219897</v>
      </c>
      <c r="K2631" t="b">
        <v>0</v>
      </c>
      <c r="L2631">
        <v>11</v>
      </c>
      <c r="M2631" t="b">
        <v>1</v>
      </c>
      <c r="N2631" s="12" t="s">
        <v>8287</v>
      </c>
      <c r="O2631" t="s">
        <v>8291</v>
      </c>
      <c r="P2631" s="6">
        <f t="shared" si="205"/>
        <v>185</v>
      </c>
      <c r="Q2631">
        <f t="shared" si="206"/>
        <v>50.45</v>
      </c>
      <c r="R2631" s="16">
        <f t="shared" si="207"/>
        <v>40687.285844907405</v>
      </c>
      <c r="S2631" s="16">
        <f t="shared" si="208"/>
        <v>41880.068437499998</v>
      </c>
      <c r="T2631">
        <f t="shared" si="209"/>
        <v>2011</v>
      </c>
    </row>
    <row r="2632" spans="1:20" ht="30" hidden="1" x14ac:dyDescent="0.25">
      <c r="A2632">
        <v>1807</v>
      </c>
      <c r="B2632" s="3" t="s">
        <v>1808</v>
      </c>
      <c r="C2632" s="3" t="s">
        <v>5917</v>
      </c>
      <c r="D2632" s="6">
        <v>5000</v>
      </c>
      <c r="E2632" s="8">
        <v>553</v>
      </c>
      <c r="F2632" t="s">
        <v>8220</v>
      </c>
      <c r="G2632" t="s">
        <v>8223</v>
      </c>
      <c r="H2632" t="s">
        <v>8245</v>
      </c>
      <c r="I2632" s="10">
        <v>1411868313</v>
      </c>
      <c r="J2632">
        <v>1409276313</v>
      </c>
      <c r="K2632" t="b">
        <v>1</v>
      </c>
      <c r="L2632">
        <v>8</v>
      </c>
      <c r="M2632" t="b">
        <v>0</v>
      </c>
      <c r="N2632" s="12" t="s">
        <v>8273</v>
      </c>
      <c r="O2632" t="s">
        <v>8274</v>
      </c>
      <c r="P2632" s="6">
        <f t="shared" si="205"/>
        <v>11.06</v>
      </c>
      <c r="Q2632">
        <f t="shared" si="206"/>
        <v>69.13</v>
      </c>
      <c r="R2632" s="16">
        <f t="shared" si="207"/>
        <v>41880.068437499998</v>
      </c>
      <c r="S2632" s="16">
        <f t="shared" si="208"/>
        <v>41971.866574074069</v>
      </c>
      <c r="T2632">
        <f t="shared" si="209"/>
        <v>2014</v>
      </c>
    </row>
    <row r="2633" spans="1:20" ht="60" hidden="1" x14ac:dyDescent="0.25">
      <c r="A2633">
        <v>685</v>
      </c>
      <c r="B2633" s="3" t="s">
        <v>686</v>
      </c>
      <c r="C2633" s="3" t="s">
        <v>4795</v>
      </c>
      <c r="D2633" s="6">
        <v>2000</v>
      </c>
      <c r="E2633" s="8">
        <v>553</v>
      </c>
      <c r="F2633" t="s">
        <v>8220</v>
      </c>
      <c r="G2633" t="s">
        <v>8223</v>
      </c>
      <c r="H2633" t="s">
        <v>8245</v>
      </c>
      <c r="I2633" s="10">
        <v>1421095672</v>
      </c>
      <c r="J2633">
        <v>1417207672</v>
      </c>
      <c r="K2633" t="b">
        <v>0</v>
      </c>
      <c r="L2633">
        <v>10</v>
      </c>
      <c r="M2633" t="b">
        <v>0</v>
      </c>
      <c r="N2633" s="12" t="s">
        <v>8268</v>
      </c>
      <c r="O2633" t="s">
        <v>8270</v>
      </c>
      <c r="P2633" s="6">
        <f t="shared" si="205"/>
        <v>27.65</v>
      </c>
      <c r="Q2633">
        <f t="shared" si="206"/>
        <v>55.3</v>
      </c>
      <c r="R2633" s="16">
        <f t="shared" si="207"/>
        <v>41971.866574074069</v>
      </c>
      <c r="S2633" s="16">
        <f t="shared" si="208"/>
        <v>42193.650671296295</v>
      </c>
      <c r="T2633">
        <f t="shared" si="209"/>
        <v>2014</v>
      </c>
    </row>
    <row r="2634" spans="1:20" ht="45" hidden="1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 s="10">
        <v>1440219540</v>
      </c>
      <c r="J2634">
        <v>1436369818</v>
      </c>
      <c r="K2634" t="b">
        <v>0</v>
      </c>
      <c r="L2634">
        <v>13</v>
      </c>
      <c r="M2634" t="b">
        <v>1</v>
      </c>
      <c r="N2634" s="12" t="s">
        <v>8287</v>
      </c>
      <c r="O2634" t="s">
        <v>8291</v>
      </c>
      <c r="P2634" s="6">
        <f t="shared" si="205"/>
        <v>110.2</v>
      </c>
      <c r="Q2634">
        <f t="shared" si="206"/>
        <v>42.38</v>
      </c>
      <c r="R2634" s="16">
        <f t="shared" si="207"/>
        <v>42193.650671296295</v>
      </c>
      <c r="S2634" s="16">
        <f t="shared" si="208"/>
        <v>42258.646504629629</v>
      </c>
      <c r="T2634">
        <f t="shared" si="209"/>
        <v>2015</v>
      </c>
    </row>
    <row r="2635" spans="1:20" ht="60" hidden="1" x14ac:dyDescent="0.25">
      <c r="A2635">
        <v>2897</v>
      </c>
      <c r="B2635" s="3" t="s">
        <v>2897</v>
      </c>
      <c r="C2635" s="3" t="s">
        <v>7007</v>
      </c>
      <c r="D2635" s="6">
        <v>12000</v>
      </c>
      <c r="E2635" s="8">
        <v>550</v>
      </c>
      <c r="F2635" t="s">
        <v>8220</v>
      </c>
      <c r="G2635" t="s">
        <v>8223</v>
      </c>
      <c r="H2635" t="s">
        <v>8245</v>
      </c>
      <c r="I2635" s="10">
        <v>1444577345</v>
      </c>
      <c r="J2635">
        <v>1441985458</v>
      </c>
      <c r="K2635" t="b">
        <v>0</v>
      </c>
      <c r="L2635">
        <v>3</v>
      </c>
      <c r="M2635" t="b">
        <v>0</v>
      </c>
      <c r="N2635" s="12" t="s">
        <v>8283</v>
      </c>
      <c r="O2635" t="s">
        <v>8286</v>
      </c>
      <c r="P2635" s="6">
        <f t="shared" si="205"/>
        <v>4.58</v>
      </c>
      <c r="Q2635">
        <f t="shared" si="206"/>
        <v>183.33</v>
      </c>
      <c r="R2635" s="16">
        <f t="shared" si="207"/>
        <v>42258.646504629629</v>
      </c>
      <c r="S2635" s="16">
        <f t="shared" si="208"/>
        <v>42233.671747685185</v>
      </c>
      <c r="T2635">
        <f t="shared" si="209"/>
        <v>2015</v>
      </c>
    </row>
    <row r="2636" spans="1:20" ht="45" hidden="1" x14ac:dyDescent="0.25">
      <c r="A2636">
        <v>3934</v>
      </c>
      <c r="B2636" s="3" t="s">
        <v>3931</v>
      </c>
      <c r="C2636" s="3" t="s">
        <v>8042</v>
      </c>
      <c r="D2636" s="6">
        <v>5000</v>
      </c>
      <c r="E2636" s="8">
        <v>550</v>
      </c>
      <c r="F2636" t="s">
        <v>8220</v>
      </c>
      <c r="G2636" t="s">
        <v>8223</v>
      </c>
      <c r="H2636" t="s">
        <v>8245</v>
      </c>
      <c r="I2636" s="10">
        <v>1443704400</v>
      </c>
      <c r="J2636">
        <v>1439827639</v>
      </c>
      <c r="K2636" t="b">
        <v>0</v>
      </c>
      <c r="L2636">
        <v>12</v>
      </c>
      <c r="M2636" t="b">
        <v>0</v>
      </c>
      <c r="N2636" s="12" t="s">
        <v>8283</v>
      </c>
      <c r="O2636" t="s">
        <v>8286</v>
      </c>
      <c r="P2636" s="6">
        <f t="shared" si="205"/>
        <v>11</v>
      </c>
      <c r="Q2636">
        <f t="shared" si="206"/>
        <v>45.83</v>
      </c>
      <c r="R2636" s="16">
        <f t="shared" si="207"/>
        <v>42233.671747685185</v>
      </c>
      <c r="S2636" s="16">
        <f t="shared" si="208"/>
        <v>40855.765092592592</v>
      </c>
      <c r="T2636">
        <f t="shared" si="209"/>
        <v>2015</v>
      </c>
    </row>
    <row r="2637" spans="1:20" ht="60" hidden="1" x14ac:dyDescent="0.25">
      <c r="A2637">
        <v>2752</v>
      </c>
      <c r="B2637" s="3" t="s">
        <v>2752</v>
      </c>
      <c r="C2637" s="3" t="s">
        <v>6862</v>
      </c>
      <c r="D2637" s="6">
        <v>4800</v>
      </c>
      <c r="E2637" s="8">
        <v>550</v>
      </c>
      <c r="F2637" t="s">
        <v>8220</v>
      </c>
      <c r="G2637" t="s">
        <v>8223</v>
      </c>
      <c r="H2637" t="s">
        <v>8245</v>
      </c>
      <c r="I2637" s="10">
        <v>1324232504</v>
      </c>
      <c r="J2637">
        <v>1320776504</v>
      </c>
      <c r="K2637" t="b">
        <v>0</v>
      </c>
      <c r="L2637">
        <v>14</v>
      </c>
      <c r="M2637" t="b">
        <v>0</v>
      </c>
      <c r="N2637" s="12" t="s">
        <v>8271</v>
      </c>
      <c r="O2637" t="s">
        <v>8316</v>
      </c>
      <c r="P2637" s="6">
        <f t="shared" si="205"/>
        <v>11.46</v>
      </c>
      <c r="Q2637">
        <f t="shared" si="206"/>
        <v>39.29</v>
      </c>
      <c r="R2637" s="16">
        <f t="shared" si="207"/>
        <v>40855.765092592592</v>
      </c>
      <c r="S2637" s="16">
        <f t="shared" si="208"/>
        <v>41246.874814814815</v>
      </c>
      <c r="T2637">
        <f t="shared" si="209"/>
        <v>2011</v>
      </c>
    </row>
    <row r="2638" spans="1:20" ht="45" hidden="1" x14ac:dyDescent="0.25">
      <c r="A2638">
        <v>1612</v>
      </c>
      <c r="B2638" s="3" t="s">
        <v>1613</v>
      </c>
      <c r="C2638" s="3" t="s">
        <v>5722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 s="10">
        <v>1357160384</v>
      </c>
      <c r="J2638">
        <v>1354568384</v>
      </c>
      <c r="K2638" t="b">
        <v>0</v>
      </c>
      <c r="L2638">
        <v>11</v>
      </c>
      <c r="M2638" t="b">
        <v>1</v>
      </c>
      <c r="N2638" s="12" t="s">
        <v>8287</v>
      </c>
      <c r="O2638" t="s">
        <v>8291</v>
      </c>
      <c r="P2638" s="6">
        <f t="shared" si="205"/>
        <v>110</v>
      </c>
      <c r="Q2638">
        <f t="shared" si="206"/>
        <v>50</v>
      </c>
      <c r="R2638" s="16">
        <f t="shared" si="207"/>
        <v>41246.874814814815</v>
      </c>
      <c r="S2638" s="16">
        <f t="shared" si="208"/>
        <v>42020.846666666665</v>
      </c>
      <c r="T2638">
        <f t="shared" si="209"/>
        <v>2012</v>
      </c>
    </row>
    <row r="2639" spans="1:20" ht="135" x14ac:dyDescent="0.25">
      <c r="A2639">
        <v>3514</v>
      </c>
      <c r="B2639" s="3" t="s">
        <v>3513</v>
      </c>
      <c r="C2639" s="3" t="s">
        <v>7624</v>
      </c>
      <c r="D2639" s="6">
        <v>500</v>
      </c>
      <c r="E2639" s="8">
        <v>550</v>
      </c>
      <c r="F2639" t="s">
        <v>8218</v>
      </c>
      <c r="G2639" t="s">
        <v>8223</v>
      </c>
      <c r="H2639" t="s">
        <v>8245</v>
      </c>
      <c r="I2639" s="10">
        <v>1422853140</v>
      </c>
      <c r="J2639">
        <v>1421439552</v>
      </c>
      <c r="K2639" t="b">
        <v>0</v>
      </c>
      <c r="L2639">
        <v>10</v>
      </c>
      <c r="M2639" t="b">
        <v>1</v>
      </c>
      <c r="N2639" s="12" t="s">
        <v>8283</v>
      </c>
      <c r="O2639" t="s">
        <v>8286</v>
      </c>
      <c r="P2639" s="6">
        <f t="shared" si="205"/>
        <v>110</v>
      </c>
      <c r="Q2639">
        <f t="shared" si="206"/>
        <v>55</v>
      </c>
      <c r="R2639" s="16">
        <f t="shared" si="207"/>
        <v>42020.846666666665</v>
      </c>
      <c r="S2639" s="16">
        <f t="shared" si="208"/>
        <v>42452.781828703708</v>
      </c>
      <c r="T2639">
        <f t="shared" si="209"/>
        <v>2015</v>
      </c>
    </row>
    <row r="2640" spans="1:20" ht="45" hidden="1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 s="10">
        <v>1461177950</v>
      </c>
      <c r="J2640">
        <v>1458758750</v>
      </c>
      <c r="K2640" t="b">
        <v>0</v>
      </c>
      <c r="L2640">
        <v>16</v>
      </c>
      <c r="M2640" t="b">
        <v>1</v>
      </c>
      <c r="N2640" s="12" t="s">
        <v>8279</v>
      </c>
      <c r="O2640" t="s">
        <v>8280</v>
      </c>
      <c r="P2640" s="6">
        <f t="shared" si="205"/>
        <v>182</v>
      </c>
      <c r="Q2640">
        <f t="shared" si="206"/>
        <v>34.130000000000003</v>
      </c>
      <c r="R2640" s="16">
        <f t="shared" si="207"/>
        <v>42452.781828703708</v>
      </c>
      <c r="S2640" s="16">
        <f t="shared" si="208"/>
        <v>41779.310034722221</v>
      </c>
      <c r="T2640">
        <f t="shared" si="209"/>
        <v>2016</v>
      </c>
    </row>
    <row r="2641" spans="1:20" ht="135" x14ac:dyDescent="0.25">
      <c r="A2641">
        <v>3181</v>
      </c>
      <c r="B2641" s="3" t="s">
        <v>3181</v>
      </c>
      <c r="C2641" s="3" t="s">
        <v>7291</v>
      </c>
      <c r="D2641" s="6">
        <v>500</v>
      </c>
      <c r="E2641" s="8">
        <v>545</v>
      </c>
      <c r="F2641" t="s">
        <v>8218</v>
      </c>
      <c r="G2641" t="s">
        <v>8224</v>
      </c>
      <c r="H2641" t="s">
        <v>8246</v>
      </c>
      <c r="I2641" s="10">
        <v>1402848000</v>
      </c>
      <c r="J2641">
        <v>1400570787</v>
      </c>
      <c r="K2641" t="b">
        <v>1</v>
      </c>
      <c r="L2641">
        <v>15</v>
      </c>
      <c r="M2641" t="b">
        <v>1</v>
      </c>
      <c r="N2641" s="12" t="s">
        <v>8283</v>
      </c>
      <c r="O2641" t="s">
        <v>8286</v>
      </c>
      <c r="P2641" s="6">
        <f t="shared" si="205"/>
        <v>109</v>
      </c>
      <c r="Q2641">
        <f t="shared" si="206"/>
        <v>36.33</v>
      </c>
      <c r="R2641" s="16">
        <f t="shared" si="207"/>
        <v>41779.310034722221</v>
      </c>
      <c r="S2641" s="16">
        <f t="shared" si="208"/>
        <v>41120.882881944446</v>
      </c>
      <c r="T2641">
        <f t="shared" si="209"/>
        <v>2014</v>
      </c>
    </row>
    <row r="2642" spans="1:20" ht="60" hidden="1" x14ac:dyDescent="0.25">
      <c r="A2642">
        <v>818</v>
      </c>
      <c r="B2642" s="3" t="s">
        <v>819</v>
      </c>
      <c r="C2642" s="3" t="s">
        <v>4928</v>
      </c>
      <c r="D2642" s="6">
        <v>350</v>
      </c>
      <c r="E2642" s="8">
        <v>545</v>
      </c>
      <c r="F2642" t="s">
        <v>8218</v>
      </c>
      <c r="G2642" t="s">
        <v>8223</v>
      </c>
      <c r="H2642" t="s">
        <v>8245</v>
      </c>
      <c r="I2642" s="10">
        <v>1344358860</v>
      </c>
      <c r="J2642">
        <v>1343682681</v>
      </c>
      <c r="K2642" t="b">
        <v>0</v>
      </c>
      <c r="L2642">
        <v>19</v>
      </c>
      <c r="M2642" t="b">
        <v>1</v>
      </c>
      <c r="N2642" s="12" t="s">
        <v>8287</v>
      </c>
      <c r="O2642" t="s">
        <v>8291</v>
      </c>
      <c r="P2642" s="6">
        <f t="shared" si="205"/>
        <v>155.71</v>
      </c>
      <c r="Q2642">
        <f t="shared" si="206"/>
        <v>28.68</v>
      </c>
      <c r="R2642" s="16">
        <f t="shared" si="207"/>
        <v>41120.882881944446</v>
      </c>
      <c r="S2642" s="16">
        <f t="shared" si="208"/>
        <v>42609.311990740738</v>
      </c>
      <c r="T2642">
        <f t="shared" si="209"/>
        <v>2012</v>
      </c>
    </row>
    <row r="2643" spans="1:20" ht="60" hidden="1" x14ac:dyDescent="0.25">
      <c r="A2643">
        <v>856</v>
      </c>
      <c r="B2643" s="3" t="s">
        <v>857</v>
      </c>
      <c r="C2643" s="3" t="s">
        <v>4966</v>
      </c>
      <c r="D2643" s="6">
        <v>250</v>
      </c>
      <c r="E2643" s="8">
        <v>545</v>
      </c>
      <c r="F2643" t="s">
        <v>8218</v>
      </c>
      <c r="G2643" t="s">
        <v>8235</v>
      </c>
      <c r="H2643" t="s">
        <v>8248</v>
      </c>
      <c r="I2643" s="10">
        <v>1477422000</v>
      </c>
      <c r="J2643">
        <v>1472282956</v>
      </c>
      <c r="K2643" t="b">
        <v>0</v>
      </c>
      <c r="L2643">
        <v>28</v>
      </c>
      <c r="M2643" t="b">
        <v>1</v>
      </c>
      <c r="N2643" s="12" t="s">
        <v>8287</v>
      </c>
      <c r="O2643" t="s">
        <v>8296</v>
      </c>
      <c r="P2643" s="6">
        <f t="shared" si="205"/>
        <v>218</v>
      </c>
      <c r="Q2643">
        <f t="shared" si="206"/>
        <v>19.46</v>
      </c>
      <c r="R2643" s="16">
        <f t="shared" si="207"/>
        <v>42609.311990740738</v>
      </c>
      <c r="S2643" s="16">
        <f t="shared" si="208"/>
        <v>42762.545810185184</v>
      </c>
      <c r="T2643">
        <f t="shared" si="209"/>
        <v>2016</v>
      </c>
    </row>
    <row r="2644" spans="1:20" ht="60" hidden="1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 s="10">
        <v>1488114358</v>
      </c>
      <c r="J2644">
        <v>1485522358</v>
      </c>
      <c r="K2644" t="b">
        <v>0</v>
      </c>
      <c r="L2644">
        <v>14</v>
      </c>
      <c r="M2644" t="b">
        <v>0</v>
      </c>
      <c r="N2644" s="12" t="s">
        <v>8283</v>
      </c>
      <c r="O2644" t="s">
        <v>8286</v>
      </c>
      <c r="P2644" s="6">
        <f t="shared" si="205"/>
        <v>27.1</v>
      </c>
      <c r="Q2644">
        <f t="shared" si="206"/>
        <v>38.71</v>
      </c>
      <c r="R2644" s="16">
        <f t="shared" si="207"/>
        <v>42762.545810185184</v>
      </c>
      <c r="S2644" s="16">
        <f t="shared" si="208"/>
        <v>42289.94049768518</v>
      </c>
      <c r="T2644">
        <f t="shared" si="209"/>
        <v>2017</v>
      </c>
    </row>
    <row r="2645" spans="1:20" ht="45" hidden="1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 s="10">
        <v>1449876859</v>
      </c>
      <c r="J2645">
        <v>1444689259</v>
      </c>
      <c r="K2645" t="b">
        <v>0</v>
      </c>
      <c r="L2645">
        <v>9</v>
      </c>
      <c r="M2645" t="b">
        <v>0</v>
      </c>
      <c r="N2645" s="12" t="s">
        <v>8283</v>
      </c>
      <c r="O2645" t="s">
        <v>8286</v>
      </c>
      <c r="P2645" s="6">
        <f t="shared" si="205"/>
        <v>5.41</v>
      </c>
      <c r="Q2645">
        <f t="shared" si="206"/>
        <v>60.11</v>
      </c>
      <c r="R2645" s="16">
        <f t="shared" si="207"/>
        <v>42289.94049768518</v>
      </c>
      <c r="S2645" s="16">
        <f t="shared" si="208"/>
        <v>42788.565208333333</v>
      </c>
      <c r="T2645">
        <f t="shared" si="209"/>
        <v>2015</v>
      </c>
    </row>
    <row r="2646" spans="1:20" ht="60" hidden="1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 s="10">
        <v>1490358834</v>
      </c>
      <c r="J2646">
        <v>1487770434</v>
      </c>
      <c r="K2646" t="b">
        <v>0</v>
      </c>
      <c r="L2646">
        <v>16</v>
      </c>
      <c r="M2646" t="b">
        <v>0</v>
      </c>
      <c r="N2646" s="12" t="s">
        <v>8283</v>
      </c>
      <c r="O2646" t="s">
        <v>8286</v>
      </c>
      <c r="P2646" s="6">
        <f t="shared" si="205"/>
        <v>108</v>
      </c>
      <c r="Q2646">
        <f t="shared" si="206"/>
        <v>33.75</v>
      </c>
      <c r="R2646" s="16">
        <f t="shared" si="207"/>
        <v>42788.565208333333</v>
      </c>
      <c r="S2646" s="16">
        <f t="shared" si="208"/>
        <v>41990.585486111115</v>
      </c>
      <c r="T2646">
        <f t="shared" si="209"/>
        <v>2017</v>
      </c>
    </row>
    <row r="2647" spans="1:20" ht="150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 s="10">
        <v>1422712986</v>
      </c>
      <c r="J2647">
        <v>1418824986</v>
      </c>
      <c r="K2647" t="b">
        <v>0</v>
      </c>
      <c r="L2647">
        <v>16</v>
      </c>
      <c r="M2647" t="b">
        <v>1</v>
      </c>
      <c r="N2647" s="12" t="s">
        <v>8283</v>
      </c>
      <c r="O2647" t="s">
        <v>8286</v>
      </c>
      <c r="P2647" s="6">
        <f t="shared" si="205"/>
        <v>108</v>
      </c>
      <c r="Q2647">
        <f t="shared" si="206"/>
        <v>33.75</v>
      </c>
      <c r="R2647" s="16">
        <f t="shared" si="207"/>
        <v>41990.585486111115</v>
      </c>
      <c r="S2647" s="16">
        <f t="shared" si="208"/>
        <v>41914.100289351853</v>
      </c>
      <c r="T2647">
        <f t="shared" si="209"/>
        <v>2014</v>
      </c>
    </row>
    <row r="2648" spans="1:20" ht="135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 s="10">
        <v>1413431940</v>
      </c>
      <c r="J2648">
        <v>1412216665</v>
      </c>
      <c r="K2648" t="b">
        <v>0</v>
      </c>
      <c r="L2648">
        <v>15</v>
      </c>
      <c r="M2648" t="b">
        <v>1</v>
      </c>
      <c r="N2648" s="12" t="s">
        <v>8283</v>
      </c>
      <c r="O2648" t="s">
        <v>8286</v>
      </c>
      <c r="P2648" s="6">
        <f t="shared" si="205"/>
        <v>107.4</v>
      </c>
      <c r="Q2648">
        <f t="shared" si="206"/>
        <v>35.799999999999997</v>
      </c>
      <c r="R2648" s="16">
        <f t="shared" si="207"/>
        <v>41914.100289351853</v>
      </c>
      <c r="S2648" s="16">
        <f t="shared" si="208"/>
        <v>41927.848900462966</v>
      </c>
      <c r="T2648">
        <f t="shared" si="209"/>
        <v>2014</v>
      </c>
    </row>
    <row r="2649" spans="1:20" ht="150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 s="10">
        <v>1415222545</v>
      </c>
      <c r="J2649">
        <v>1413404545</v>
      </c>
      <c r="K2649" t="b">
        <v>0</v>
      </c>
      <c r="L2649">
        <v>9</v>
      </c>
      <c r="M2649" t="b">
        <v>1</v>
      </c>
      <c r="N2649" s="12" t="s">
        <v>8283</v>
      </c>
      <c r="O2649" t="s">
        <v>8286</v>
      </c>
      <c r="P2649" s="6">
        <f t="shared" si="205"/>
        <v>106.02</v>
      </c>
      <c r="Q2649">
        <f t="shared" si="206"/>
        <v>58.9</v>
      </c>
      <c r="R2649" s="16">
        <f t="shared" si="207"/>
        <v>41927.848900462966</v>
      </c>
      <c r="S2649" s="16">
        <f t="shared" si="208"/>
        <v>41723.9533912037</v>
      </c>
      <c r="T2649">
        <f t="shared" si="209"/>
        <v>2014</v>
      </c>
    </row>
    <row r="2650" spans="1:20" ht="45" hidden="1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 s="10">
        <v>1399071173</v>
      </c>
      <c r="J2650">
        <v>1395787973</v>
      </c>
      <c r="K2650" t="b">
        <v>0</v>
      </c>
      <c r="L2650">
        <v>12</v>
      </c>
      <c r="M2650" t="b">
        <v>0</v>
      </c>
      <c r="N2650" s="12" t="s">
        <v>8279</v>
      </c>
      <c r="O2650" t="s">
        <v>8305</v>
      </c>
      <c r="P2650" s="6">
        <f t="shared" si="205"/>
        <v>8.83</v>
      </c>
      <c r="Q2650">
        <f t="shared" si="206"/>
        <v>44.17</v>
      </c>
      <c r="R2650" s="16">
        <f t="shared" si="207"/>
        <v>41723.9533912037</v>
      </c>
      <c r="S2650" s="16">
        <f t="shared" si="208"/>
        <v>42294.628449074073</v>
      </c>
      <c r="T2650">
        <f t="shared" si="209"/>
        <v>2014</v>
      </c>
    </row>
    <row r="2651" spans="1:20" ht="45" hidden="1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 s="10">
        <v>1447689898</v>
      </c>
      <c r="J2651">
        <v>1445094298</v>
      </c>
      <c r="K2651" t="b">
        <v>0</v>
      </c>
      <c r="L2651">
        <v>11</v>
      </c>
      <c r="M2651" t="b">
        <v>0</v>
      </c>
      <c r="N2651" s="12" t="s">
        <v>8279</v>
      </c>
      <c r="O2651" t="s">
        <v>8305</v>
      </c>
      <c r="P2651" s="6">
        <f t="shared" si="205"/>
        <v>10.6</v>
      </c>
      <c r="Q2651">
        <f t="shared" si="206"/>
        <v>48.18</v>
      </c>
      <c r="R2651" s="16">
        <f t="shared" si="207"/>
        <v>42294.628449074073</v>
      </c>
      <c r="S2651" s="16">
        <f t="shared" si="208"/>
        <v>42214.6956712963</v>
      </c>
      <c r="T2651">
        <f t="shared" si="209"/>
        <v>2015</v>
      </c>
    </row>
    <row r="2652" spans="1:20" ht="135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 s="10">
        <v>1439136000</v>
      </c>
      <c r="J2652">
        <v>1438188106</v>
      </c>
      <c r="K2652" t="b">
        <v>0</v>
      </c>
      <c r="L2652">
        <v>7</v>
      </c>
      <c r="M2652" t="b">
        <v>1</v>
      </c>
      <c r="N2652" s="12" t="s">
        <v>8283</v>
      </c>
      <c r="O2652" t="s">
        <v>8286</v>
      </c>
      <c r="P2652" s="6">
        <f t="shared" si="205"/>
        <v>106</v>
      </c>
      <c r="Q2652">
        <f t="shared" si="206"/>
        <v>75.709999999999994</v>
      </c>
      <c r="R2652" s="16">
        <f t="shared" si="207"/>
        <v>42214.6956712963</v>
      </c>
      <c r="S2652" s="16">
        <f t="shared" si="208"/>
        <v>42555.671944444446</v>
      </c>
      <c r="T2652">
        <f t="shared" si="209"/>
        <v>2015</v>
      </c>
    </row>
    <row r="2653" spans="1:20" ht="135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 s="10">
        <v>1470078000</v>
      </c>
      <c r="J2653">
        <v>1467648456</v>
      </c>
      <c r="K2653" t="b">
        <v>0</v>
      </c>
      <c r="L2653">
        <v>25</v>
      </c>
      <c r="M2653" t="b">
        <v>1</v>
      </c>
      <c r="N2653" s="12" t="s">
        <v>8283</v>
      </c>
      <c r="O2653" t="s">
        <v>8286</v>
      </c>
      <c r="P2653" s="6">
        <f t="shared" si="205"/>
        <v>105.49</v>
      </c>
      <c r="Q2653">
        <f t="shared" si="206"/>
        <v>21.1</v>
      </c>
      <c r="R2653" s="16">
        <f t="shared" si="207"/>
        <v>42555.671944444446</v>
      </c>
      <c r="S2653" s="16">
        <f t="shared" si="208"/>
        <v>42452.815659722226</v>
      </c>
      <c r="T2653">
        <f t="shared" si="209"/>
        <v>2016</v>
      </c>
    </row>
    <row r="2654" spans="1:20" ht="45" hidden="1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 s="10">
        <v>1463945673</v>
      </c>
      <c r="J2654">
        <v>1458761673</v>
      </c>
      <c r="K2654" t="b">
        <v>0</v>
      </c>
      <c r="L2654">
        <v>11</v>
      </c>
      <c r="M2654" t="b">
        <v>0</v>
      </c>
      <c r="N2654" s="12" t="s">
        <v>8283</v>
      </c>
      <c r="O2654" t="s">
        <v>8286</v>
      </c>
      <c r="P2654" s="6">
        <f t="shared" si="205"/>
        <v>10.54</v>
      </c>
      <c r="Q2654">
        <f t="shared" si="206"/>
        <v>47.91</v>
      </c>
      <c r="R2654" s="16">
        <f t="shared" si="207"/>
        <v>42452.815659722226</v>
      </c>
      <c r="S2654" s="16">
        <f t="shared" si="208"/>
        <v>42405.702349537038</v>
      </c>
      <c r="T2654">
        <f t="shared" si="209"/>
        <v>2016</v>
      </c>
    </row>
    <row r="2655" spans="1:20" ht="45" hidden="1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 s="10">
        <v>1455555083</v>
      </c>
      <c r="J2655">
        <v>1454691083</v>
      </c>
      <c r="K2655" t="b">
        <v>0</v>
      </c>
      <c r="L2655">
        <v>35</v>
      </c>
      <c r="M2655" t="b">
        <v>1</v>
      </c>
      <c r="N2655" s="12" t="s">
        <v>8281</v>
      </c>
      <c r="O2655" t="s">
        <v>8292</v>
      </c>
      <c r="P2655" s="6">
        <f t="shared" si="205"/>
        <v>105</v>
      </c>
      <c r="Q2655">
        <f t="shared" si="206"/>
        <v>15</v>
      </c>
      <c r="R2655" s="16">
        <f t="shared" si="207"/>
        <v>42405.702349537038</v>
      </c>
      <c r="S2655" s="16">
        <f t="shared" si="208"/>
        <v>42458.127175925925</v>
      </c>
      <c r="T2655">
        <f t="shared" si="209"/>
        <v>2016</v>
      </c>
    </row>
    <row r="2656" spans="1:20" ht="45" hidden="1" x14ac:dyDescent="0.25">
      <c r="A2656">
        <v>3749</v>
      </c>
      <c r="B2656" s="3" t="s">
        <v>3746</v>
      </c>
      <c r="C2656" s="3" t="s">
        <v>7859</v>
      </c>
      <c r="D2656" s="6">
        <v>500</v>
      </c>
      <c r="E2656" s="8">
        <v>525</v>
      </c>
      <c r="F2656" t="s">
        <v>8218</v>
      </c>
      <c r="G2656" t="s">
        <v>8223</v>
      </c>
      <c r="H2656" t="s">
        <v>8245</v>
      </c>
      <c r="I2656" s="10">
        <v>1461902340</v>
      </c>
      <c r="J2656">
        <v>1459220588</v>
      </c>
      <c r="K2656" t="b">
        <v>0</v>
      </c>
      <c r="L2656">
        <v>7</v>
      </c>
      <c r="M2656" t="b">
        <v>1</v>
      </c>
      <c r="N2656" s="12" t="s">
        <v>8283</v>
      </c>
      <c r="O2656" t="s">
        <v>8295</v>
      </c>
      <c r="P2656" s="6">
        <f t="shared" si="205"/>
        <v>105</v>
      </c>
      <c r="Q2656">
        <f t="shared" si="206"/>
        <v>75</v>
      </c>
      <c r="R2656" s="16">
        <f t="shared" si="207"/>
        <v>42458.127175925925</v>
      </c>
      <c r="S2656" s="16">
        <f t="shared" si="208"/>
        <v>41889.768229166664</v>
      </c>
      <c r="T2656">
        <f t="shared" si="209"/>
        <v>2016</v>
      </c>
    </row>
    <row r="2657" spans="1:20" ht="150" x14ac:dyDescent="0.25">
      <c r="A2657">
        <v>3255</v>
      </c>
      <c r="B2657" s="3" t="s">
        <v>3255</v>
      </c>
      <c r="C2657" s="3" t="s">
        <v>7365</v>
      </c>
      <c r="D2657" s="6">
        <v>300</v>
      </c>
      <c r="E2657" s="8">
        <v>525</v>
      </c>
      <c r="F2657" t="s">
        <v>8218</v>
      </c>
      <c r="G2657" t="s">
        <v>8224</v>
      </c>
      <c r="H2657" t="s">
        <v>8246</v>
      </c>
      <c r="I2657" s="10">
        <v>1412706375</v>
      </c>
      <c r="J2657">
        <v>1410114375</v>
      </c>
      <c r="K2657" t="b">
        <v>1</v>
      </c>
      <c r="L2657">
        <v>18</v>
      </c>
      <c r="M2657" t="b">
        <v>1</v>
      </c>
      <c r="N2657" s="12" t="s">
        <v>8283</v>
      </c>
      <c r="O2657" t="s">
        <v>8286</v>
      </c>
      <c r="P2657" s="6">
        <f t="shared" si="205"/>
        <v>175</v>
      </c>
      <c r="Q2657">
        <f t="shared" si="206"/>
        <v>29.17</v>
      </c>
      <c r="R2657" s="16">
        <f t="shared" si="207"/>
        <v>41889.768229166664</v>
      </c>
      <c r="S2657" s="16">
        <f t="shared" si="208"/>
        <v>42615.121921296297</v>
      </c>
      <c r="T2657">
        <f t="shared" si="209"/>
        <v>2014</v>
      </c>
    </row>
    <row r="2658" spans="1:20" ht="60" hidden="1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 s="10">
        <v>1477968934</v>
      </c>
      <c r="J2658">
        <v>1472784934</v>
      </c>
      <c r="K2658" t="b">
        <v>0</v>
      </c>
      <c r="L2658">
        <v>9</v>
      </c>
      <c r="M2658" t="b">
        <v>0</v>
      </c>
      <c r="N2658" s="12" t="s">
        <v>8283</v>
      </c>
      <c r="O2658" t="s">
        <v>8284</v>
      </c>
      <c r="P2658" s="6">
        <f t="shared" si="205"/>
        <v>4.74</v>
      </c>
      <c r="Q2658">
        <f t="shared" si="206"/>
        <v>57.89</v>
      </c>
      <c r="R2658" s="16">
        <f t="shared" si="207"/>
        <v>42615.121921296297</v>
      </c>
      <c r="S2658" s="16">
        <f t="shared" si="208"/>
        <v>41081.69027777778</v>
      </c>
      <c r="T2658">
        <f t="shared" si="209"/>
        <v>2016</v>
      </c>
    </row>
    <row r="2659" spans="1:20" ht="60" hidden="1" x14ac:dyDescent="0.25">
      <c r="A2659">
        <v>909</v>
      </c>
      <c r="B2659" s="3" t="s">
        <v>910</v>
      </c>
      <c r="C2659" s="3" t="s">
        <v>5019</v>
      </c>
      <c r="D2659" s="6">
        <v>16000</v>
      </c>
      <c r="E2659" s="8">
        <v>520</v>
      </c>
      <c r="F2659" t="s">
        <v>8220</v>
      </c>
      <c r="G2659" t="s">
        <v>8223</v>
      </c>
      <c r="H2659" t="s">
        <v>8245</v>
      </c>
      <c r="I2659" s="10">
        <v>1343016000</v>
      </c>
      <c r="J2659">
        <v>1340296440</v>
      </c>
      <c r="K2659" t="b">
        <v>0</v>
      </c>
      <c r="L2659">
        <v>8</v>
      </c>
      <c r="M2659" t="b">
        <v>0</v>
      </c>
      <c r="N2659" s="12" t="s">
        <v>8287</v>
      </c>
      <c r="O2659" t="s">
        <v>8310</v>
      </c>
      <c r="P2659" s="6">
        <f t="shared" si="205"/>
        <v>3.25</v>
      </c>
      <c r="Q2659">
        <f t="shared" si="206"/>
        <v>65</v>
      </c>
      <c r="R2659" s="16">
        <f t="shared" si="207"/>
        <v>41081.69027777778</v>
      </c>
      <c r="S2659" s="16">
        <f t="shared" si="208"/>
        <v>42679.958472222221</v>
      </c>
      <c r="T2659">
        <f t="shared" si="209"/>
        <v>2012</v>
      </c>
    </row>
    <row r="2660" spans="1:20" ht="60" hidden="1" x14ac:dyDescent="0.25">
      <c r="A2660">
        <v>3894</v>
      </c>
      <c r="B2660" s="3" t="s">
        <v>3891</v>
      </c>
      <c r="C2660" s="3" t="s">
        <v>8002</v>
      </c>
      <c r="D2660" s="6">
        <v>15000</v>
      </c>
      <c r="E2660" s="8">
        <v>520</v>
      </c>
      <c r="F2660" t="s">
        <v>8220</v>
      </c>
      <c r="G2660" t="s">
        <v>8223</v>
      </c>
      <c r="H2660" t="s">
        <v>8245</v>
      </c>
      <c r="I2660" s="10">
        <v>1481000340</v>
      </c>
      <c r="J2660">
        <v>1478386812</v>
      </c>
      <c r="K2660" t="b">
        <v>0</v>
      </c>
      <c r="L2660">
        <v>11</v>
      </c>
      <c r="M2660" t="b">
        <v>0</v>
      </c>
      <c r="N2660" s="12" t="s">
        <v>8283</v>
      </c>
      <c r="O2660" t="s">
        <v>8286</v>
      </c>
      <c r="P2660" s="6">
        <f t="shared" si="205"/>
        <v>3.47</v>
      </c>
      <c r="Q2660">
        <f t="shared" si="206"/>
        <v>47.27</v>
      </c>
      <c r="R2660" s="16">
        <f t="shared" si="207"/>
        <v>42679.958472222221</v>
      </c>
      <c r="S2660" s="16">
        <f t="shared" si="208"/>
        <v>42504.801388888889</v>
      </c>
      <c r="T2660">
        <f t="shared" si="209"/>
        <v>2016</v>
      </c>
    </row>
    <row r="2661" spans="1:20" ht="60" hidden="1" x14ac:dyDescent="0.25">
      <c r="A2661">
        <v>829</v>
      </c>
      <c r="B2661" s="3" t="s">
        <v>830</v>
      </c>
      <c r="C2661" s="3" t="s">
        <v>4939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 s="10">
        <v>1468437240</v>
      </c>
      <c r="J2661">
        <v>1463253240</v>
      </c>
      <c r="K2661" t="b">
        <v>0</v>
      </c>
      <c r="L2661">
        <v>16</v>
      </c>
      <c r="M2661" t="b">
        <v>1</v>
      </c>
      <c r="N2661" s="12" t="s">
        <v>8287</v>
      </c>
      <c r="O2661" t="s">
        <v>8291</v>
      </c>
      <c r="P2661" s="6">
        <f t="shared" si="205"/>
        <v>104</v>
      </c>
      <c r="Q2661">
        <f t="shared" si="206"/>
        <v>32.5</v>
      </c>
      <c r="R2661" s="16">
        <f t="shared" si="207"/>
        <v>42504.801388888889</v>
      </c>
      <c r="S2661" s="16">
        <f t="shared" si="208"/>
        <v>42430.702210648145</v>
      </c>
      <c r="T2661">
        <f t="shared" si="209"/>
        <v>2016</v>
      </c>
    </row>
    <row r="2662" spans="1:20" ht="75" hidden="1" x14ac:dyDescent="0.25">
      <c r="A2662">
        <v>1835</v>
      </c>
      <c r="B2662" s="3" t="s">
        <v>1836</v>
      </c>
      <c r="C2662" s="3" t="s">
        <v>5945</v>
      </c>
      <c r="D2662" s="6">
        <v>500</v>
      </c>
      <c r="E2662" s="8">
        <v>520</v>
      </c>
      <c r="F2662" t="s">
        <v>8218</v>
      </c>
      <c r="G2662" t="s">
        <v>8224</v>
      </c>
      <c r="H2662" t="s">
        <v>8246</v>
      </c>
      <c r="I2662" s="10">
        <v>1459439471</v>
      </c>
      <c r="J2662">
        <v>1456851071</v>
      </c>
      <c r="K2662" t="b">
        <v>0</v>
      </c>
      <c r="L2662">
        <v>11</v>
      </c>
      <c r="M2662" t="b">
        <v>1</v>
      </c>
      <c r="N2662" s="12" t="s">
        <v>8287</v>
      </c>
      <c r="O2662" t="s">
        <v>8291</v>
      </c>
      <c r="P2662" s="6">
        <f t="shared" si="205"/>
        <v>104</v>
      </c>
      <c r="Q2662">
        <f t="shared" si="206"/>
        <v>47.27</v>
      </c>
      <c r="R2662" s="16">
        <f t="shared" si="207"/>
        <v>42430.702210648145</v>
      </c>
      <c r="S2662" s="16">
        <f t="shared" si="208"/>
        <v>41828.646319444444</v>
      </c>
      <c r="T2662">
        <f t="shared" si="209"/>
        <v>2016</v>
      </c>
    </row>
    <row r="2663" spans="1:20" ht="105" x14ac:dyDescent="0.25">
      <c r="A2663">
        <v>3651</v>
      </c>
      <c r="B2663" s="3" t="s">
        <v>3649</v>
      </c>
      <c r="C2663" s="3" t="s">
        <v>7761</v>
      </c>
      <c r="D2663" s="6">
        <v>500</v>
      </c>
      <c r="E2663" s="8">
        <v>520</v>
      </c>
      <c r="F2663" t="s">
        <v>8218</v>
      </c>
      <c r="G2663" t="s">
        <v>8223</v>
      </c>
      <c r="H2663" t="s">
        <v>8245</v>
      </c>
      <c r="I2663" s="10">
        <v>1407686340</v>
      </c>
      <c r="J2663">
        <v>1404833442</v>
      </c>
      <c r="K2663" t="b">
        <v>0</v>
      </c>
      <c r="L2663">
        <v>9</v>
      </c>
      <c r="M2663" t="b">
        <v>1</v>
      </c>
      <c r="N2663" s="12" t="s">
        <v>8283</v>
      </c>
      <c r="O2663" t="s">
        <v>8286</v>
      </c>
      <c r="P2663" s="6">
        <f t="shared" si="205"/>
        <v>104</v>
      </c>
      <c r="Q2663">
        <f t="shared" si="206"/>
        <v>57.78</v>
      </c>
      <c r="R2663" s="16">
        <f t="shared" si="207"/>
        <v>41828.646319444444</v>
      </c>
      <c r="S2663" s="16">
        <f t="shared" si="208"/>
        <v>40122.751620370371</v>
      </c>
      <c r="T2663">
        <f t="shared" si="209"/>
        <v>2014</v>
      </c>
    </row>
    <row r="2664" spans="1:20" ht="45" hidden="1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 s="10">
        <v>1262302740</v>
      </c>
      <c r="J2664">
        <v>1257444140</v>
      </c>
      <c r="K2664" t="b">
        <v>0</v>
      </c>
      <c r="L2664">
        <v>15</v>
      </c>
      <c r="M2664" t="b">
        <v>1</v>
      </c>
      <c r="N2664" s="12" t="s">
        <v>8287</v>
      </c>
      <c r="O2664" t="s">
        <v>8291</v>
      </c>
      <c r="P2664" s="6">
        <f t="shared" si="205"/>
        <v>103.8</v>
      </c>
      <c r="Q2664">
        <f t="shared" si="206"/>
        <v>34.6</v>
      </c>
      <c r="R2664" s="16">
        <f t="shared" si="207"/>
        <v>40122.751620370371</v>
      </c>
      <c r="S2664" s="16">
        <f t="shared" si="208"/>
        <v>40542.839282407411</v>
      </c>
      <c r="T2664">
        <f t="shared" si="209"/>
        <v>2009</v>
      </c>
    </row>
    <row r="2665" spans="1:20" ht="60" hidden="1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 s="10">
        <v>1295142660</v>
      </c>
      <c r="J2665">
        <v>1293739714</v>
      </c>
      <c r="K2665" t="b">
        <v>0</v>
      </c>
      <c r="L2665">
        <v>10</v>
      </c>
      <c r="M2665" t="b">
        <v>1</v>
      </c>
      <c r="N2665" s="12" t="s">
        <v>8287</v>
      </c>
      <c r="O2665" t="s">
        <v>8288</v>
      </c>
      <c r="P2665" s="6">
        <f t="shared" si="205"/>
        <v>103.2</v>
      </c>
      <c r="Q2665">
        <f t="shared" si="206"/>
        <v>51.6</v>
      </c>
      <c r="R2665" s="16">
        <f t="shared" si="207"/>
        <v>40542.839282407411</v>
      </c>
      <c r="S2665" s="16">
        <f t="shared" si="208"/>
        <v>42548.876192129625</v>
      </c>
      <c r="T2665">
        <f t="shared" si="209"/>
        <v>2010</v>
      </c>
    </row>
    <row r="2666" spans="1:20" ht="45" hidden="1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 s="10">
        <v>1469473200</v>
      </c>
      <c r="J2666">
        <v>1467061303</v>
      </c>
      <c r="K2666" t="b">
        <v>0</v>
      </c>
      <c r="L2666">
        <v>6</v>
      </c>
      <c r="M2666" t="b">
        <v>0</v>
      </c>
      <c r="N2666" s="12" t="s">
        <v>8273</v>
      </c>
      <c r="O2666" t="s">
        <v>8274</v>
      </c>
      <c r="P2666" s="6">
        <f t="shared" si="205"/>
        <v>2.04</v>
      </c>
      <c r="Q2666">
        <f t="shared" si="206"/>
        <v>84.83</v>
      </c>
      <c r="R2666" s="16">
        <f t="shared" si="207"/>
        <v>42548.876192129625</v>
      </c>
      <c r="S2666" s="16">
        <f t="shared" si="208"/>
        <v>42398.195972222224</v>
      </c>
      <c r="T2666">
        <f t="shared" si="209"/>
        <v>2016</v>
      </c>
    </row>
    <row r="2667" spans="1:20" ht="60" hidden="1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 s="10">
        <v>1455338532</v>
      </c>
      <c r="J2667">
        <v>1454042532</v>
      </c>
      <c r="K2667" t="b">
        <v>0</v>
      </c>
      <c r="L2667">
        <v>5</v>
      </c>
      <c r="M2667" t="b">
        <v>0</v>
      </c>
      <c r="N2667" s="12" t="s">
        <v>8273</v>
      </c>
      <c r="O2667" t="s">
        <v>8313</v>
      </c>
      <c r="P2667" s="6">
        <f t="shared" si="205"/>
        <v>16.97</v>
      </c>
      <c r="Q2667">
        <f t="shared" si="206"/>
        <v>101.8</v>
      </c>
      <c r="R2667" s="16">
        <f t="shared" si="207"/>
        <v>42398.195972222224</v>
      </c>
      <c r="S2667" s="16">
        <f t="shared" si="208"/>
        <v>42017.927418981482</v>
      </c>
      <c r="T2667">
        <f t="shared" si="209"/>
        <v>2016</v>
      </c>
    </row>
    <row r="2668" spans="1:20" ht="60" hidden="1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 s="10">
        <v>1424211329</v>
      </c>
      <c r="J2668">
        <v>1421187329</v>
      </c>
      <c r="K2668" t="b">
        <v>0</v>
      </c>
      <c r="L2668">
        <v>6</v>
      </c>
      <c r="M2668" t="b">
        <v>0</v>
      </c>
      <c r="N2668" s="12" t="s">
        <v>8271</v>
      </c>
      <c r="O2668" t="s">
        <v>8309</v>
      </c>
      <c r="P2668" s="6">
        <f t="shared" si="205"/>
        <v>5.0599999999999996</v>
      </c>
      <c r="Q2668">
        <f t="shared" si="206"/>
        <v>84.33</v>
      </c>
      <c r="R2668" s="16">
        <f t="shared" si="207"/>
        <v>42017.927418981482</v>
      </c>
      <c r="S2668" s="16">
        <f t="shared" si="208"/>
        <v>42179.898472222223</v>
      </c>
      <c r="T2668">
        <f t="shared" si="209"/>
        <v>2015</v>
      </c>
    </row>
    <row r="2669" spans="1:20" ht="120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 s="10">
        <v>1436551200</v>
      </c>
      <c r="J2669">
        <v>1435181628</v>
      </c>
      <c r="K2669" t="b">
        <v>0</v>
      </c>
      <c r="L2669">
        <v>17</v>
      </c>
      <c r="M2669" t="b">
        <v>1</v>
      </c>
      <c r="N2669" s="12" t="s">
        <v>8283</v>
      </c>
      <c r="O2669" t="s">
        <v>8286</v>
      </c>
      <c r="P2669" s="6">
        <f t="shared" si="205"/>
        <v>202</v>
      </c>
      <c r="Q2669">
        <f t="shared" si="206"/>
        <v>29.71</v>
      </c>
      <c r="R2669" s="16">
        <f t="shared" si="207"/>
        <v>42179.898472222223</v>
      </c>
      <c r="S2669" s="16">
        <f t="shared" si="208"/>
        <v>42531.195277777777</v>
      </c>
      <c r="T2669">
        <f t="shared" si="209"/>
        <v>2015</v>
      </c>
    </row>
    <row r="2670" spans="1:20" ht="60" hidden="1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 s="10">
        <v>1467604800</v>
      </c>
      <c r="J2670">
        <v>1465533672</v>
      </c>
      <c r="K2670" t="b">
        <v>0</v>
      </c>
      <c r="L2670">
        <v>10</v>
      </c>
      <c r="M2670" t="b">
        <v>0</v>
      </c>
      <c r="N2670" s="12" t="s">
        <v>8283</v>
      </c>
      <c r="O2670" t="s">
        <v>8286</v>
      </c>
      <c r="P2670" s="6">
        <f t="shared" si="205"/>
        <v>20.16</v>
      </c>
      <c r="Q2670">
        <f t="shared" si="206"/>
        <v>50.4</v>
      </c>
      <c r="R2670" s="16">
        <f t="shared" si="207"/>
        <v>42531.195277777777</v>
      </c>
      <c r="S2670" s="16">
        <f t="shared" si="208"/>
        <v>42139.816840277781</v>
      </c>
      <c r="T2670">
        <f t="shared" si="209"/>
        <v>2016</v>
      </c>
    </row>
    <row r="2671" spans="1:20" ht="135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 s="10">
        <v>1435352400</v>
      </c>
      <c r="J2671">
        <v>1431718575</v>
      </c>
      <c r="K2671" t="b">
        <v>0</v>
      </c>
      <c r="L2671">
        <v>22</v>
      </c>
      <c r="M2671" t="b">
        <v>1</v>
      </c>
      <c r="N2671" s="12" t="s">
        <v>8283</v>
      </c>
      <c r="O2671" t="s">
        <v>8286</v>
      </c>
      <c r="P2671" s="6">
        <f t="shared" si="205"/>
        <v>144</v>
      </c>
      <c r="Q2671">
        <f t="shared" si="206"/>
        <v>22.91</v>
      </c>
      <c r="R2671" s="16">
        <f t="shared" si="207"/>
        <v>42139.816840277781</v>
      </c>
      <c r="S2671" s="16">
        <f t="shared" si="208"/>
        <v>42535.049849537041</v>
      </c>
      <c r="T2671">
        <f t="shared" si="209"/>
        <v>2015</v>
      </c>
    </row>
    <row r="2672" spans="1:20" ht="120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 s="10">
        <v>1467681107</v>
      </c>
      <c r="J2672">
        <v>1465866707</v>
      </c>
      <c r="K2672" t="b">
        <v>0</v>
      </c>
      <c r="L2672">
        <v>20</v>
      </c>
      <c r="M2672" t="b">
        <v>1</v>
      </c>
      <c r="N2672" s="12" t="s">
        <v>8283</v>
      </c>
      <c r="O2672" t="s">
        <v>8286</v>
      </c>
      <c r="P2672" s="6">
        <f t="shared" si="205"/>
        <v>100.64</v>
      </c>
      <c r="Q2672">
        <f t="shared" si="206"/>
        <v>25.16</v>
      </c>
      <c r="R2672" s="16">
        <f t="shared" si="207"/>
        <v>42535.049849537041</v>
      </c>
      <c r="S2672" s="16">
        <f t="shared" si="208"/>
        <v>42705.690347222218</v>
      </c>
      <c r="T2672">
        <f t="shared" si="209"/>
        <v>2016</v>
      </c>
    </row>
    <row r="2673" spans="1:20" ht="60" hidden="1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 s="10">
        <v>1483138800</v>
      </c>
      <c r="J2673">
        <v>1480610046</v>
      </c>
      <c r="K2673" t="b">
        <v>0</v>
      </c>
      <c r="L2673">
        <v>3</v>
      </c>
      <c r="M2673" t="b">
        <v>0</v>
      </c>
      <c r="N2673" s="12" t="s">
        <v>8268</v>
      </c>
      <c r="O2673" t="s">
        <v>8270</v>
      </c>
      <c r="P2673" s="6">
        <f t="shared" si="205"/>
        <v>0.5</v>
      </c>
      <c r="Q2673">
        <f t="shared" si="206"/>
        <v>167.67</v>
      </c>
      <c r="R2673" s="16">
        <f t="shared" si="207"/>
        <v>42705.690347222218</v>
      </c>
      <c r="S2673" s="16">
        <f t="shared" si="208"/>
        <v>40706.297442129631</v>
      </c>
      <c r="T2673">
        <f t="shared" si="209"/>
        <v>2016</v>
      </c>
    </row>
    <row r="2674" spans="1:20" ht="30" hidden="1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 s="10">
        <v>1310454499</v>
      </c>
      <c r="J2674">
        <v>1307862499</v>
      </c>
      <c r="K2674" t="b">
        <v>0</v>
      </c>
      <c r="L2674">
        <v>16</v>
      </c>
      <c r="M2674" t="b">
        <v>1</v>
      </c>
      <c r="N2674" s="12" t="s">
        <v>8281</v>
      </c>
      <c r="O2674" t="s">
        <v>8303</v>
      </c>
      <c r="P2674" s="6">
        <f t="shared" si="205"/>
        <v>100.4</v>
      </c>
      <c r="Q2674">
        <f t="shared" si="206"/>
        <v>31.38</v>
      </c>
      <c r="R2674" s="16">
        <f t="shared" si="207"/>
        <v>40706.297442129631</v>
      </c>
      <c r="S2674" s="16">
        <f t="shared" si="208"/>
        <v>42593.865405092598</v>
      </c>
      <c r="T2674">
        <f t="shared" si="209"/>
        <v>2011</v>
      </c>
    </row>
    <row r="2675" spans="1:20" ht="150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 s="10">
        <v>1472676371</v>
      </c>
      <c r="J2675">
        <v>1470948371</v>
      </c>
      <c r="K2675" t="b">
        <v>0</v>
      </c>
      <c r="L2675">
        <v>8</v>
      </c>
      <c r="M2675" t="b">
        <v>1</v>
      </c>
      <c r="N2675" s="12" t="s">
        <v>8283</v>
      </c>
      <c r="O2675" t="s">
        <v>8286</v>
      </c>
      <c r="P2675" s="6">
        <f t="shared" si="205"/>
        <v>100.2</v>
      </c>
      <c r="Q2675">
        <f t="shared" si="206"/>
        <v>62.63</v>
      </c>
      <c r="R2675" s="16">
        <f t="shared" si="207"/>
        <v>42593.865405092598</v>
      </c>
      <c r="S2675" s="16">
        <f t="shared" si="208"/>
        <v>42333.695821759262</v>
      </c>
      <c r="T2675">
        <f t="shared" si="209"/>
        <v>2016</v>
      </c>
    </row>
    <row r="2676" spans="1:20" ht="75" hidden="1" x14ac:dyDescent="0.25">
      <c r="A2676">
        <v>3788</v>
      </c>
      <c r="B2676" s="3" t="s">
        <v>3785</v>
      </c>
      <c r="C2676" s="3" t="s">
        <v>7898</v>
      </c>
      <c r="D2676" s="6">
        <v>75000</v>
      </c>
      <c r="E2676" s="8">
        <v>500</v>
      </c>
      <c r="F2676" t="s">
        <v>8220</v>
      </c>
      <c r="G2676" t="s">
        <v>8223</v>
      </c>
      <c r="H2676" t="s">
        <v>8245</v>
      </c>
      <c r="I2676" s="10">
        <v>1450887480</v>
      </c>
      <c r="J2676">
        <v>1448469719</v>
      </c>
      <c r="K2676" t="b">
        <v>0</v>
      </c>
      <c r="L2676">
        <v>1</v>
      </c>
      <c r="M2676" t="b">
        <v>0</v>
      </c>
      <c r="N2676" s="12" t="s">
        <v>8283</v>
      </c>
      <c r="O2676" t="s">
        <v>8295</v>
      </c>
      <c r="P2676" s="6">
        <f t="shared" si="205"/>
        <v>0.67</v>
      </c>
      <c r="Q2676">
        <f t="shared" si="206"/>
        <v>500</v>
      </c>
      <c r="R2676" s="16">
        <f t="shared" si="207"/>
        <v>42333.695821759262</v>
      </c>
      <c r="S2676" s="16">
        <f t="shared" si="208"/>
        <v>41869.714166666665</v>
      </c>
      <c r="T2676">
        <f t="shared" si="209"/>
        <v>2015</v>
      </c>
    </row>
    <row r="2677" spans="1:20" ht="45" hidden="1" x14ac:dyDescent="0.25">
      <c r="A2677">
        <v>2892</v>
      </c>
      <c r="B2677" s="3" t="s">
        <v>2892</v>
      </c>
      <c r="C2677" s="3" t="s">
        <v>7002</v>
      </c>
      <c r="D2677" s="6">
        <v>5500</v>
      </c>
      <c r="E2677" s="8">
        <v>500</v>
      </c>
      <c r="F2677" t="s">
        <v>8220</v>
      </c>
      <c r="G2677" t="s">
        <v>8223</v>
      </c>
      <c r="H2677" t="s">
        <v>8245</v>
      </c>
      <c r="I2677" s="10">
        <v>1409000400</v>
      </c>
      <c r="J2677">
        <v>1408381704</v>
      </c>
      <c r="K2677" t="b">
        <v>0</v>
      </c>
      <c r="L2677">
        <v>17</v>
      </c>
      <c r="M2677" t="b">
        <v>0</v>
      </c>
      <c r="N2677" s="12" t="s">
        <v>8283</v>
      </c>
      <c r="O2677" t="s">
        <v>8286</v>
      </c>
      <c r="P2677" s="6">
        <f t="shared" si="205"/>
        <v>9.09</v>
      </c>
      <c r="Q2677">
        <f t="shared" si="206"/>
        <v>29.41</v>
      </c>
      <c r="R2677" s="16">
        <f t="shared" si="207"/>
        <v>41869.714166666665</v>
      </c>
      <c r="S2677" s="16">
        <f t="shared" si="208"/>
        <v>40648.757939814815</v>
      </c>
      <c r="T2677">
        <f t="shared" si="209"/>
        <v>2014</v>
      </c>
    </row>
    <row r="2678" spans="1:20" ht="45" hidden="1" x14ac:dyDescent="0.25">
      <c r="A2678">
        <v>84</v>
      </c>
      <c r="B2678" s="3" t="s">
        <v>86</v>
      </c>
      <c r="C2678" s="3" t="s">
        <v>4195</v>
      </c>
      <c r="D2678" s="6">
        <v>500</v>
      </c>
      <c r="E2678" s="8">
        <v>500</v>
      </c>
      <c r="F2678" t="s">
        <v>8218</v>
      </c>
      <c r="G2678" t="s">
        <v>8223</v>
      </c>
      <c r="H2678" t="s">
        <v>8245</v>
      </c>
      <c r="I2678" s="10">
        <v>1305483086</v>
      </c>
      <c r="J2678">
        <v>1302891086</v>
      </c>
      <c r="K2678" t="b">
        <v>0</v>
      </c>
      <c r="L2678">
        <v>7</v>
      </c>
      <c r="M2678" t="b">
        <v>1</v>
      </c>
      <c r="N2678" s="12" t="s">
        <v>8281</v>
      </c>
      <c r="O2678" t="s">
        <v>8303</v>
      </c>
      <c r="P2678" s="6">
        <f t="shared" si="205"/>
        <v>100</v>
      </c>
      <c r="Q2678">
        <f t="shared" si="206"/>
        <v>71.430000000000007</v>
      </c>
      <c r="R2678" s="16">
        <f t="shared" si="207"/>
        <v>40648.757939814815</v>
      </c>
      <c r="S2678" s="16">
        <f t="shared" si="208"/>
        <v>42187.920972222222</v>
      </c>
      <c r="T2678">
        <f t="shared" si="209"/>
        <v>2011</v>
      </c>
    </row>
    <row r="2679" spans="1:20" ht="45" hidden="1" x14ac:dyDescent="0.25">
      <c r="A2679">
        <v>139</v>
      </c>
      <c r="B2679" s="3" t="s">
        <v>141</v>
      </c>
      <c r="C2679" s="3" t="s">
        <v>4249</v>
      </c>
      <c r="D2679" s="6">
        <v>500</v>
      </c>
      <c r="E2679" s="8">
        <v>500</v>
      </c>
      <c r="F2679" t="s">
        <v>8219</v>
      </c>
      <c r="G2679" t="s">
        <v>8223</v>
      </c>
      <c r="H2679" t="s">
        <v>8245</v>
      </c>
      <c r="I2679" s="10">
        <v>1436738772</v>
      </c>
      <c r="J2679">
        <v>1435874772</v>
      </c>
      <c r="K2679" t="b">
        <v>0</v>
      </c>
      <c r="L2679">
        <v>1</v>
      </c>
      <c r="M2679" t="b">
        <v>0</v>
      </c>
      <c r="N2679" s="12" t="s">
        <v>8281</v>
      </c>
      <c r="O2679" t="s">
        <v>8297</v>
      </c>
      <c r="P2679" s="6">
        <f t="shared" si="205"/>
        <v>100</v>
      </c>
      <c r="Q2679">
        <f t="shared" si="206"/>
        <v>500</v>
      </c>
      <c r="R2679" s="16">
        <f t="shared" si="207"/>
        <v>42187.920972222222</v>
      </c>
      <c r="S2679" s="16">
        <f t="shared" si="208"/>
        <v>42097.874155092592</v>
      </c>
      <c r="T2679">
        <f t="shared" si="209"/>
        <v>2015</v>
      </c>
    </row>
    <row r="2680" spans="1:20" ht="180" hidden="1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 s="10">
        <v>1431982727</v>
      </c>
      <c r="J2680">
        <v>1428094727</v>
      </c>
      <c r="K2680" t="b">
        <v>0</v>
      </c>
      <c r="L2680">
        <v>6</v>
      </c>
      <c r="M2680" t="b">
        <v>1</v>
      </c>
      <c r="N2680" s="12" t="s">
        <v>8283</v>
      </c>
      <c r="O2680" t="s">
        <v>8295</v>
      </c>
      <c r="P2680" s="6">
        <f t="shared" si="205"/>
        <v>100</v>
      </c>
      <c r="Q2680">
        <f t="shared" si="206"/>
        <v>83.33</v>
      </c>
      <c r="R2680" s="16">
        <f t="shared" si="207"/>
        <v>42097.874155092592</v>
      </c>
      <c r="S2680" s="16">
        <f t="shared" si="208"/>
        <v>42752.827199074076</v>
      </c>
      <c r="T2680">
        <f t="shared" si="209"/>
        <v>2015</v>
      </c>
    </row>
    <row r="2681" spans="1:20" ht="60" hidden="1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 s="10">
        <v>1485885600</v>
      </c>
      <c r="J2681">
        <v>1484682670</v>
      </c>
      <c r="K2681" t="b">
        <v>0</v>
      </c>
      <c r="L2681">
        <v>8</v>
      </c>
      <c r="M2681" t="b">
        <v>1</v>
      </c>
      <c r="N2681" s="12" t="s">
        <v>8283</v>
      </c>
      <c r="O2681" t="s">
        <v>8284</v>
      </c>
      <c r="P2681" s="6">
        <f t="shared" si="205"/>
        <v>100</v>
      </c>
      <c r="Q2681">
        <f t="shared" si="206"/>
        <v>62.5</v>
      </c>
      <c r="R2681" s="16">
        <f t="shared" si="207"/>
        <v>42752.827199074076</v>
      </c>
      <c r="S2681" s="16">
        <f t="shared" si="208"/>
        <v>42446.845543981486</v>
      </c>
      <c r="T2681">
        <f t="shared" si="209"/>
        <v>2017</v>
      </c>
    </row>
    <row r="2682" spans="1:20" ht="150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 s="10">
        <v>1462565855</v>
      </c>
      <c r="J2682">
        <v>1458245855</v>
      </c>
      <c r="K2682" t="b">
        <v>0</v>
      </c>
      <c r="L2682">
        <v>12</v>
      </c>
      <c r="M2682" t="b">
        <v>1</v>
      </c>
      <c r="N2682" s="12" t="s">
        <v>8283</v>
      </c>
      <c r="O2682" t="s">
        <v>8286</v>
      </c>
      <c r="P2682" s="6">
        <f t="shared" si="205"/>
        <v>100</v>
      </c>
      <c r="Q2682">
        <f t="shared" si="206"/>
        <v>41.67</v>
      </c>
      <c r="R2682" s="16">
        <f t="shared" si="207"/>
        <v>42446.845543981486</v>
      </c>
      <c r="S2682" s="16">
        <f t="shared" si="208"/>
        <v>42146.570393518516</v>
      </c>
      <c r="T2682">
        <f t="shared" si="209"/>
        <v>2016</v>
      </c>
    </row>
    <row r="2683" spans="1:20" ht="90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 s="10">
        <v>1434894082</v>
      </c>
      <c r="J2683">
        <v>1432302082</v>
      </c>
      <c r="K2683" t="b">
        <v>0</v>
      </c>
      <c r="L2683">
        <v>9</v>
      </c>
      <c r="M2683" t="b">
        <v>1</v>
      </c>
      <c r="N2683" s="12" t="s">
        <v>8283</v>
      </c>
      <c r="O2683" t="s">
        <v>8286</v>
      </c>
      <c r="P2683" s="6">
        <f t="shared" si="205"/>
        <v>100</v>
      </c>
      <c r="Q2683">
        <f t="shared" si="206"/>
        <v>55.56</v>
      </c>
      <c r="R2683" s="16">
        <f t="shared" si="207"/>
        <v>42146.570393518516</v>
      </c>
      <c r="S2683" s="16">
        <f t="shared" si="208"/>
        <v>42430.762222222227</v>
      </c>
      <c r="T2683">
        <f t="shared" si="209"/>
        <v>2015</v>
      </c>
    </row>
    <row r="2684" spans="1:20" ht="150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 s="10">
        <v>1459444656</v>
      </c>
      <c r="J2684">
        <v>1456856256</v>
      </c>
      <c r="K2684" t="b">
        <v>0</v>
      </c>
      <c r="L2684">
        <v>14</v>
      </c>
      <c r="M2684" t="b">
        <v>1</v>
      </c>
      <c r="N2684" s="12" t="s">
        <v>8283</v>
      </c>
      <c r="O2684" t="s">
        <v>8286</v>
      </c>
      <c r="P2684" s="6">
        <f t="shared" si="205"/>
        <v>100</v>
      </c>
      <c r="Q2684">
        <f t="shared" si="206"/>
        <v>35.71</v>
      </c>
      <c r="R2684" s="16">
        <f t="shared" si="207"/>
        <v>42430.762222222227</v>
      </c>
      <c r="S2684" s="16">
        <f t="shared" si="208"/>
        <v>42381.478981481487</v>
      </c>
      <c r="T2684">
        <f t="shared" si="209"/>
        <v>2016</v>
      </c>
    </row>
    <row r="2685" spans="1:20" ht="165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 s="10">
        <v>1454412584</v>
      </c>
      <c r="J2685">
        <v>1452598184</v>
      </c>
      <c r="K2685" t="b">
        <v>0</v>
      </c>
      <c r="L2685">
        <v>17</v>
      </c>
      <c r="M2685" t="b">
        <v>1</v>
      </c>
      <c r="N2685" s="12" t="s">
        <v>8283</v>
      </c>
      <c r="O2685" t="s">
        <v>8286</v>
      </c>
      <c r="P2685" s="6">
        <f t="shared" si="205"/>
        <v>100</v>
      </c>
      <c r="Q2685">
        <f t="shared" si="206"/>
        <v>29.41</v>
      </c>
      <c r="R2685" s="16">
        <f t="shared" si="207"/>
        <v>42381.478981481487</v>
      </c>
      <c r="S2685" s="16">
        <f t="shared" si="208"/>
        <v>42173.466863425929</v>
      </c>
      <c r="T2685">
        <f t="shared" si="209"/>
        <v>2016</v>
      </c>
    </row>
    <row r="2686" spans="1:20" ht="165" hidden="1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 s="10">
        <v>1439247600</v>
      </c>
      <c r="J2686">
        <v>1434625937</v>
      </c>
      <c r="K2686" t="b">
        <v>0</v>
      </c>
      <c r="L2686">
        <v>3</v>
      </c>
      <c r="M2686" t="b">
        <v>1</v>
      </c>
      <c r="N2686" s="12" t="s">
        <v>8283</v>
      </c>
      <c r="O2686" t="s">
        <v>8295</v>
      </c>
      <c r="P2686" s="6">
        <f t="shared" si="205"/>
        <v>100</v>
      </c>
      <c r="Q2686">
        <f t="shared" si="206"/>
        <v>166.67</v>
      </c>
      <c r="R2686" s="16">
        <f t="shared" si="207"/>
        <v>42173.466863425929</v>
      </c>
      <c r="S2686" s="16">
        <f t="shared" si="208"/>
        <v>40576.539664351854</v>
      </c>
      <c r="T2686">
        <f t="shared" si="209"/>
        <v>2015</v>
      </c>
    </row>
    <row r="2687" spans="1:20" ht="60" hidden="1" x14ac:dyDescent="0.25">
      <c r="A2687">
        <v>1832</v>
      </c>
      <c r="B2687" s="3" t="s">
        <v>1833</v>
      </c>
      <c r="C2687" s="3" t="s">
        <v>5942</v>
      </c>
      <c r="D2687" s="6">
        <v>350</v>
      </c>
      <c r="E2687" s="8">
        <v>500</v>
      </c>
      <c r="F2687" t="s">
        <v>8218</v>
      </c>
      <c r="G2687" t="s">
        <v>8223</v>
      </c>
      <c r="H2687" t="s">
        <v>8245</v>
      </c>
      <c r="I2687" s="10">
        <v>1299243427</v>
      </c>
      <c r="J2687">
        <v>1296651427</v>
      </c>
      <c r="K2687" t="b">
        <v>0</v>
      </c>
      <c r="L2687">
        <v>20</v>
      </c>
      <c r="M2687" t="b">
        <v>1</v>
      </c>
      <c r="N2687" s="12" t="s">
        <v>8287</v>
      </c>
      <c r="O2687" t="s">
        <v>8291</v>
      </c>
      <c r="P2687" s="6">
        <f t="shared" si="205"/>
        <v>142.86000000000001</v>
      </c>
      <c r="Q2687">
        <f t="shared" si="206"/>
        <v>25</v>
      </c>
      <c r="R2687" s="16">
        <f t="shared" si="207"/>
        <v>40576.539664351854</v>
      </c>
      <c r="S2687" s="16">
        <f t="shared" si="208"/>
        <v>41950.26694444444</v>
      </c>
      <c r="T2687">
        <f t="shared" si="209"/>
        <v>2011</v>
      </c>
    </row>
    <row r="2688" spans="1:20" ht="45" hidden="1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 s="10">
        <v>1416499440</v>
      </c>
      <c r="J2688">
        <v>1415341464</v>
      </c>
      <c r="K2688" t="b">
        <v>0</v>
      </c>
      <c r="L2688">
        <v>17</v>
      </c>
      <c r="M2688" t="b">
        <v>0</v>
      </c>
      <c r="N2688" s="12" t="s">
        <v>8283</v>
      </c>
      <c r="O2688" t="s">
        <v>8286</v>
      </c>
      <c r="P2688" s="6">
        <f t="shared" si="205"/>
        <v>16.57</v>
      </c>
      <c r="Q2688">
        <f t="shared" si="206"/>
        <v>29.24</v>
      </c>
      <c r="R2688" s="16">
        <f t="shared" si="207"/>
        <v>41950.26694444444</v>
      </c>
      <c r="S2688" s="16">
        <f t="shared" si="208"/>
        <v>42024.86513888889</v>
      </c>
      <c r="T2688">
        <f t="shared" si="209"/>
        <v>2014</v>
      </c>
    </row>
    <row r="2689" spans="1:20" ht="60" hidden="1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 s="10">
        <v>1424378748</v>
      </c>
      <c r="J2689">
        <v>1421786748</v>
      </c>
      <c r="K2689" t="b">
        <v>0</v>
      </c>
      <c r="L2689">
        <v>49</v>
      </c>
      <c r="M2689" t="b">
        <v>1</v>
      </c>
      <c r="N2689" s="12" t="s">
        <v>8268</v>
      </c>
      <c r="O2689" t="s">
        <v>8275</v>
      </c>
      <c r="P2689" s="6">
        <f t="shared" si="205"/>
        <v>164</v>
      </c>
      <c r="Q2689">
        <f t="shared" si="206"/>
        <v>10.039999999999999</v>
      </c>
      <c r="R2689" s="16">
        <f t="shared" si="207"/>
        <v>42024.86513888889</v>
      </c>
      <c r="S2689" s="16">
        <f t="shared" si="208"/>
        <v>42523.739212962959</v>
      </c>
      <c r="T2689">
        <f t="shared" si="209"/>
        <v>2015</v>
      </c>
    </row>
    <row r="2690" spans="1:20" ht="60" hidden="1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 s="10">
        <v>1467481468</v>
      </c>
      <c r="J2690">
        <v>1464889468</v>
      </c>
      <c r="K2690" t="b">
        <v>0</v>
      </c>
      <c r="L2690">
        <v>3</v>
      </c>
      <c r="M2690" t="b">
        <v>0</v>
      </c>
      <c r="N2690" s="12" t="s">
        <v>8283</v>
      </c>
      <c r="O2690" t="s">
        <v>8286</v>
      </c>
      <c r="P2690" s="6">
        <f t="shared" ref="P2690:P2753" si="210">ROUND(E2690/D2690*100,2)</f>
        <v>2.4500000000000002</v>
      </c>
      <c r="Q2690">
        <f t="shared" ref="Q2690:Q2753" si="211">ROUND(E2690/L2690,2)</f>
        <v>163.33000000000001</v>
      </c>
      <c r="R2690" s="16">
        <f t="shared" si="207"/>
        <v>42523.739212962959</v>
      </c>
      <c r="S2690" s="16">
        <f t="shared" si="208"/>
        <v>42467.548541666663</v>
      </c>
      <c r="T2690">
        <f t="shared" si="209"/>
        <v>2016</v>
      </c>
    </row>
    <row r="2691" spans="1:20" ht="60" hidden="1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 s="10">
        <v>1462539840</v>
      </c>
      <c r="J2691">
        <v>1460034594</v>
      </c>
      <c r="K2691" t="b">
        <v>0</v>
      </c>
      <c r="L2691">
        <v>13</v>
      </c>
      <c r="M2691" t="b">
        <v>0</v>
      </c>
      <c r="N2691" s="12" t="s">
        <v>8283</v>
      </c>
      <c r="O2691" t="s">
        <v>8286</v>
      </c>
      <c r="P2691" s="6">
        <f t="shared" si="210"/>
        <v>9.76</v>
      </c>
      <c r="Q2691">
        <f t="shared" si="211"/>
        <v>37.54</v>
      </c>
      <c r="R2691" s="16">
        <f t="shared" ref="R2691:R2754" si="212">(((J2691/60)/60)/24)+DATE(1970,1,1)</f>
        <v>42467.548541666663</v>
      </c>
      <c r="S2691" s="16">
        <f t="shared" ref="S2691:S2754" si="213">(((J2692/60)/60)/24)+DATE(1970,1,1)</f>
        <v>42427.721006944441</v>
      </c>
      <c r="T2691">
        <f t="shared" ref="T2691:T2754" si="214">YEAR(R2691)</f>
        <v>2016</v>
      </c>
    </row>
    <row r="2692" spans="1:20" ht="60" hidden="1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 s="10">
        <v>1459181895</v>
      </c>
      <c r="J2692">
        <v>1456593495</v>
      </c>
      <c r="K2692" t="b">
        <v>0</v>
      </c>
      <c r="L2692">
        <v>9</v>
      </c>
      <c r="M2692" t="b">
        <v>0</v>
      </c>
      <c r="N2692" s="12" t="s">
        <v>8287</v>
      </c>
      <c r="O2692" t="s">
        <v>8290</v>
      </c>
      <c r="P2692" s="6">
        <f t="shared" si="210"/>
        <v>9.74</v>
      </c>
      <c r="Q2692">
        <f t="shared" si="211"/>
        <v>54.11</v>
      </c>
      <c r="R2692" s="16">
        <f t="shared" si="212"/>
        <v>42427.721006944441</v>
      </c>
      <c r="S2692" s="16">
        <f t="shared" si="213"/>
        <v>42704.086053240739</v>
      </c>
      <c r="T2692">
        <f t="shared" si="214"/>
        <v>2016</v>
      </c>
    </row>
    <row r="2693" spans="1:20" ht="60" hidden="1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 s="10">
        <v>1483063435</v>
      </c>
      <c r="J2693">
        <v>1480471435</v>
      </c>
      <c r="K2693" t="b">
        <v>0</v>
      </c>
      <c r="L2693">
        <v>8</v>
      </c>
      <c r="M2693" t="b">
        <v>0</v>
      </c>
      <c r="N2693" s="12" t="s">
        <v>8268</v>
      </c>
      <c r="O2693" t="s">
        <v>8270</v>
      </c>
      <c r="P2693" s="6">
        <f t="shared" si="210"/>
        <v>2.4300000000000002</v>
      </c>
      <c r="Q2693">
        <f t="shared" si="211"/>
        <v>60.75</v>
      </c>
      <c r="R2693" s="16">
        <f t="shared" si="212"/>
        <v>42704.086053240739</v>
      </c>
      <c r="S2693" s="16">
        <f t="shared" si="213"/>
        <v>42746.261782407411</v>
      </c>
      <c r="T2693">
        <f t="shared" si="214"/>
        <v>2016</v>
      </c>
    </row>
    <row r="2694" spans="1:20" ht="150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 s="10">
        <v>1487393940</v>
      </c>
      <c r="J2694">
        <v>1484115418</v>
      </c>
      <c r="K2694" t="b">
        <v>0</v>
      </c>
      <c r="L2694">
        <v>11</v>
      </c>
      <c r="M2694" t="b">
        <v>1</v>
      </c>
      <c r="N2694" s="12" t="s">
        <v>8283</v>
      </c>
      <c r="O2694" t="s">
        <v>8286</v>
      </c>
      <c r="P2694" s="6">
        <f t="shared" si="210"/>
        <v>107.78</v>
      </c>
      <c r="Q2694">
        <f t="shared" si="211"/>
        <v>44.09</v>
      </c>
      <c r="R2694" s="16">
        <f t="shared" si="212"/>
        <v>42746.261782407411</v>
      </c>
      <c r="S2694" s="16">
        <f t="shared" si="213"/>
        <v>42410.017199074078</v>
      </c>
      <c r="T2694">
        <f t="shared" si="214"/>
        <v>2017</v>
      </c>
    </row>
    <row r="2695" spans="1:20" ht="135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 s="10">
        <v>1456876740</v>
      </c>
      <c r="J2695">
        <v>1455063886</v>
      </c>
      <c r="K2695" t="b">
        <v>0</v>
      </c>
      <c r="L2695">
        <v>17</v>
      </c>
      <c r="M2695" t="b">
        <v>1</v>
      </c>
      <c r="N2695" s="12" t="s">
        <v>8283</v>
      </c>
      <c r="O2695" t="s">
        <v>8286</v>
      </c>
      <c r="P2695" s="6">
        <f t="shared" si="210"/>
        <v>137.57</v>
      </c>
      <c r="Q2695">
        <f t="shared" si="211"/>
        <v>28.32</v>
      </c>
      <c r="R2695" s="16">
        <f t="shared" si="212"/>
        <v>42410.017199074078</v>
      </c>
      <c r="S2695" s="16">
        <f t="shared" si="213"/>
        <v>42726.192916666667</v>
      </c>
      <c r="T2695">
        <f t="shared" si="214"/>
        <v>2016</v>
      </c>
    </row>
    <row r="2696" spans="1:20" ht="45" hidden="1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 s="10">
        <v>1487565468</v>
      </c>
      <c r="J2696">
        <v>1482381468</v>
      </c>
      <c r="K2696" t="b">
        <v>0</v>
      </c>
      <c r="L2696">
        <v>4</v>
      </c>
      <c r="M2696" t="b">
        <v>0</v>
      </c>
      <c r="N2696" s="12" t="s">
        <v>8268</v>
      </c>
      <c r="O2696" t="s">
        <v>8270</v>
      </c>
      <c r="P2696" s="6">
        <f t="shared" si="210"/>
        <v>0.87</v>
      </c>
      <c r="Q2696">
        <f t="shared" si="211"/>
        <v>120.25</v>
      </c>
      <c r="R2696" s="16">
        <f t="shared" si="212"/>
        <v>42726.192916666667</v>
      </c>
      <c r="S2696" s="16">
        <f t="shared" si="213"/>
        <v>42140.421319444446</v>
      </c>
      <c r="T2696">
        <f t="shared" si="214"/>
        <v>2016</v>
      </c>
    </row>
    <row r="2697" spans="1:20" ht="45" hidden="1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 s="10">
        <v>1434497400</v>
      </c>
      <c r="J2697">
        <v>1431770802</v>
      </c>
      <c r="K2697" t="b">
        <v>0</v>
      </c>
      <c r="L2697">
        <v>8</v>
      </c>
      <c r="M2697" t="b">
        <v>0</v>
      </c>
      <c r="N2697" s="12" t="s">
        <v>8283</v>
      </c>
      <c r="O2697" t="s">
        <v>8295</v>
      </c>
      <c r="P2697" s="6">
        <f t="shared" si="210"/>
        <v>4.8099999999999996</v>
      </c>
      <c r="Q2697">
        <f t="shared" si="211"/>
        <v>60.13</v>
      </c>
      <c r="R2697" s="16">
        <f t="shared" si="212"/>
        <v>42140.421319444446</v>
      </c>
      <c r="S2697" s="16">
        <f t="shared" si="213"/>
        <v>42411.828287037039</v>
      </c>
      <c r="T2697">
        <f t="shared" si="214"/>
        <v>2015</v>
      </c>
    </row>
    <row r="2698" spans="1:20" ht="60" hidden="1" x14ac:dyDescent="0.25">
      <c r="A2698">
        <v>948</v>
      </c>
      <c r="B2698" s="3" t="s">
        <v>949</v>
      </c>
      <c r="C2698" s="3" t="s">
        <v>5058</v>
      </c>
      <c r="D2698" s="6">
        <v>4000</v>
      </c>
      <c r="E2698" s="8">
        <v>480</v>
      </c>
      <c r="F2698" t="s">
        <v>8220</v>
      </c>
      <c r="G2698" t="s">
        <v>8232</v>
      </c>
      <c r="H2698" t="s">
        <v>8248</v>
      </c>
      <c r="I2698" s="10">
        <v>1457812364</v>
      </c>
      <c r="J2698">
        <v>1455220364</v>
      </c>
      <c r="K2698" t="b">
        <v>0</v>
      </c>
      <c r="L2698">
        <v>8</v>
      </c>
      <c r="M2698" t="b">
        <v>0</v>
      </c>
      <c r="N2698" s="12" t="s">
        <v>8268</v>
      </c>
      <c r="O2698" t="s">
        <v>8270</v>
      </c>
      <c r="P2698" s="6">
        <f t="shared" si="210"/>
        <v>12</v>
      </c>
      <c r="Q2698">
        <f t="shared" si="211"/>
        <v>60</v>
      </c>
      <c r="R2698" s="16">
        <f t="shared" si="212"/>
        <v>42411.828287037039</v>
      </c>
      <c r="S2698" s="16">
        <f t="shared" si="213"/>
        <v>42107.703877314809</v>
      </c>
      <c r="T2698">
        <f t="shared" si="214"/>
        <v>2016</v>
      </c>
    </row>
    <row r="2699" spans="1:20" ht="45" hidden="1" x14ac:dyDescent="0.25">
      <c r="A2699">
        <v>452</v>
      </c>
      <c r="B2699" s="3" t="s">
        <v>453</v>
      </c>
      <c r="C2699" s="3" t="s">
        <v>4562</v>
      </c>
      <c r="D2699" s="6">
        <v>750</v>
      </c>
      <c r="E2699" s="8">
        <v>480</v>
      </c>
      <c r="F2699" t="s">
        <v>8220</v>
      </c>
      <c r="G2699" t="s">
        <v>8223</v>
      </c>
      <c r="H2699" t="s">
        <v>8245</v>
      </c>
      <c r="I2699" s="10">
        <v>1431536015</v>
      </c>
      <c r="J2699">
        <v>1428944015</v>
      </c>
      <c r="K2699" t="b">
        <v>0</v>
      </c>
      <c r="L2699">
        <v>12</v>
      </c>
      <c r="M2699" t="b">
        <v>0</v>
      </c>
      <c r="N2699" s="12" t="s">
        <v>8281</v>
      </c>
      <c r="O2699" t="s">
        <v>8299</v>
      </c>
      <c r="P2699" s="6">
        <f t="shared" si="210"/>
        <v>64</v>
      </c>
      <c r="Q2699">
        <f t="shared" si="211"/>
        <v>40</v>
      </c>
      <c r="R2699" s="16">
        <f t="shared" si="212"/>
        <v>42107.703877314809</v>
      </c>
      <c r="S2699" s="16">
        <f t="shared" si="213"/>
        <v>41156.963344907403</v>
      </c>
      <c r="T2699">
        <f t="shared" si="214"/>
        <v>2015</v>
      </c>
    </row>
    <row r="2700" spans="1:20" ht="60" hidden="1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 s="10">
        <v>1349392033</v>
      </c>
      <c r="J2700">
        <v>1346800033</v>
      </c>
      <c r="K2700" t="b">
        <v>0</v>
      </c>
      <c r="L2700">
        <v>22</v>
      </c>
      <c r="M2700" t="b">
        <v>0</v>
      </c>
      <c r="N2700" s="12" t="s">
        <v>8276</v>
      </c>
      <c r="O2700" t="s">
        <v>8294</v>
      </c>
      <c r="P2700" s="6">
        <f t="shared" si="210"/>
        <v>9.56</v>
      </c>
      <c r="Q2700">
        <f t="shared" si="211"/>
        <v>21.73</v>
      </c>
      <c r="R2700" s="16">
        <f t="shared" si="212"/>
        <v>41156.963344907403</v>
      </c>
      <c r="S2700" s="16">
        <f t="shared" si="213"/>
        <v>42100.723738425921</v>
      </c>
      <c r="T2700">
        <f t="shared" si="214"/>
        <v>2012</v>
      </c>
    </row>
    <row r="2701" spans="1:20" ht="60" hidden="1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 s="10">
        <v>1430851680</v>
      </c>
      <c r="J2701">
        <v>1428340931</v>
      </c>
      <c r="K2701" t="b">
        <v>0</v>
      </c>
      <c r="L2701">
        <v>6</v>
      </c>
      <c r="M2701" t="b">
        <v>0</v>
      </c>
      <c r="N2701" s="12" t="s">
        <v>8283</v>
      </c>
      <c r="O2701" t="s">
        <v>8284</v>
      </c>
      <c r="P2701" s="6">
        <f t="shared" si="210"/>
        <v>11.58</v>
      </c>
      <c r="Q2701">
        <f t="shared" si="211"/>
        <v>78.33</v>
      </c>
      <c r="R2701" s="16">
        <f t="shared" si="212"/>
        <v>42100.723738425921</v>
      </c>
      <c r="S2701" s="16">
        <f t="shared" si="213"/>
        <v>42433.761886574073</v>
      </c>
      <c r="T2701">
        <f t="shared" si="214"/>
        <v>2015</v>
      </c>
    </row>
    <row r="2702" spans="1:20" ht="150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 s="10">
        <v>1457906400</v>
      </c>
      <c r="J2702">
        <v>1457115427</v>
      </c>
      <c r="K2702" t="b">
        <v>0</v>
      </c>
      <c r="L2702">
        <v>31</v>
      </c>
      <c r="M2702" t="b">
        <v>1</v>
      </c>
      <c r="N2702" s="12" t="s">
        <v>8283</v>
      </c>
      <c r="O2702" t="s">
        <v>8286</v>
      </c>
      <c r="P2702" s="6">
        <f t="shared" si="210"/>
        <v>148.88999999999999</v>
      </c>
      <c r="Q2702">
        <f t="shared" si="211"/>
        <v>15.13</v>
      </c>
      <c r="R2702" s="16">
        <f t="shared" si="212"/>
        <v>42433.761886574073</v>
      </c>
      <c r="S2702" s="16">
        <f t="shared" si="213"/>
        <v>42437.924988425926</v>
      </c>
      <c r="T2702">
        <f t="shared" si="214"/>
        <v>2016</v>
      </c>
    </row>
    <row r="2703" spans="1:20" ht="45" hidden="1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 s="10">
        <v>1462655519</v>
      </c>
      <c r="J2703">
        <v>1457475119</v>
      </c>
      <c r="K2703" t="b">
        <v>0</v>
      </c>
      <c r="L2703">
        <v>4</v>
      </c>
      <c r="M2703" t="b">
        <v>0</v>
      </c>
      <c r="N2703" s="12" t="s">
        <v>8268</v>
      </c>
      <c r="O2703" t="s">
        <v>8270</v>
      </c>
      <c r="P2703" s="6">
        <f t="shared" si="210"/>
        <v>0.47</v>
      </c>
      <c r="Q2703">
        <f t="shared" si="211"/>
        <v>116.75</v>
      </c>
      <c r="R2703" s="16">
        <f t="shared" si="212"/>
        <v>42437.924988425926</v>
      </c>
      <c r="S2703" s="16">
        <f t="shared" si="213"/>
        <v>41974.738576388889</v>
      </c>
      <c r="T2703">
        <f t="shared" si="214"/>
        <v>2016</v>
      </c>
    </row>
    <row r="2704" spans="1:20" ht="45" hidden="1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 s="10">
        <v>1419183813</v>
      </c>
      <c r="J2704">
        <v>1417455813</v>
      </c>
      <c r="K2704" t="b">
        <v>0</v>
      </c>
      <c r="L2704">
        <v>13</v>
      </c>
      <c r="M2704" t="b">
        <v>0</v>
      </c>
      <c r="N2704" s="12" t="s">
        <v>8283</v>
      </c>
      <c r="O2704" t="s">
        <v>8286</v>
      </c>
      <c r="P2704" s="6">
        <f t="shared" si="210"/>
        <v>4.67</v>
      </c>
      <c r="Q2704">
        <f t="shared" si="211"/>
        <v>35.92</v>
      </c>
      <c r="R2704" s="16">
        <f t="shared" si="212"/>
        <v>41974.738576388889</v>
      </c>
      <c r="S2704" s="16">
        <f t="shared" si="213"/>
        <v>41989.853692129633</v>
      </c>
      <c r="T2704">
        <f t="shared" si="214"/>
        <v>2014</v>
      </c>
    </row>
    <row r="2705" spans="1:20" ht="60" hidden="1" x14ac:dyDescent="0.25">
      <c r="A2705">
        <v>2388</v>
      </c>
      <c r="B2705" s="3" t="s">
        <v>2389</v>
      </c>
      <c r="C2705" s="3" t="s">
        <v>6498</v>
      </c>
      <c r="D2705" s="6">
        <v>37000</v>
      </c>
      <c r="E2705" s="8">
        <v>463</v>
      </c>
      <c r="F2705" t="s">
        <v>8219</v>
      </c>
      <c r="G2705" t="s">
        <v>8223</v>
      </c>
      <c r="H2705" t="s">
        <v>8245</v>
      </c>
      <c r="I2705" s="10">
        <v>1421350140</v>
      </c>
      <c r="J2705">
        <v>1418761759</v>
      </c>
      <c r="K2705" t="b">
        <v>0</v>
      </c>
      <c r="L2705">
        <v>8</v>
      </c>
      <c r="M2705" t="b">
        <v>0</v>
      </c>
      <c r="N2705" s="12" t="s">
        <v>8268</v>
      </c>
      <c r="O2705" t="s">
        <v>8302</v>
      </c>
      <c r="P2705" s="6">
        <f t="shared" si="210"/>
        <v>1.25</v>
      </c>
      <c r="Q2705">
        <f t="shared" si="211"/>
        <v>57.88</v>
      </c>
      <c r="R2705" s="16">
        <f t="shared" si="212"/>
        <v>41989.853692129633</v>
      </c>
      <c r="S2705" s="16">
        <f t="shared" si="213"/>
        <v>42240.852534722217</v>
      </c>
      <c r="T2705">
        <f t="shared" si="214"/>
        <v>2014</v>
      </c>
    </row>
    <row r="2706" spans="1:20" ht="30" hidden="1" x14ac:dyDescent="0.25">
      <c r="A2706">
        <v>2161</v>
      </c>
      <c r="B2706" s="3" t="s">
        <v>2162</v>
      </c>
      <c r="C2706" s="3" t="s">
        <v>6271</v>
      </c>
      <c r="D2706" s="6">
        <v>400</v>
      </c>
      <c r="E2706" s="8">
        <v>463</v>
      </c>
      <c r="F2706" t="s">
        <v>8218</v>
      </c>
      <c r="G2706" t="s">
        <v>8223</v>
      </c>
      <c r="H2706" t="s">
        <v>8245</v>
      </c>
      <c r="I2706" s="10">
        <v>1443040059</v>
      </c>
      <c r="J2706">
        <v>1440448059</v>
      </c>
      <c r="K2706" t="b">
        <v>0</v>
      </c>
      <c r="L2706">
        <v>13</v>
      </c>
      <c r="M2706" t="b">
        <v>1</v>
      </c>
      <c r="N2706" s="12" t="s">
        <v>8287</v>
      </c>
      <c r="O2706" t="s">
        <v>8291</v>
      </c>
      <c r="P2706" s="6">
        <f t="shared" si="210"/>
        <v>115.75</v>
      </c>
      <c r="Q2706">
        <f t="shared" si="211"/>
        <v>35.619999999999997</v>
      </c>
      <c r="R2706" s="16">
        <f t="shared" si="212"/>
        <v>42240.852534722217</v>
      </c>
      <c r="S2706" s="16">
        <f t="shared" si="213"/>
        <v>42204.875868055555</v>
      </c>
      <c r="T2706">
        <f t="shared" si="214"/>
        <v>2015</v>
      </c>
    </row>
    <row r="2707" spans="1:20" ht="45" hidden="1" x14ac:dyDescent="0.25">
      <c r="A2707">
        <v>2409</v>
      </c>
      <c r="B2707" s="3" t="s">
        <v>2410</v>
      </c>
      <c r="C2707" s="3" t="s">
        <v>6519</v>
      </c>
      <c r="D2707" s="6">
        <v>25000</v>
      </c>
      <c r="E2707" s="8">
        <v>460</v>
      </c>
      <c r="F2707" t="s">
        <v>8220</v>
      </c>
      <c r="G2707" t="s">
        <v>8223</v>
      </c>
      <c r="H2707" t="s">
        <v>8245</v>
      </c>
      <c r="I2707" s="10">
        <v>1439931675</v>
      </c>
      <c r="J2707">
        <v>1437339675</v>
      </c>
      <c r="K2707" t="b">
        <v>0</v>
      </c>
      <c r="L2707">
        <v>6</v>
      </c>
      <c r="M2707" t="b">
        <v>0</v>
      </c>
      <c r="N2707" s="12" t="s">
        <v>8279</v>
      </c>
      <c r="O2707" t="s">
        <v>8305</v>
      </c>
      <c r="P2707" s="6">
        <f t="shared" si="210"/>
        <v>1.84</v>
      </c>
      <c r="Q2707">
        <f t="shared" si="211"/>
        <v>76.67</v>
      </c>
      <c r="R2707" s="16">
        <f t="shared" si="212"/>
        <v>42204.875868055555</v>
      </c>
      <c r="S2707" s="16">
        <f t="shared" si="213"/>
        <v>42198.695138888885</v>
      </c>
      <c r="T2707">
        <f t="shared" si="214"/>
        <v>2015</v>
      </c>
    </row>
    <row r="2708" spans="1:20" ht="60" hidden="1" x14ac:dyDescent="0.25">
      <c r="A2708">
        <v>2414</v>
      </c>
      <c r="B2708" s="3" t="s">
        <v>2415</v>
      </c>
      <c r="C2708" s="3" t="s">
        <v>6524</v>
      </c>
      <c r="D2708" s="6">
        <v>15000</v>
      </c>
      <c r="E2708" s="8">
        <v>460</v>
      </c>
      <c r="F2708" t="s">
        <v>8220</v>
      </c>
      <c r="G2708" t="s">
        <v>8223</v>
      </c>
      <c r="H2708" t="s">
        <v>8245</v>
      </c>
      <c r="I2708" s="10">
        <v>1440215940</v>
      </c>
      <c r="J2708">
        <v>1436805660</v>
      </c>
      <c r="K2708" t="b">
        <v>0</v>
      </c>
      <c r="L2708">
        <v>13</v>
      </c>
      <c r="M2708" t="b">
        <v>0</v>
      </c>
      <c r="N2708" s="12" t="s">
        <v>8279</v>
      </c>
      <c r="O2708" t="s">
        <v>8305</v>
      </c>
      <c r="P2708" s="6">
        <f t="shared" si="210"/>
        <v>3.07</v>
      </c>
      <c r="Q2708">
        <f t="shared" si="211"/>
        <v>35.380000000000003</v>
      </c>
      <c r="R2708" s="16">
        <f t="shared" si="212"/>
        <v>42198.695138888885</v>
      </c>
      <c r="S2708" s="16">
        <f t="shared" si="213"/>
        <v>41904.650578703702</v>
      </c>
      <c r="T2708">
        <f t="shared" si="214"/>
        <v>2015</v>
      </c>
    </row>
    <row r="2709" spans="1:20" ht="60" hidden="1" x14ac:dyDescent="0.25">
      <c r="A2709">
        <v>4046</v>
      </c>
      <c r="B2709" s="3" t="s">
        <v>4042</v>
      </c>
      <c r="C2709" s="3" t="s">
        <v>8150</v>
      </c>
      <c r="D2709" s="6">
        <v>5600</v>
      </c>
      <c r="E2709" s="8">
        <v>460</v>
      </c>
      <c r="F2709" t="s">
        <v>8220</v>
      </c>
      <c r="G2709" t="s">
        <v>8223</v>
      </c>
      <c r="H2709" t="s">
        <v>8245</v>
      </c>
      <c r="I2709" s="10">
        <v>1413992210</v>
      </c>
      <c r="J2709">
        <v>1411400210</v>
      </c>
      <c r="K2709" t="b">
        <v>0</v>
      </c>
      <c r="L2709">
        <v>12</v>
      </c>
      <c r="M2709" t="b">
        <v>0</v>
      </c>
      <c r="N2709" s="12" t="s">
        <v>8283</v>
      </c>
      <c r="O2709" t="s">
        <v>8286</v>
      </c>
      <c r="P2709" s="6">
        <f t="shared" si="210"/>
        <v>8.2100000000000009</v>
      </c>
      <c r="Q2709">
        <f t="shared" si="211"/>
        <v>38.33</v>
      </c>
      <c r="R2709" s="16">
        <f t="shared" si="212"/>
        <v>41904.650578703702</v>
      </c>
      <c r="S2709" s="16">
        <f t="shared" si="213"/>
        <v>40935.005104166667</v>
      </c>
      <c r="T2709">
        <f t="shared" si="214"/>
        <v>2014</v>
      </c>
    </row>
    <row r="2710" spans="1:20" ht="60" hidden="1" x14ac:dyDescent="0.25">
      <c r="A2710">
        <v>95</v>
      </c>
      <c r="B2710" s="3" t="s">
        <v>97</v>
      </c>
      <c r="C2710" s="3" t="s">
        <v>4206</v>
      </c>
      <c r="D2710" s="6">
        <v>350</v>
      </c>
      <c r="E2710" s="8">
        <v>460</v>
      </c>
      <c r="F2710" t="s">
        <v>8218</v>
      </c>
      <c r="G2710" t="s">
        <v>8223</v>
      </c>
      <c r="H2710" t="s">
        <v>8245</v>
      </c>
      <c r="I2710" s="10">
        <v>1330214841</v>
      </c>
      <c r="J2710">
        <v>1327622841</v>
      </c>
      <c r="K2710" t="b">
        <v>0</v>
      </c>
      <c r="L2710">
        <v>21</v>
      </c>
      <c r="M2710" t="b">
        <v>1</v>
      </c>
      <c r="N2710" s="12" t="s">
        <v>8281</v>
      </c>
      <c r="O2710" t="s">
        <v>8303</v>
      </c>
      <c r="P2710" s="6">
        <f t="shared" si="210"/>
        <v>131.43</v>
      </c>
      <c r="Q2710">
        <f t="shared" si="211"/>
        <v>21.9</v>
      </c>
      <c r="R2710" s="16">
        <f t="shared" si="212"/>
        <v>40935.005104166667</v>
      </c>
      <c r="S2710" s="16">
        <f t="shared" si="213"/>
        <v>40844.691643518519</v>
      </c>
      <c r="T2710">
        <f t="shared" si="214"/>
        <v>2012</v>
      </c>
    </row>
    <row r="2711" spans="1:20" ht="60" hidden="1" x14ac:dyDescent="0.25">
      <c r="A2711">
        <v>76</v>
      </c>
      <c r="B2711" s="3" t="s">
        <v>78</v>
      </c>
      <c r="C2711" s="3" t="s">
        <v>4187</v>
      </c>
      <c r="D2711" s="6">
        <v>300</v>
      </c>
      <c r="E2711" s="8">
        <v>460</v>
      </c>
      <c r="F2711" t="s">
        <v>8218</v>
      </c>
      <c r="G2711" t="s">
        <v>8223</v>
      </c>
      <c r="H2711" t="s">
        <v>8245</v>
      </c>
      <c r="I2711" s="10">
        <v>1325007358</v>
      </c>
      <c r="J2711">
        <v>1319819758</v>
      </c>
      <c r="K2711" t="b">
        <v>0</v>
      </c>
      <c r="L2711">
        <v>15</v>
      </c>
      <c r="M2711" t="b">
        <v>1</v>
      </c>
      <c r="N2711" s="12" t="s">
        <v>8281</v>
      </c>
      <c r="O2711" t="s">
        <v>8303</v>
      </c>
      <c r="P2711" s="6">
        <f t="shared" si="210"/>
        <v>153.33000000000001</v>
      </c>
      <c r="Q2711">
        <f t="shared" si="211"/>
        <v>30.67</v>
      </c>
      <c r="R2711" s="16">
        <f t="shared" si="212"/>
        <v>40844.691643518519</v>
      </c>
      <c r="S2711" s="16">
        <f t="shared" si="213"/>
        <v>42383.793124999997</v>
      </c>
      <c r="T2711">
        <f t="shared" si="214"/>
        <v>2011</v>
      </c>
    </row>
    <row r="2712" spans="1:20" ht="150" x14ac:dyDescent="0.25">
      <c r="A2712">
        <v>3605</v>
      </c>
      <c r="B2712" s="3" t="s">
        <v>3604</v>
      </c>
      <c r="C2712" s="3" t="s">
        <v>7715</v>
      </c>
      <c r="D2712" s="6">
        <v>250</v>
      </c>
      <c r="E2712" s="8">
        <v>460</v>
      </c>
      <c r="F2712" t="s">
        <v>8218</v>
      </c>
      <c r="G2712" t="s">
        <v>8224</v>
      </c>
      <c r="H2712" t="s">
        <v>8246</v>
      </c>
      <c r="I2712" s="10">
        <v>1455390126</v>
      </c>
      <c r="J2712">
        <v>1452798126</v>
      </c>
      <c r="K2712" t="b">
        <v>0</v>
      </c>
      <c r="L2712">
        <v>15</v>
      </c>
      <c r="M2712" t="b">
        <v>1</v>
      </c>
      <c r="N2712" s="12" t="s">
        <v>8283</v>
      </c>
      <c r="O2712" t="s">
        <v>8286</v>
      </c>
      <c r="P2712" s="6">
        <f t="shared" si="210"/>
        <v>184</v>
      </c>
      <c r="Q2712">
        <f t="shared" si="211"/>
        <v>30.67</v>
      </c>
      <c r="R2712" s="16">
        <f t="shared" si="212"/>
        <v>42383.793124999997</v>
      </c>
      <c r="S2712" s="16">
        <f t="shared" si="213"/>
        <v>42090.909016203703</v>
      </c>
      <c r="T2712">
        <f t="shared" si="214"/>
        <v>2016</v>
      </c>
    </row>
    <row r="2713" spans="1:20" ht="60" hidden="1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 s="10">
        <v>1428097739</v>
      </c>
      <c r="J2713">
        <v>1427492939</v>
      </c>
      <c r="K2713" t="b">
        <v>0</v>
      </c>
      <c r="L2713">
        <v>9</v>
      </c>
      <c r="M2713" t="b">
        <v>0</v>
      </c>
      <c r="N2713" s="12" t="s">
        <v>8283</v>
      </c>
      <c r="O2713" t="s">
        <v>8295</v>
      </c>
      <c r="P2713" s="6">
        <f t="shared" si="210"/>
        <v>30.33</v>
      </c>
      <c r="Q2713">
        <f t="shared" si="211"/>
        <v>50.56</v>
      </c>
      <c r="R2713" s="16">
        <f t="shared" si="212"/>
        <v>42090.909016203703</v>
      </c>
      <c r="S2713" s="16">
        <f t="shared" si="213"/>
        <v>42601.827141203699</v>
      </c>
      <c r="T2713">
        <f t="shared" si="214"/>
        <v>2015</v>
      </c>
    </row>
    <row r="2714" spans="1:20" ht="60" hidden="1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 s="10">
        <v>1474228265</v>
      </c>
      <c r="J2714">
        <v>1471636265</v>
      </c>
      <c r="K2714" t="b">
        <v>0</v>
      </c>
      <c r="L2714">
        <v>14</v>
      </c>
      <c r="M2714" t="b">
        <v>0</v>
      </c>
      <c r="N2714" s="12" t="s">
        <v>8283</v>
      </c>
      <c r="O2714" t="s">
        <v>8286</v>
      </c>
      <c r="P2714" s="6">
        <f t="shared" si="210"/>
        <v>2.27</v>
      </c>
      <c r="Q2714">
        <f t="shared" si="211"/>
        <v>32.36</v>
      </c>
      <c r="R2714" s="16">
        <f t="shared" si="212"/>
        <v>42601.827141203699</v>
      </c>
      <c r="S2714" s="16">
        <f t="shared" si="213"/>
        <v>42775.964212962965</v>
      </c>
      <c r="T2714">
        <f t="shared" si="214"/>
        <v>2016</v>
      </c>
    </row>
    <row r="2715" spans="1:20" ht="60" hidden="1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 s="10">
        <v>1488394800</v>
      </c>
      <c r="J2715">
        <v>1486681708</v>
      </c>
      <c r="K2715" t="b">
        <v>0</v>
      </c>
      <c r="L2715">
        <v>14</v>
      </c>
      <c r="M2715" t="b">
        <v>0</v>
      </c>
      <c r="N2715" s="12" t="s">
        <v>8283</v>
      </c>
      <c r="O2715" t="s">
        <v>8286</v>
      </c>
      <c r="P2715" s="6">
        <f t="shared" si="210"/>
        <v>37.75</v>
      </c>
      <c r="Q2715">
        <f t="shared" si="211"/>
        <v>32.36</v>
      </c>
      <c r="R2715" s="16">
        <f t="shared" si="212"/>
        <v>42775.964212962965</v>
      </c>
      <c r="S2715" s="16">
        <f t="shared" si="213"/>
        <v>42047.724444444444</v>
      </c>
      <c r="T2715">
        <f t="shared" si="214"/>
        <v>2017</v>
      </c>
    </row>
    <row r="2716" spans="1:20" ht="30" hidden="1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 s="10">
        <v>1426302660</v>
      </c>
      <c r="J2716">
        <v>1423761792</v>
      </c>
      <c r="K2716" t="b">
        <v>0</v>
      </c>
      <c r="L2716">
        <v>15</v>
      </c>
      <c r="M2716" t="b">
        <v>0</v>
      </c>
      <c r="N2716" s="12" t="s">
        <v>8283</v>
      </c>
      <c r="O2716" t="s">
        <v>8295</v>
      </c>
      <c r="P2716" s="6">
        <f t="shared" si="210"/>
        <v>3.45</v>
      </c>
      <c r="Q2716">
        <f t="shared" si="211"/>
        <v>30.13</v>
      </c>
      <c r="R2716" s="16">
        <f t="shared" si="212"/>
        <v>42047.724444444444</v>
      </c>
      <c r="S2716" s="16">
        <f t="shared" si="213"/>
        <v>41829.935717592591</v>
      </c>
      <c r="T2716">
        <f t="shared" si="214"/>
        <v>2015</v>
      </c>
    </row>
    <row r="2717" spans="1:20" ht="60" hidden="1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 s="10">
        <v>1407536846</v>
      </c>
      <c r="J2717">
        <v>1404944846</v>
      </c>
      <c r="K2717" t="b">
        <v>0</v>
      </c>
      <c r="L2717">
        <v>11</v>
      </c>
      <c r="M2717" t="b">
        <v>0</v>
      </c>
      <c r="N2717" s="12" t="s">
        <v>8283</v>
      </c>
      <c r="O2717" t="s">
        <v>8284</v>
      </c>
      <c r="P2717" s="6">
        <f t="shared" si="210"/>
        <v>3.01</v>
      </c>
      <c r="Q2717">
        <f t="shared" si="211"/>
        <v>41</v>
      </c>
      <c r="R2717" s="16">
        <f t="shared" si="212"/>
        <v>41829.935717592591</v>
      </c>
      <c r="S2717" s="16">
        <f t="shared" si="213"/>
        <v>41795.598923611113</v>
      </c>
      <c r="T2717">
        <f t="shared" si="214"/>
        <v>2014</v>
      </c>
    </row>
    <row r="2718" spans="1:20" ht="60" hidden="1" x14ac:dyDescent="0.25">
      <c r="A2718">
        <v>3980</v>
      </c>
      <c r="B2718" s="3" t="s">
        <v>3977</v>
      </c>
      <c r="C2718" s="3" t="s">
        <v>8087</v>
      </c>
      <c r="D2718" s="6">
        <v>2500</v>
      </c>
      <c r="E2718" s="8">
        <v>450</v>
      </c>
      <c r="F2718" t="s">
        <v>8220</v>
      </c>
      <c r="G2718" t="s">
        <v>8223</v>
      </c>
      <c r="H2718" t="s">
        <v>8245</v>
      </c>
      <c r="I2718" s="10">
        <v>1404570147</v>
      </c>
      <c r="J2718">
        <v>1401978147</v>
      </c>
      <c r="K2718" t="b">
        <v>0</v>
      </c>
      <c r="L2718">
        <v>7</v>
      </c>
      <c r="M2718" t="b">
        <v>0</v>
      </c>
      <c r="N2718" s="12" t="s">
        <v>8283</v>
      </c>
      <c r="O2718" t="s">
        <v>8286</v>
      </c>
      <c r="P2718" s="6">
        <f t="shared" si="210"/>
        <v>18</v>
      </c>
      <c r="Q2718">
        <f t="shared" si="211"/>
        <v>64.290000000000006</v>
      </c>
      <c r="R2718" s="16">
        <f t="shared" si="212"/>
        <v>41795.598923611113</v>
      </c>
      <c r="S2718" s="16">
        <f t="shared" si="213"/>
        <v>42064.785613425927</v>
      </c>
      <c r="T2718">
        <f t="shared" si="214"/>
        <v>2014</v>
      </c>
    </row>
    <row r="2719" spans="1:20" ht="150" x14ac:dyDescent="0.25">
      <c r="A2719">
        <v>3325</v>
      </c>
      <c r="B2719" s="3" t="s">
        <v>3325</v>
      </c>
      <c r="C2719" s="3" t="s">
        <v>7435</v>
      </c>
      <c r="D2719" s="6">
        <v>400</v>
      </c>
      <c r="E2719" s="8">
        <v>450</v>
      </c>
      <c r="F2719" t="s">
        <v>8218</v>
      </c>
      <c r="G2719" t="s">
        <v>8224</v>
      </c>
      <c r="H2719" t="s">
        <v>8246</v>
      </c>
      <c r="I2719" s="10">
        <v>1428256277</v>
      </c>
      <c r="J2719">
        <v>1425235877</v>
      </c>
      <c r="K2719" t="b">
        <v>0</v>
      </c>
      <c r="L2719">
        <v>15</v>
      </c>
      <c r="M2719" t="b">
        <v>1</v>
      </c>
      <c r="N2719" s="12" t="s">
        <v>8283</v>
      </c>
      <c r="O2719" t="s">
        <v>8286</v>
      </c>
      <c r="P2719" s="6">
        <f t="shared" si="210"/>
        <v>112.5</v>
      </c>
      <c r="Q2719">
        <f t="shared" si="211"/>
        <v>30</v>
      </c>
      <c r="R2719" s="16">
        <f t="shared" si="212"/>
        <v>42064.785613425927</v>
      </c>
      <c r="S2719" s="16">
        <f t="shared" si="213"/>
        <v>42622.456238425926</v>
      </c>
      <c r="T2719">
        <f t="shared" si="214"/>
        <v>2015</v>
      </c>
    </row>
    <row r="2720" spans="1:20" ht="60" hidden="1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 s="10">
        <v>1476010619</v>
      </c>
      <c r="J2720">
        <v>1473418619</v>
      </c>
      <c r="K2720" t="b">
        <v>0</v>
      </c>
      <c r="L2720">
        <v>10</v>
      </c>
      <c r="M2720" t="b">
        <v>0</v>
      </c>
      <c r="N2720" s="12" t="s">
        <v>8271</v>
      </c>
      <c r="O2720" t="s">
        <v>8308</v>
      </c>
      <c r="P2720" s="6">
        <f t="shared" si="210"/>
        <v>7.06</v>
      </c>
      <c r="Q2720">
        <f t="shared" si="211"/>
        <v>44.5</v>
      </c>
      <c r="R2720" s="16">
        <f t="shared" si="212"/>
        <v>42622.456238425926</v>
      </c>
      <c r="S2720" s="16">
        <f t="shared" si="213"/>
        <v>42067.722372685181</v>
      </c>
      <c r="T2720">
        <f t="shared" si="214"/>
        <v>2016</v>
      </c>
    </row>
    <row r="2721" spans="1:20" ht="60" hidden="1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 s="10">
        <v>1428075480</v>
      </c>
      <c r="J2721">
        <v>1425489613</v>
      </c>
      <c r="K2721" t="b">
        <v>0</v>
      </c>
      <c r="L2721">
        <v>11</v>
      </c>
      <c r="M2721" t="b">
        <v>0</v>
      </c>
      <c r="N2721" s="12" t="s">
        <v>8271</v>
      </c>
      <c r="O2721" t="s">
        <v>8312</v>
      </c>
      <c r="P2721" s="6">
        <f t="shared" si="210"/>
        <v>8.9</v>
      </c>
      <c r="Q2721">
        <f t="shared" si="211"/>
        <v>40.450000000000003</v>
      </c>
      <c r="R2721" s="16">
        <f t="shared" si="212"/>
        <v>42067.722372685181</v>
      </c>
      <c r="S2721" s="16">
        <f t="shared" si="213"/>
        <v>41982.87364583333</v>
      </c>
      <c r="T2721">
        <f t="shared" si="214"/>
        <v>2015</v>
      </c>
    </row>
    <row r="2722" spans="1:20" ht="60" hidden="1" x14ac:dyDescent="0.25">
      <c r="A2722">
        <v>3897</v>
      </c>
      <c r="B2722" s="3" t="s">
        <v>3894</v>
      </c>
      <c r="C2722" s="3" t="s">
        <v>8005</v>
      </c>
      <c r="D2722" s="6">
        <v>2500</v>
      </c>
      <c r="E2722" s="8">
        <v>440</v>
      </c>
      <c r="F2722" t="s">
        <v>8220</v>
      </c>
      <c r="G2722" t="s">
        <v>8227</v>
      </c>
      <c r="H2722" t="s">
        <v>8249</v>
      </c>
      <c r="I2722" s="10">
        <v>1420750683</v>
      </c>
      <c r="J2722">
        <v>1418158683</v>
      </c>
      <c r="K2722" t="b">
        <v>0</v>
      </c>
      <c r="L2722">
        <v>10</v>
      </c>
      <c r="M2722" t="b">
        <v>0</v>
      </c>
      <c r="N2722" s="12" t="s">
        <v>8283</v>
      </c>
      <c r="O2722" t="s">
        <v>8286</v>
      </c>
      <c r="P2722" s="6">
        <f t="shared" si="210"/>
        <v>17.600000000000001</v>
      </c>
      <c r="Q2722">
        <f t="shared" si="211"/>
        <v>44</v>
      </c>
      <c r="R2722" s="16">
        <f t="shared" si="212"/>
        <v>41982.87364583333</v>
      </c>
      <c r="S2722" s="16">
        <f t="shared" si="213"/>
        <v>42213.505474537036</v>
      </c>
      <c r="T2722">
        <f t="shared" si="214"/>
        <v>2014</v>
      </c>
    </row>
    <row r="2723" spans="1:20" ht="135" x14ac:dyDescent="0.25">
      <c r="A2723">
        <v>2805</v>
      </c>
      <c r="B2723" s="3" t="s">
        <v>2805</v>
      </c>
      <c r="C2723" s="3" t="s">
        <v>6915</v>
      </c>
      <c r="D2723" s="6">
        <v>400</v>
      </c>
      <c r="E2723" s="8">
        <v>440</v>
      </c>
      <c r="F2723" t="s">
        <v>8218</v>
      </c>
      <c r="G2723" t="s">
        <v>8224</v>
      </c>
      <c r="H2723" t="s">
        <v>8246</v>
      </c>
      <c r="I2723" s="10">
        <v>1440245273</v>
      </c>
      <c r="J2723">
        <v>1438085273</v>
      </c>
      <c r="K2723" t="b">
        <v>0</v>
      </c>
      <c r="L2723">
        <v>18</v>
      </c>
      <c r="M2723" t="b">
        <v>1</v>
      </c>
      <c r="N2723" s="12" t="s">
        <v>8283</v>
      </c>
      <c r="O2723" t="s">
        <v>8286</v>
      </c>
      <c r="P2723" s="6">
        <f t="shared" si="210"/>
        <v>110</v>
      </c>
      <c r="Q2723">
        <f t="shared" si="211"/>
        <v>24.44</v>
      </c>
      <c r="R2723" s="16">
        <f t="shared" si="212"/>
        <v>42213.505474537036</v>
      </c>
      <c r="S2723" s="16">
        <f t="shared" si="213"/>
        <v>42245.234340277777</v>
      </c>
      <c r="T2723">
        <f t="shared" si="214"/>
        <v>2015</v>
      </c>
    </row>
    <row r="2724" spans="1:20" ht="45" hidden="1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 s="10">
        <v>1442381847</v>
      </c>
      <c r="J2724">
        <v>1440826647</v>
      </c>
      <c r="K2724" t="b">
        <v>0</v>
      </c>
      <c r="L2724">
        <v>9</v>
      </c>
      <c r="M2724" t="b">
        <v>0</v>
      </c>
      <c r="N2724" s="12" t="s">
        <v>8283</v>
      </c>
      <c r="O2724" t="s">
        <v>8286</v>
      </c>
      <c r="P2724" s="6">
        <f t="shared" si="210"/>
        <v>21.85</v>
      </c>
      <c r="Q2724">
        <f t="shared" si="211"/>
        <v>48.56</v>
      </c>
      <c r="R2724" s="16">
        <f t="shared" si="212"/>
        <v>42245.234340277777</v>
      </c>
      <c r="S2724" s="16">
        <f t="shared" si="213"/>
        <v>42027.056793981479</v>
      </c>
      <c r="T2724">
        <f t="shared" si="214"/>
        <v>2015</v>
      </c>
    </row>
    <row r="2725" spans="1:20" ht="60" hidden="1" x14ac:dyDescent="0.25">
      <c r="A2725">
        <v>2383</v>
      </c>
      <c r="B2725" s="3" t="s">
        <v>2384</v>
      </c>
      <c r="C2725" s="3" t="s">
        <v>6493</v>
      </c>
      <c r="D2725" s="6">
        <v>10000</v>
      </c>
      <c r="E2725" s="8">
        <v>435</v>
      </c>
      <c r="F2725" t="s">
        <v>8219</v>
      </c>
      <c r="G2725" t="s">
        <v>8227</v>
      </c>
      <c r="H2725" t="s">
        <v>8249</v>
      </c>
      <c r="I2725" s="10">
        <v>1424568107</v>
      </c>
      <c r="J2725">
        <v>1421976107</v>
      </c>
      <c r="K2725" t="b">
        <v>0</v>
      </c>
      <c r="L2725">
        <v>3</v>
      </c>
      <c r="M2725" t="b">
        <v>0</v>
      </c>
      <c r="N2725" s="12" t="s">
        <v>8268</v>
      </c>
      <c r="O2725" t="s">
        <v>8302</v>
      </c>
      <c r="P2725" s="6">
        <f t="shared" si="210"/>
        <v>4.3499999999999996</v>
      </c>
      <c r="Q2725">
        <f t="shared" si="211"/>
        <v>145</v>
      </c>
      <c r="R2725" s="16">
        <f t="shared" si="212"/>
        <v>42027.056793981479</v>
      </c>
      <c r="S2725" s="16">
        <f t="shared" si="213"/>
        <v>41835.126805555556</v>
      </c>
      <c r="T2725">
        <f t="shared" si="214"/>
        <v>2015</v>
      </c>
    </row>
    <row r="2726" spans="1:20" ht="45" hidden="1" x14ac:dyDescent="0.25">
      <c r="A2726">
        <v>162</v>
      </c>
      <c r="B2726" s="3" t="s">
        <v>164</v>
      </c>
      <c r="C2726" s="3" t="s">
        <v>4272</v>
      </c>
      <c r="D2726" s="6">
        <v>2800</v>
      </c>
      <c r="E2726" s="8">
        <v>435</v>
      </c>
      <c r="F2726" t="s">
        <v>8220</v>
      </c>
      <c r="G2726" t="s">
        <v>8223</v>
      </c>
      <c r="H2726" t="s">
        <v>8245</v>
      </c>
      <c r="I2726" s="10">
        <v>1408232520</v>
      </c>
      <c r="J2726">
        <v>1405393356</v>
      </c>
      <c r="K2726" t="b">
        <v>0</v>
      </c>
      <c r="L2726">
        <v>10</v>
      </c>
      <c r="M2726" t="b">
        <v>0</v>
      </c>
      <c r="N2726" s="12" t="s">
        <v>8281</v>
      </c>
      <c r="O2726" t="s">
        <v>8285</v>
      </c>
      <c r="P2726" s="6">
        <f t="shared" si="210"/>
        <v>15.54</v>
      </c>
      <c r="Q2726">
        <f t="shared" si="211"/>
        <v>43.5</v>
      </c>
      <c r="R2726" s="16">
        <f t="shared" si="212"/>
        <v>41835.126805555556</v>
      </c>
      <c r="S2726" s="16">
        <f t="shared" si="213"/>
        <v>41619.998310185183</v>
      </c>
      <c r="T2726">
        <f t="shared" si="214"/>
        <v>2014</v>
      </c>
    </row>
    <row r="2727" spans="1:20" ht="30" hidden="1" x14ac:dyDescent="0.25">
      <c r="A2727">
        <v>819</v>
      </c>
      <c r="B2727" s="3" t="s">
        <v>820</v>
      </c>
      <c r="C2727" s="3" t="s">
        <v>4929</v>
      </c>
      <c r="D2727" s="6">
        <v>400</v>
      </c>
      <c r="E2727" s="8">
        <v>435</v>
      </c>
      <c r="F2727" t="s">
        <v>8218</v>
      </c>
      <c r="G2727" t="s">
        <v>8223</v>
      </c>
      <c r="H2727" t="s">
        <v>8245</v>
      </c>
      <c r="I2727" s="10">
        <v>1387601040</v>
      </c>
      <c r="J2727">
        <v>1386806254</v>
      </c>
      <c r="K2727" t="b">
        <v>0</v>
      </c>
      <c r="L2727">
        <v>14</v>
      </c>
      <c r="M2727" t="b">
        <v>1</v>
      </c>
      <c r="N2727" s="12" t="s">
        <v>8287</v>
      </c>
      <c r="O2727" t="s">
        <v>8291</v>
      </c>
      <c r="P2727" s="6">
        <f t="shared" si="210"/>
        <v>108.75</v>
      </c>
      <c r="Q2727">
        <f t="shared" si="211"/>
        <v>31.07</v>
      </c>
      <c r="R2727" s="16">
        <f t="shared" si="212"/>
        <v>41619.998310185183</v>
      </c>
      <c r="S2727" s="16">
        <f t="shared" si="213"/>
        <v>42703.917824074073</v>
      </c>
      <c r="T2727">
        <f t="shared" si="214"/>
        <v>2013</v>
      </c>
    </row>
    <row r="2728" spans="1:20" ht="60" hidden="1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 s="10">
        <v>1483048900</v>
      </c>
      <c r="J2728">
        <v>1480456900</v>
      </c>
      <c r="K2728" t="b">
        <v>0</v>
      </c>
      <c r="L2728">
        <v>4</v>
      </c>
      <c r="M2728" t="b">
        <v>0</v>
      </c>
      <c r="N2728" s="12" t="s">
        <v>8268</v>
      </c>
      <c r="O2728" t="s">
        <v>8278</v>
      </c>
      <c r="P2728" s="6">
        <f t="shared" si="210"/>
        <v>1.73</v>
      </c>
      <c r="Q2728">
        <f t="shared" si="211"/>
        <v>108.25</v>
      </c>
      <c r="R2728" s="16">
        <f t="shared" si="212"/>
        <v>42703.917824074073</v>
      </c>
      <c r="S2728" s="16">
        <f t="shared" si="213"/>
        <v>41863.260381944441</v>
      </c>
      <c r="T2728">
        <f t="shared" si="214"/>
        <v>2016</v>
      </c>
    </row>
    <row r="2729" spans="1:20" ht="60" hidden="1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 s="10">
        <v>1410416097</v>
      </c>
      <c r="J2729">
        <v>1407824097</v>
      </c>
      <c r="K2729" t="b">
        <v>0</v>
      </c>
      <c r="L2729">
        <v>12</v>
      </c>
      <c r="M2729" t="b">
        <v>0</v>
      </c>
      <c r="N2729" s="12" t="s">
        <v>8281</v>
      </c>
      <c r="O2729" t="s">
        <v>8299</v>
      </c>
      <c r="P2729" s="6">
        <f t="shared" si="210"/>
        <v>1.08</v>
      </c>
      <c r="Q2729">
        <f t="shared" si="211"/>
        <v>35.83</v>
      </c>
      <c r="R2729" s="16">
        <f t="shared" si="212"/>
        <v>41863.260381944441</v>
      </c>
      <c r="S2729" s="16">
        <f t="shared" si="213"/>
        <v>42022.661527777775</v>
      </c>
      <c r="T2729">
        <f t="shared" si="214"/>
        <v>2014</v>
      </c>
    </row>
    <row r="2730" spans="1:20" ht="45" hidden="1" x14ac:dyDescent="0.25">
      <c r="A2730">
        <v>4069</v>
      </c>
      <c r="B2730" s="3" t="s">
        <v>4065</v>
      </c>
      <c r="C2730" s="3" t="s">
        <v>8172</v>
      </c>
      <c r="D2730" s="6">
        <v>1250</v>
      </c>
      <c r="E2730" s="8">
        <v>430</v>
      </c>
      <c r="F2730" t="s">
        <v>8220</v>
      </c>
      <c r="G2730" t="s">
        <v>8224</v>
      </c>
      <c r="H2730" t="s">
        <v>8246</v>
      </c>
      <c r="I2730" s="10">
        <v>1425124800</v>
      </c>
      <c r="J2730">
        <v>1421596356</v>
      </c>
      <c r="K2730" t="b">
        <v>0</v>
      </c>
      <c r="L2730">
        <v>13</v>
      </c>
      <c r="M2730" t="b">
        <v>0</v>
      </c>
      <c r="N2730" s="12" t="s">
        <v>8283</v>
      </c>
      <c r="O2730" t="s">
        <v>8286</v>
      </c>
      <c r="P2730" s="6">
        <f t="shared" si="210"/>
        <v>34.4</v>
      </c>
      <c r="Q2730">
        <f t="shared" si="211"/>
        <v>33.08</v>
      </c>
      <c r="R2730" s="16">
        <f t="shared" si="212"/>
        <v>42022.661527777775</v>
      </c>
      <c r="S2730" s="16">
        <f t="shared" si="213"/>
        <v>42081.515335648146</v>
      </c>
      <c r="T2730">
        <f t="shared" si="214"/>
        <v>2015</v>
      </c>
    </row>
    <row r="2731" spans="1:20" ht="45" hidden="1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 s="10">
        <v>1427890925</v>
      </c>
      <c r="J2731">
        <v>1426681325</v>
      </c>
      <c r="K2731" t="b">
        <v>0</v>
      </c>
      <c r="L2731">
        <v>10</v>
      </c>
      <c r="M2731" t="b">
        <v>0</v>
      </c>
      <c r="N2731" s="12" t="s">
        <v>8283</v>
      </c>
      <c r="O2731" t="s">
        <v>8284</v>
      </c>
      <c r="P2731" s="6">
        <f t="shared" si="210"/>
        <v>57.33</v>
      </c>
      <c r="Q2731">
        <f t="shared" si="211"/>
        <v>43</v>
      </c>
      <c r="R2731" s="16">
        <f t="shared" si="212"/>
        <v>42081.515335648146</v>
      </c>
      <c r="S2731" s="16">
        <f t="shared" si="213"/>
        <v>42607.316122685181</v>
      </c>
      <c r="T2731">
        <f t="shared" si="214"/>
        <v>2015</v>
      </c>
    </row>
    <row r="2732" spans="1:20" ht="60" hidden="1" x14ac:dyDescent="0.25">
      <c r="A2732">
        <v>2448</v>
      </c>
      <c r="B2732" s="3" t="s">
        <v>2449</v>
      </c>
      <c r="C2732" s="3" t="s">
        <v>6558</v>
      </c>
      <c r="D2732" s="6">
        <v>400</v>
      </c>
      <c r="E2732" s="8">
        <v>430</v>
      </c>
      <c r="F2732" t="s">
        <v>8218</v>
      </c>
      <c r="G2732" t="s">
        <v>8223</v>
      </c>
      <c r="H2732" t="s">
        <v>8245</v>
      </c>
      <c r="I2732" s="10">
        <v>1472621760</v>
      </c>
      <c r="J2732">
        <v>1472110513</v>
      </c>
      <c r="K2732" t="b">
        <v>0</v>
      </c>
      <c r="L2732">
        <v>9</v>
      </c>
      <c r="M2732" t="b">
        <v>1</v>
      </c>
      <c r="N2732" s="12" t="s">
        <v>8279</v>
      </c>
      <c r="O2732" t="s">
        <v>8280</v>
      </c>
      <c r="P2732" s="6">
        <f t="shared" si="210"/>
        <v>107.5</v>
      </c>
      <c r="Q2732">
        <f t="shared" si="211"/>
        <v>47.78</v>
      </c>
      <c r="R2732" s="16">
        <f t="shared" si="212"/>
        <v>42607.316122685181</v>
      </c>
      <c r="S2732" s="16">
        <f t="shared" si="213"/>
        <v>42309.191307870366</v>
      </c>
      <c r="T2732">
        <f t="shared" si="214"/>
        <v>2016</v>
      </c>
    </row>
    <row r="2733" spans="1:20" ht="135" x14ac:dyDescent="0.25">
      <c r="A2733">
        <v>3693</v>
      </c>
      <c r="B2733" s="3" t="s">
        <v>3690</v>
      </c>
      <c r="C2733" s="3" t="s">
        <v>7803</v>
      </c>
      <c r="D2733" s="6">
        <v>333</v>
      </c>
      <c r="E2733" s="8">
        <v>430</v>
      </c>
      <c r="F2733" t="s">
        <v>8218</v>
      </c>
      <c r="G2733" t="s">
        <v>8224</v>
      </c>
      <c r="H2733" t="s">
        <v>8246</v>
      </c>
      <c r="I2733" s="10">
        <v>1448922600</v>
      </c>
      <c r="J2733">
        <v>1446352529</v>
      </c>
      <c r="K2733" t="b">
        <v>0</v>
      </c>
      <c r="L2733">
        <v>14</v>
      </c>
      <c r="M2733" t="b">
        <v>1</v>
      </c>
      <c r="N2733" s="12" t="s">
        <v>8283</v>
      </c>
      <c r="O2733" t="s">
        <v>8286</v>
      </c>
      <c r="P2733" s="6">
        <f t="shared" si="210"/>
        <v>129.13</v>
      </c>
      <c r="Q2733">
        <f t="shared" si="211"/>
        <v>30.71</v>
      </c>
      <c r="R2733" s="16">
        <f t="shared" si="212"/>
        <v>42309.191307870366</v>
      </c>
      <c r="S2733" s="16">
        <f t="shared" si="213"/>
        <v>42160.651817129634</v>
      </c>
      <c r="T2733">
        <f t="shared" si="214"/>
        <v>2015</v>
      </c>
    </row>
    <row r="2734" spans="1:20" ht="135" x14ac:dyDescent="0.25">
      <c r="A2734">
        <v>3820</v>
      </c>
      <c r="B2734" s="3" t="s">
        <v>3817</v>
      </c>
      <c r="C2734" s="3" t="s">
        <v>7929</v>
      </c>
      <c r="D2734" s="6">
        <v>300</v>
      </c>
      <c r="E2734" s="8">
        <v>430</v>
      </c>
      <c r="F2734" t="s">
        <v>8218</v>
      </c>
      <c r="G2734" t="s">
        <v>8224</v>
      </c>
      <c r="H2734" t="s">
        <v>8246</v>
      </c>
      <c r="I2734" s="10">
        <v>1436110717</v>
      </c>
      <c r="J2734">
        <v>1433518717</v>
      </c>
      <c r="K2734" t="b">
        <v>0</v>
      </c>
      <c r="L2734">
        <v>20</v>
      </c>
      <c r="M2734" t="b">
        <v>1</v>
      </c>
      <c r="N2734" s="12" t="s">
        <v>8283</v>
      </c>
      <c r="O2734" t="s">
        <v>8286</v>
      </c>
      <c r="P2734" s="6">
        <f t="shared" si="210"/>
        <v>143.33000000000001</v>
      </c>
      <c r="Q2734">
        <f t="shared" si="211"/>
        <v>21.5</v>
      </c>
      <c r="R2734" s="16">
        <f t="shared" si="212"/>
        <v>42160.651817129634</v>
      </c>
      <c r="S2734" s="16">
        <f t="shared" si="213"/>
        <v>42089.901574074072</v>
      </c>
      <c r="T2734">
        <f t="shared" si="214"/>
        <v>2015</v>
      </c>
    </row>
    <row r="2735" spans="1:20" ht="60" hidden="1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 s="10">
        <v>1432589896</v>
      </c>
      <c r="J2735">
        <v>1427405896</v>
      </c>
      <c r="K2735" t="b">
        <v>0</v>
      </c>
      <c r="L2735">
        <v>7</v>
      </c>
      <c r="M2735" t="b">
        <v>0</v>
      </c>
      <c r="N2735" s="12" t="s">
        <v>8283</v>
      </c>
      <c r="O2735" t="s">
        <v>8286</v>
      </c>
      <c r="P2735" s="6">
        <f t="shared" si="210"/>
        <v>28.47</v>
      </c>
      <c r="Q2735">
        <f t="shared" si="211"/>
        <v>61</v>
      </c>
      <c r="R2735" s="16">
        <f t="shared" si="212"/>
        <v>42089.901574074072</v>
      </c>
      <c r="S2735" s="16">
        <f t="shared" si="213"/>
        <v>42083.069884259254</v>
      </c>
      <c r="T2735">
        <f t="shared" si="214"/>
        <v>2015</v>
      </c>
    </row>
    <row r="2736" spans="1:20" ht="60" hidden="1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 s="10">
        <v>1430703638</v>
      </c>
      <c r="J2736">
        <v>1426815638</v>
      </c>
      <c r="K2736" t="b">
        <v>0</v>
      </c>
      <c r="L2736">
        <v>8</v>
      </c>
      <c r="M2736" t="b">
        <v>0</v>
      </c>
      <c r="N2736" s="12" t="s">
        <v>8268</v>
      </c>
      <c r="O2736" t="s">
        <v>8302</v>
      </c>
      <c r="P2736" s="6">
        <f t="shared" si="210"/>
        <v>0.43</v>
      </c>
      <c r="Q2736">
        <f t="shared" si="211"/>
        <v>53.25</v>
      </c>
      <c r="R2736" s="16">
        <f t="shared" si="212"/>
        <v>42083.069884259254</v>
      </c>
      <c r="S2736" s="16">
        <f t="shared" si="213"/>
        <v>41975.676111111112</v>
      </c>
      <c r="T2736">
        <f t="shared" si="214"/>
        <v>2015</v>
      </c>
    </row>
    <row r="2737" spans="1:20" ht="45" hidden="1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 s="10">
        <v>1420215216</v>
      </c>
      <c r="J2737">
        <v>1417536816</v>
      </c>
      <c r="K2737" t="b">
        <v>0</v>
      </c>
      <c r="L2737">
        <v>9</v>
      </c>
      <c r="M2737" t="b">
        <v>0</v>
      </c>
      <c r="N2737" s="12" t="s">
        <v>8283</v>
      </c>
      <c r="O2737" t="s">
        <v>8295</v>
      </c>
      <c r="P2737" s="6">
        <f t="shared" si="210"/>
        <v>8.52</v>
      </c>
      <c r="Q2737">
        <f t="shared" si="211"/>
        <v>47.33</v>
      </c>
      <c r="R2737" s="16">
        <f t="shared" si="212"/>
        <v>41975.676111111112</v>
      </c>
      <c r="S2737" s="16">
        <f t="shared" si="213"/>
        <v>42094.667256944449</v>
      </c>
      <c r="T2737">
        <f t="shared" si="214"/>
        <v>2014</v>
      </c>
    </row>
    <row r="2738" spans="1:20" ht="60" hidden="1" x14ac:dyDescent="0.25">
      <c r="A2738">
        <v>1124</v>
      </c>
      <c r="B2738" s="3" t="s">
        <v>1125</v>
      </c>
      <c r="C2738" s="3" t="s">
        <v>5234</v>
      </c>
      <c r="D2738" s="6">
        <v>90000</v>
      </c>
      <c r="E2738" s="8">
        <v>425</v>
      </c>
      <c r="F2738" t="s">
        <v>8220</v>
      </c>
      <c r="G2738" t="s">
        <v>8223</v>
      </c>
      <c r="H2738" t="s">
        <v>8245</v>
      </c>
      <c r="I2738" s="10">
        <v>1430409651</v>
      </c>
      <c r="J2738">
        <v>1427817651</v>
      </c>
      <c r="K2738" t="b">
        <v>0</v>
      </c>
      <c r="L2738">
        <v>7</v>
      </c>
      <c r="M2738" t="b">
        <v>0</v>
      </c>
      <c r="N2738" s="12" t="s">
        <v>8276</v>
      </c>
      <c r="O2738" t="s">
        <v>8304</v>
      </c>
      <c r="P2738" s="6">
        <f t="shared" si="210"/>
        <v>0.47</v>
      </c>
      <c r="Q2738">
        <f t="shared" si="211"/>
        <v>60.71</v>
      </c>
      <c r="R2738" s="16">
        <f t="shared" si="212"/>
        <v>42094.667256944449</v>
      </c>
      <c r="S2738" s="16">
        <f t="shared" si="213"/>
        <v>41577.045428240745</v>
      </c>
      <c r="T2738">
        <f t="shared" si="214"/>
        <v>2015</v>
      </c>
    </row>
    <row r="2739" spans="1:20" ht="60" hidden="1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 s="10">
        <v>1386568740</v>
      </c>
      <c r="J2739">
        <v>1383095125</v>
      </c>
      <c r="K2739" t="b">
        <v>0</v>
      </c>
      <c r="L2739">
        <v>24</v>
      </c>
      <c r="M2739" t="b">
        <v>0</v>
      </c>
      <c r="N2739" s="12" t="s">
        <v>8276</v>
      </c>
      <c r="O2739" t="s">
        <v>8294</v>
      </c>
      <c r="P2739" s="6">
        <f t="shared" si="210"/>
        <v>5.31</v>
      </c>
      <c r="Q2739">
        <f t="shared" si="211"/>
        <v>17.71</v>
      </c>
      <c r="R2739" s="16">
        <f t="shared" si="212"/>
        <v>41577.045428240745</v>
      </c>
      <c r="S2739" s="16">
        <f t="shared" si="213"/>
        <v>42306.848854166667</v>
      </c>
      <c r="T2739">
        <f t="shared" si="214"/>
        <v>2013</v>
      </c>
    </row>
    <row r="2740" spans="1:20" ht="60" hidden="1" x14ac:dyDescent="0.25">
      <c r="A2740">
        <v>3955</v>
      </c>
      <c r="B2740" s="3" t="s">
        <v>3952</v>
      </c>
      <c r="C2740" s="3" t="s">
        <v>8062</v>
      </c>
      <c r="D2740" s="6">
        <v>1750</v>
      </c>
      <c r="E2740" s="8">
        <v>425</v>
      </c>
      <c r="F2740" t="s">
        <v>8220</v>
      </c>
      <c r="G2740" t="s">
        <v>8223</v>
      </c>
      <c r="H2740" t="s">
        <v>8245</v>
      </c>
      <c r="I2740" s="10">
        <v>1448745741</v>
      </c>
      <c r="J2740">
        <v>1446150141</v>
      </c>
      <c r="K2740" t="b">
        <v>0</v>
      </c>
      <c r="L2740">
        <v>8</v>
      </c>
      <c r="M2740" t="b">
        <v>0</v>
      </c>
      <c r="N2740" s="12" t="s">
        <v>8283</v>
      </c>
      <c r="O2740" t="s">
        <v>8286</v>
      </c>
      <c r="P2740" s="6">
        <f t="shared" si="210"/>
        <v>24.29</v>
      </c>
      <c r="Q2740">
        <f t="shared" si="211"/>
        <v>53.13</v>
      </c>
      <c r="R2740" s="16">
        <f t="shared" si="212"/>
        <v>42306.848854166667</v>
      </c>
      <c r="S2740" s="16">
        <f t="shared" si="213"/>
        <v>42299.776770833334</v>
      </c>
      <c r="T2740">
        <f t="shared" si="214"/>
        <v>2015</v>
      </c>
    </row>
    <row r="2741" spans="1:20" ht="60" hidden="1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 s="10">
        <v>1446451200</v>
      </c>
      <c r="J2741">
        <v>1445539113</v>
      </c>
      <c r="K2741" t="b">
        <v>0</v>
      </c>
      <c r="L2741">
        <v>9</v>
      </c>
      <c r="M2741" t="b">
        <v>1</v>
      </c>
      <c r="N2741" s="12" t="s">
        <v>8287</v>
      </c>
      <c r="O2741" t="s">
        <v>8289</v>
      </c>
      <c r="P2741" s="6">
        <f t="shared" si="210"/>
        <v>101.19</v>
      </c>
      <c r="Q2741">
        <f t="shared" si="211"/>
        <v>47.22</v>
      </c>
      <c r="R2741" s="16">
        <f t="shared" si="212"/>
        <v>42299.776770833334</v>
      </c>
      <c r="S2741" s="16">
        <f t="shared" si="213"/>
        <v>40706.135208333333</v>
      </c>
      <c r="T2741">
        <f t="shared" si="214"/>
        <v>2015</v>
      </c>
    </row>
    <row r="2742" spans="1:20" ht="45" hidden="1" x14ac:dyDescent="0.25">
      <c r="A2742">
        <v>97</v>
      </c>
      <c r="B2742" s="3" t="s">
        <v>99</v>
      </c>
      <c r="C2742" s="3" t="s">
        <v>4208</v>
      </c>
      <c r="D2742" s="6">
        <v>400</v>
      </c>
      <c r="E2742" s="8">
        <v>425</v>
      </c>
      <c r="F2742" t="s">
        <v>8218</v>
      </c>
      <c r="G2742" t="s">
        <v>8223</v>
      </c>
      <c r="H2742" t="s">
        <v>8245</v>
      </c>
      <c r="I2742" s="10">
        <v>1310440482</v>
      </c>
      <c r="J2742">
        <v>1307848482</v>
      </c>
      <c r="K2742" t="b">
        <v>0</v>
      </c>
      <c r="L2742">
        <v>8</v>
      </c>
      <c r="M2742" t="b">
        <v>1</v>
      </c>
      <c r="N2742" s="12" t="s">
        <v>8281</v>
      </c>
      <c r="O2742" t="s">
        <v>8303</v>
      </c>
      <c r="P2742" s="6">
        <f t="shared" si="210"/>
        <v>106.25</v>
      </c>
      <c r="Q2742">
        <f t="shared" si="211"/>
        <v>53.13</v>
      </c>
      <c r="R2742" s="16">
        <f t="shared" si="212"/>
        <v>40706.135208333333</v>
      </c>
      <c r="S2742" s="16">
        <f t="shared" si="213"/>
        <v>41276.846817129634</v>
      </c>
      <c r="T2742">
        <f t="shared" si="214"/>
        <v>2011</v>
      </c>
    </row>
    <row r="2743" spans="1:20" ht="60" hidden="1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 s="10">
        <v>1358367565</v>
      </c>
      <c r="J2743">
        <v>1357157965</v>
      </c>
      <c r="K2743" t="b">
        <v>0</v>
      </c>
      <c r="L2743">
        <v>28</v>
      </c>
      <c r="M2743" t="b">
        <v>1</v>
      </c>
      <c r="N2743" s="12" t="s">
        <v>8287</v>
      </c>
      <c r="O2743" t="s">
        <v>8289</v>
      </c>
      <c r="P2743" s="6">
        <f t="shared" si="210"/>
        <v>382.72</v>
      </c>
      <c r="Q2743">
        <f t="shared" si="211"/>
        <v>15.04</v>
      </c>
      <c r="R2743" s="16">
        <f t="shared" si="212"/>
        <v>41276.846817129634</v>
      </c>
      <c r="S2743" s="16">
        <f t="shared" si="213"/>
        <v>42147.729930555557</v>
      </c>
      <c r="T2743">
        <f t="shared" si="214"/>
        <v>2013</v>
      </c>
    </row>
    <row r="2744" spans="1:20" ht="75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 s="10">
        <v>1434994266</v>
      </c>
      <c r="J2744">
        <v>1432402266</v>
      </c>
      <c r="K2744" t="b">
        <v>0</v>
      </c>
      <c r="L2744">
        <v>4</v>
      </c>
      <c r="M2744" t="b">
        <v>1</v>
      </c>
      <c r="N2744" s="12" t="s">
        <v>8283</v>
      </c>
      <c r="O2744" t="s">
        <v>8286</v>
      </c>
      <c r="P2744" s="6">
        <f t="shared" si="210"/>
        <v>210</v>
      </c>
      <c r="Q2744">
        <f t="shared" si="211"/>
        <v>105</v>
      </c>
      <c r="R2744" s="16">
        <f t="shared" si="212"/>
        <v>42147.729930555557</v>
      </c>
      <c r="S2744" s="16">
        <f t="shared" si="213"/>
        <v>42601.851678240739</v>
      </c>
      <c r="T2744">
        <f t="shared" si="214"/>
        <v>2015</v>
      </c>
    </row>
    <row r="2745" spans="1:20" ht="60" hidden="1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 s="10">
        <v>1474230385</v>
      </c>
      <c r="J2745">
        <v>1471638385</v>
      </c>
      <c r="K2745" t="b">
        <v>0</v>
      </c>
      <c r="L2745">
        <v>4</v>
      </c>
      <c r="M2745" t="b">
        <v>0</v>
      </c>
      <c r="N2745" s="12" t="s">
        <v>8271</v>
      </c>
      <c r="O2745" t="s">
        <v>8308</v>
      </c>
      <c r="P2745" s="6">
        <f t="shared" si="210"/>
        <v>8.3800000000000008</v>
      </c>
      <c r="Q2745">
        <f t="shared" si="211"/>
        <v>104.75</v>
      </c>
      <c r="R2745" s="16">
        <f t="shared" si="212"/>
        <v>42601.851678240739</v>
      </c>
      <c r="S2745" s="16">
        <f t="shared" si="213"/>
        <v>42111.71665509259</v>
      </c>
      <c r="T2745">
        <f t="shared" si="214"/>
        <v>2016</v>
      </c>
    </row>
    <row r="2746" spans="1:20" ht="45" hidden="1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 s="10">
        <v>1431018719</v>
      </c>
      <c r="J2746">
        <v>1429290719</v>
      </c>
      <c r="K2746" t="b">
        <v>0</v>
      </c>
      <c r="L2746">
        <v>14</v>
      </c>
      <c r="M2746" t="b">
        <v>0</v>
      </c>
      <c r="N2746" s="12" t="s">
        <v>8283</v>
      </c>
      <c r="O2746" t="s">
        <v>8286</v>
      </c>
      <c r="P2746" s="6">
        <f t="shared" si="210"/>
        <v>41.7</v>
      </c>
      <c r="Q2746">
        <f t="shared" si="211"/>
        <v>29.79</v>
      </c>
      <c r="R2746" s="16">
        <f t="shared" si="212"/>
        <v>42111.71665509259</v>
      </c>
      <c r="S2746" s="16">
        <f t="shared" si="213"/>
        <v>40192.542233796295</v>
      </c>
      <c r="T2746">
        <f t="shared" si="214"/>
        <v>2015</v>
      </c>
    </row>
    <row r="2747" spans="1:20" ht="45" hidden="1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 s="10">
        <v>1266210000</v>
      </c>
      <c r="J2747">
        <v>1263474049</v>
      </c>
      <c r="K2747" t="b">
        <v>1</v>
      </c>
      <c r="L2747">
        <v>22</v>
      </c>
      <c r="M2747" t="b">
        <v>1</v>
      </c>
      <c r="N2747" s="12" t="s">
        <v>8287</v>
      </c>
      <c r="O2747" t="s">
        <v>8288</v>
      </c>
      <c r="P2747" s="6">
        <f t="shared" si="210"/>
        <v>104</v>
      </c>
      <c r="Q2747">
        <f t="shared" si="211"/>
        <v>18.91</v>
      </c>
      <c r="R2747" s="16">
        <f t="shared" si="212"/>
        <v>40192.542233796295</v>
      </c>
      <c r="S2747" s="16">
        <f t="shared" si="213"/>
        <v>42526.871331018512</v>
      </c>
      <c r="T2747">
        <f t="shared" si="214"/>
        <v>2010</v>
      </c>
    </row>
    <row r="2748" spans="1:20" ht="45" hidden="1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 s="10">
        <v>1467752083</v>
      </c>
      <c r="J2748">
        <v>1465160083</v>
      </c>
      <c r="K2748" t="b">
        <v>0</v>
      </c>
      <c r="L2748">
        <v>8</v>
      </c>
      <c r="M2748" t="b">
        <v>0</v>
      </c>
      <c r="N2748" s="12" t="s">
        <v>8281</v>
      </c>
      <c r="O2748" t="s">
        <v>8299</v>
      </c>
      <c r="P2748" s="6">
        <f t="shared" si="210"/>
        <v>13.83</v>
      </c>
      <c r="Q2748">
        <f t="shared" si="211"/>
        <v>51.88</v>
      </c>
      <c r="R2748" s="16">
        <f t="shared" si="212"/>
        <v>42526.871331018512</v>
      </c>
      <c r="S2748" s="16">
        <f t="shared" si="213"/>
        <v>42293.809212962966</v>
      </c>
      <c r="T2748">
        <f t="shared" si="214"/>
        <v>2016</v>
      </c>
    </row>
    <row r="2749" spans="1:20" ht="60" hidden="1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 s="10">
        <v>1450211116</v>
      </c>
      <c r="J2749">
        <v>1445023516</v>
      </c>
      <c r="K2749" t="b">
        <v>0</v>
      </c>
      <c r="L2749">
        <v>7</v>
      </c>
      <c r="M2749" t="b">
        <v>0</v>
      </c>
      <c r="N2749" s="12" t="s">
        <v>8283</v>
      </c>
      <c r="O2749" t="s">
        <v>8286</v>
      </c>
      <c r="P2749" s="6">
        <f t="shared" si="210"/>
        <v>6.83</v>
      </c>
      <c r="Q2749">
        <f t="shared" si="211"/>
        <v>59</v>
      </c>
      <c r="R2749" s="16">
        <f t="shared" si="212"/>
        <v>42293.809212962966</v>
      </c>
      <c r="S2749" s="16">
        <f t="shared" si="213"/>
        <v>42257.014965277776</v>
      </c>
      <c r="T2749">
        <f t="shared" si="214"/>
        <v>2015</v>
      </c>
    </row>
    <row r="2750" spans="1:20" ht="60" hidden="1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 s="10">
        <v>1447032093</v>
      </c>
      <c r="J2750">
        <v>1441844493</v>
      </c>
      <c r="K2750" t="b">
        <v>0</v>
      </c>
      <c r="L2750">
        <v>8</v>
      </c>
      <c r="M2750" t="b">
        <v>0</v>
      </c>
      <c r="N2750" s="12" t="s">
        <v>8268</v>
      </c>
      <c r="O2750" t="s">
        <v>8270</v>
      </c>
      <c r="P2750" s="6">
        <f t="shared" si="210"/>
        <v>2.06</v>
      </c>
      <c r="Q2750">
        <f t="shared" si="211"/>
        <v>51.38</v>
      </c>
      <c r="R2750" s="16">
        <f t="shared" si="212"/>
        <v>42257.014965277776</v>
      </c>
      <c r="S2750" s="16">
        <f t="shared" si="213"/>
        <v>41793.659525462965</v>
      </c>
      <c r="T2750">
        <f t="shared" si="214"/>
        <v>2015</v>
      </c>
    </row>
    <row r="2751" spans="1:20" ht="60" hidden="1" x14ac:dyDescent="0.25">
      <c r="A2751">
        <v>1083</v>
      </c>
      <c r="B2751" s="3" t="s">
        <v>1084</v>
      </c>
      <c r="C2751" s="3" t="s">
        <v>5193</v>
      </c>
      <c r="D2751" s="6">
        <v>50000</v>
      </c>
      <c r="E2751" s="8">
        <v>410</v>
      </c>
      <c r="F2751" t="s">
        <v>8220</v>
      </c>
      <c r="G2751" t="s">
        <v>8228</v>
      </c>
      <c r="H2751" t="s">
        <v>8250</v>
      </c>
      <c r="I2751" s="10">
        <v>1406994583</v>
      </c>
      <c r="J2751">
        <v>1401810583</v>
      </c>
      <c r="K2751" t="b">
        <v>0</v>
      </c>
      <c r="L2751">
        <v>1</v>
      </c>
      <c r="M2751" t="b">
        <v>0</v>
      </c>
      <c r="N2751" s="12" t="s">
        <v>8276</v>
      </c>
      <c r="O2751" t="s">
        <v>8294</v>
      </c>
      <c r="P2751" s="6">
        <f t="shared" si="210"/>
        <v>0.82</v>
      </c>
      <c r="Q2751">
        <f t="shared" si="211"/>
        <v>410</v>
      </c>
      <c r="R2751" s="16">
        <f t="shared" si="212"/>
        <v>41793.659525462965</v>
      </c>
      <c r="S2751" s="16">
        <f t="shared" si="213"/>
        <v>42770.290590277778</v>
      </c>
      <c r="T2751">
        <f t="shared" si="214"/>
        <v>2014</v>
      </c>
    </row>
    <row r="2752" spans="1:20" ht="60" hidden="1" x14ac:dyDescent="0.25">
      <c r="A2752">
        <v>3967</v>
      </c>
      <c r="B2752" s="3" t="s">
        <v>3964</v>
      </c>
      <c r="C2752" s="3" t="s">
        <v>8074</v>
      </c>
      <c r="D2752" s="6">
        <v>1700</v>
      </c>
      <c r="E2752" s="8">
        <v>410</v>
      </c>
      <c r="F2752" t="s">
        <v>8220</v>
      </c>
      <c r="G2752" t="s">
        <v>8223</v>
      </c>
      <c r="H2752" t="s">
        <v>8245</v>
      </c>
      <c r="I2752" s="10">
        <v>1488783507</v>
      </c>
      <c r="J2752">
        <v>1486191507</v>
      </c>
      <c r="K2752" t="b">
        <v>0</v>
      </c>
      <c r="L2752">
        <v>10</v>
      </c>
      <c r="M2752" t="b">
        <v>0</v>
      </c>
      <c r="N2752" s="12" t="s">
        <v>8283</v>
      </c>
      <c r="O2752" t="s">
        <v>8286</v>
      </c>
      <c r="P2752" s="6">
        <f t="shared" si="210"/>
        <v>24.12</v>
      </c>
      <c r="Q2752">
        <f t="shared" si="211"/>
        <v>41</v>
      </c>
      <c r="R2752" s="16">
        <f t="shared" si="212"/>
        <v>42770.290590277778</v>
      </c>
      <c r="S2752" s="16">
        <f t="shared" si="213"/>
        <v>41989.91134259259</v>
      </c>
      <c r="T2752">
        <f t="shared" si="214"/>
        <v>2017</v>
      </c>
    </row>
    <row r="2753" spans="1:20" ht="30" hidden="1" x14ac:dyDescent="0.25">
      <c r="A2753">
        <v>22</v>
      </c>
      <c r="B2753" s="3" t="s">
        <v>24</v>
      </c>
      <c r="C2753" s="3" t="s">
        <v>4133</v>
      </c>
      <c r="D2753" s="6">
        <v>350</v>
      </c>
      <c r="E2753" s="8">
        <v>410</v>
      </c>
      <c r="F2753" t="s">
        <v>8218</v>
      </c>
      <c r="G2753" t="s">
        <v>8223</v>
      </c>
      <c r="H2753" t="s">
        <v>8245</v>
      </c>
      <c r="I2753" s="10">
        <v>1420099140</v>
      </c>
      <c r="J2753">
        <v>1418766740</v>
      </c>
      <c r="K2753" t="b">
        <v>0</v>
      </c>
      <c r="L2753">
        <v>8</v>
      </c>
      <c r="M2753" t="b">
        <v>1</v>
      </c>
      <c r="N2753" s="12" t="s">
        <v>8281</v>
      </c>
      <c r="O2753" t="s">
        <v>8292</v>
      </c>
      <c r="P2753" s="6">
        <f t="shared" si="210"/>
        <v>117.14</v>
      </c>
      <c r="Q2753">
        <f t="shared" si="211"/>
        <v>51.25</v>
      </c>
      <c r="R2753" s="16">
        <f t="shared" si="212"/>
        <v>41989.91134259259</v>
      </c>
      <c r="S2753" s="16">
        <f t="shared" si="213"/>
        <v>42461.689745370371</v>
      </c>
      <c r="T2753">
        <f t="shared" si="214"/>
        <v>2014</v>
      </c>
    </row>
    <row r="2754" spans="1:20" ht="135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 s="10">
        <v>1464712394</v>
      </c>
      <c r="J2754">
        <v>1459528394</v>
      </c>
      <c r="K2754" t="b">
        <v>0</v>
      </c>
      <c r="L2754">
        <v>27</v>
      </c>
      <c r="M2754" t="b">
        <v>1</v>
      </c>
      <c r="N2754" s="12" t="s">
        <v>8283</v>
      </c>
      <c r="O2754" t="s">
        <v>8286</v>
      </c>
      <c r="P2754" s="6">
        <f t="shared" ref="P2754:P2817" si="215">ROUND(E2754/D2754*100,2)</f>
        <v>136.34</v>
      </c>
      <c r="Q2754">
        <f t="shared" ref="Q2754:Q2817" si="216">ROUND(E2754/L2754,2)</f>
        <v>15.15</v>
      </c>
      <c r="R2754" s="16">
        <f t="shared" si="212"/>
        <v>42461.689745370371</v>
      </c>
      <c r="S2754" s="16">
        <f t="shared" si="213"/>
        <v>41935.221585648149</v>
      </c>
      <c r="T2754">
        <f t="shared" si="214"/>
        <v>2016</v>
      </c>
    </row>
    <row r="2755" spans="1:20" ht="45" hidden="1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 s="10">
        <v>1417501145</v>
      </c>
      <c r="J2755">
        <v>1414041545</v>
      </c>
      <c r="K2755" t="b">
        <v>0</v>
      </c>
      <c r="L2755">
        <v>9</v>
      </c>
      <c r="M2755" t="b">
        <v>0</v>
      </c>
      <c r="N2755" s="12" t="s">
        <v>8268</v>
      </c>
      <c r="O2755" t="s">
        <v>8270</v>
      </c>
      <c r="P2755" s="6">
        <f t="shared" si="215"/>
        <v>0.82</v>
      </c>
      <c r="Q2755">
        <f t="shared" si="216"/>
        <v>45.33</v>
      </c>
      <c r="R2755" s="16">
        <f t="shared" ref="R2755:R2818" si="217">(((J2755/60)/60)/24)+DATE(1970,1,1)</f>
        <v>41935.221585648149</v>
      </c>
      <c r="S2755" s="16">
        <f t="shared" ref="S2755:S2818" si="218">(((J2756/60)/60)/24)+DATE(1970,1,1)</f>
        <v>42534.284710648149</v>
      </c>
      <c r="T2755">
        <f t="shared" ref="T2755:T2818" si="219">YEAR(R2755)</f>
        <v>2014</v>
      </c>
    </row>
    <row r="2756" spans="1:20" hidden="1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 s="10">
        <v>1468392599</v>
      </c>
      <c r="J2756">
        <v>1465800599</v>
      </c>
      <c r="K2756" t="b">
        <v>0</v>
      </c>
      <c r="L2756">
        <v>4</v>
      </c>
      <c r="M2756" t="b">
        <v>0</v>
      </c>
      <c r="N2756" s="12" t="s">
        <v>8276</v>
      </c>
      <c r="O2756" t="s">
        <v>8294</v>
      </c>
      <c r="P2756" s="6">
        <f t="shared" si="215"/>
        <v>0.81</v>
      </c>
      <c r="Q2756">
        <f t="shared" si="216"/>
        <v>101.25</v>
      </c>
      <c r="R2756" s="16">
        <f t="shared" si="217"/>
        <v>42534.284710648149</v>
      </c>
      <c r="S2756" s="16">
        <f t="shared" si="218"/>
        <v>42715.688437500001</v>
      </c>
      <c r="T2756">
        <f t="shared" si="219"/>
        <v>2016</v>
      </c>
    </row>
    <row r="2757" spans="1:20" ht="60" hidden="1" x14ac:dyDescent="0.25">
      <c r="A2757">
        <v>700</v>
      </c>
      <c r="B2757" s="3" t="s">
        <v>701</v>
      </c>
      <c r="C2757" s="3" t="s">
        <v>4810</v>
      </c>
      <c r="D2757" s="6">
        <v>15000</v>
      </c>
      <c r="E2757" s="8">
        <v>403</v>
      </c>
      <c r="F2757" t="s">
        <v>8220</v>
      </c>
      <c r="G2757" t="s">
        <v>8226</v>
      </c>
      <c r="H2757" t="s">
        <v>8248</v>
      </c>
      <c r="I2757" s="10">
        <v>1484065881</v>
      </c>
      <c r="J2757">
        <v>1481473881</v>
      </c>
      <c r="K2757" t="b">
        <v>0</v>
      </c>
      <c r="L2757">
        <v>31</v>
      </c>
      <c r="M2757" t="b">
        <v>0</v>
      </c>
      <c r="N2757" s="12" t="s">
        <v>8268</v>
      </c>
      <c r="O2757" t="s">
        <v>8270</v>
      </c>
      <c r="P2757" s="6">
        <f t="shared" si="215"/>
        <v>2.69</v>
      </c>
      <c r="Q2757">
        <f t="shared" si="216"/>
        <v>13</v>
      </c>
      <c r="R2757" s="16">
        <f t="shared" si="217"/>
        <v>42715.688437500001</v>
      </c>
      <c r="S2757" s="16">
        <f t="shared" si="218"/>
        <v>41961.813518518517</v>
      </c>
      <c r="T2757">
        <f t="shared" si="219"/>
        <v>2016</v>
      </c>
    </row>
    <row r="2758" spans="1:20" ht="45" hidden="1" x14ac:dyDescent="0.25">
      <c r="A2758">
        <v>1430</v>
      </c>
      <c r="B2758" s="3" t="s">
        <v>1431</v>
      </c>
      <c r="C2758" s="3" t="s">
        <v>5540</v>
      </c>
      <c r="D2758" s="6">
        <v>5000</v>
      </c>
      <c r="E2758" s="8">
        <v>403</v>
      </c>
      <c r="F2758" t="s">
        <v>8220</v>
      </c>
      <c r="G2758" t="s">
        <v>8223</v>
      </c>
      <c r="H2758" t="s">
        <v>8245</v>
      </c>
      <c r="I2758" s="10">
        <v>1419017488</v>
      </c>
      <c r="J2758">
        <v>1416339088</v>
      </c>
      <c r="K2758" t="b">
        <v>0</v>
      </c>
      <c r="L2758">
        <v>5</v>
      </c>
      <c r="M2758" t="b">
        <v>0</v>
      </c>
      <c r="N2758" s="12" t="s">
        <v>8271</v>
      </c>
      <c r="O2758" t="s">
        <v>8308</v>
      </c>
      <c r="P2758" s="6">
        <f t="shared" si="215"/>
        <v>8.06</v>
      </c>
      <c r="Q2758">
        <f t="shared" si="216"/>
        <v>80.599999999999994</v>
      </c>
      <c r="R2758" s="16">
        <f t="shared" si="217"/>
        <v>41961.813518518517</v>
      </c>
      <c r="S2758" s="16">
        <f t="shared" si="218"/>
        <v>41788.381909722222</v>
      </c>
      <c r="T2758">
        <f t="shared" si="219"/>
        <v>2014</v>
      </c>
    </row>
    <row r="2759" spans="1:20" ht="45" hidden="1" x14ac:dyDescent="0.25">
      <c r="A2759">
        <v>135</v>
      </c>
      <c r="B2759" s="3" t="s">
        <v>137</v>
      </c>
      <c r="C2759" s="3" t="s">
        <v>4246</v>
      </c>
      <c r="D2759" s="6">
        <v>3000</v>
      </c>
      <c r="E2759" s="8">
        <v>403</v>
      </c>
      <c r="F2759" t="s">
        <v>8219</v>
      </c>
      <c r="G2759" t="s">
        <v>8223</v>
      </c>
      <c r="H2759" t="s">
        <v>8245</v>
      </c>
      <c r="I2759" s="10">
        <v>1404241200</v>
      </c>
      <c r="J2759">
        <v>1401354597</v>
      </c>
      <c r="K2759" t="b">
        <v>0</v>
      </c>
      <c r="L2759">
        <v>5</v>
      </c>
      <c r="M2759" t="b">
        <v>0</v>
      </c>
      <c r="N2759" s="12" t="s">
        <v>8281</v>
      </c>
      <c r="O2759" t="s">
        <v>8297</v>
      </c>
      <c r="P2759" s="6">
        <f t="shared" si="215"/>
        <v>13.43</v>
      </c>
      <c r="Q2759">
        <f t="shared" si="216"/>
        <v>80.599999999999994</v>
      </c>
      <c r="R2759" s="16">
        <f t="shared" si="217"/>
        <v>41788.381909722222</v>
      </c>
      <c r="S2759" s="16">
        <f t="shared" si="218"/>
        <v>42410.93105324074</v>
      </c>
      <c r="T2759">
        <f t="shared" si="219"/>
        <v>2014</v>
      </c>
    </row>
    <row r="2760" spans="1:20" ht="45" hidden="1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 s="10">
        <v>1457734843</v>
      </c>
      <c r="J2760">
        <v>1455142843</v>
      </c>
      <c r="K2760" t="b">
        <v>0</v>
      </c>
      <c r="L2760">
        <v>4</v>
      </c>
      <c r="M2760" t="b">
        <v>0</v>
      </c>
      <c r="N2760" s="12" t="s">
        <v>8283</v>
      </c>
      <c r="O2760" t="s">
        <v>8295</v>
      </c>
      <c r="P2760" s="6">
        <f t="shared" si="215"/>
        <v>4.0199999999999996</v>
      </c>
      <c r="Q2760">
        <f t="shared" si="216"/>
        <v>100.5</v>
      </c>
      <c r="R2760" s="16">
        <f t="shared" si="217"/>
        <v>42410.93105324074</v>
      </c>
      <c r="S2760" s="16">
        <f t="shared" si="218"/>
        <v>42067.991238425922</v>
      </c>
      <c r="T2760">
        <f t="shared" si="219"/>
        <v>2016</v>
      </c>
    </row>
    <row r="2761" spans="1:20" ht="45" hidden="1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 s="10">
        <v>1428951600</v>
      </c>
      <c r="J2761">
        <v>1425512843</v>
      </c>
      <c r="K2761" t="b">
        <v>0</v>
      </c>
      <c r="L2761">
        <v>13</v>
      </c>
      <c r="M2761" t="b">
        <v>0</v>
      </c>
      <c r="N2761" s="12" t="s">
        <v>8281</v>
      </c>
      <c r="O2761" t="s">
        <v>8285</v>
      </c>
      <c r="P2761" s="6">
        <f t="shared" si="215"/>
        <v>33.42</v>
      </c>
      <c r="Q2761">
        <f t="shared" si="216"/>
        <v>30.85</v>
      </c>
      <c r="R2761" s="16">
        <f t="shared" si="217"/>
        <v>42067.991238425922</v>
      </c>
      <c r="S2761" s="16">
        <f t="shared" si="218"/>
        <v>42136.035405092596</v>
      </c>
      <c r="T2761">
        <f t="shared" si="219"/>
        <v>2015</v>
      </c>
    </row>
    <row r="2762" spans="1:20" ht="60" hidden="1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 s="10">
        <v>1434847859</v>
      </c>
      <c r="J2762">
        <v>1431391859</v>
      </c>
      <c r="K2762" t="b">
        <v>0</v>
      </c>
      <c r="L2762">
        <v>5</v>
      </c>
      <c r="M2762" t="b">
        <v>0</v>
      </c>
      <c r="N2762" s="12" t="s">
        <v>8281</v>
      </c>
      <c r="O2762" t="s">
        <v>8285</v>
      </c>
      <c r="P2762" s="6">
        <f t="shared" si="215"/>
        <v>40.1</v>
      </c>
      <c r="Q2762">
        <f t="shared" si="216"/>
        <v>80.2</v>
      </c>
      <c r="R2762" s="16">
        <f t="shared" si="217"/>
        <v>42136.035405092596</v>
      </c>
      <c r="S2762" s="16">
        <f t="shared" si="218"/>
        <v>41107.726782407408</v>
      </c>
      <c r="T2762">
        <f t="shared" si="219"/>
        <v>2015</v>
      </c>
    </row>
    <row r="2763" spans="1:20" ht="45" hidden="1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 s="10">
        <v>1343440800</v>
      </c>
      <c r="J2763">
        <v>1342545994</v>
      </c>
      <c r="K2763" t="b">
        <v>0</v>
      </c>
      <c r="L2763">
        <v>16</v>
      </c>
      <c r="M2763" t="b">
        <v>1</v>
      </c>
      <c r="N2763" s="12" t="s">
        <v>8287</v>
      </c>
      <c r="O2763" t="s">
        <v>8288</v>
      </c>
      <c r="P2763" s="6">
        <f t="shared" si="215"/>
        <v>133.44</v>
      </c>
      <c r="Q2763">
        <f t="shared" si="216"/>
        <v>25.02</v>
      </c>
      <c r="R2763" s="16">
        <f t="shared" si="217"/>
        <v>41107.726782407408</v>
      </c>
      <c r="S2763" s="16">
        <f t="shared" si="218"/>
        <v>40995.024317129632</v>
      </c>
      <c r="T2763">
        <f t="shared" si="219"/>
        <v>2012</v>
      </c>
    </row>
    <row r="2764" spans="1:20" ht="60" hidden="1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 s="10">
        <v>1337955240</v>
      </c>
      <c r="J2764">
        <v>1332808501</v>
      </c>
      <c r="K2764" t="b">
        <v>0</v>
      </c>
      <c r="L2764">
        <v>3</v>
      </c>
      <c r="M2764" t="b">
        <v>0</v>
      </c>
      <c r="N2764" s="12" t="s">
        <v>8281</v>
      </c>
      <c r="O2764" t="s">
        <v>8299</v>
      </c>
      <c r="P2764" s="6">
        <f t="shared" si="215"/>
        <v>0.8</v>
      </c>
      <c r="Q2764">
        <f t="shared" si="216"/>
        <v>133.33000000000001</v>
      </c>
      <c r="R2764" s="16">
        <f t="shared" si="217"/>
        <v>40995.024317129632</v>
      </c>
      <c r="S2764" s="16">
        <f t="shared" si="218"/>
        <v>40436.68408564815</v>
      </c>
      <c r="T2764">
        <f t="shared" si="219"/>
        <v>2012</v>
      </c>
    </row>
    <row r="2765" spans="1:20" ht="60" hidden="1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 s="10">
        <v>1287115200</v>
      </c>
      <c r="J2765">
        <v>1284567905</v>
      </c>
      <c r="K2765" t="b">
        <v>0</v>
      </c>
      <c r="L2765">
        <v>6</v>
      </c>
      <c r="M2765" t="b">
        <v>0</v>
      </c>
      <c r="N2765" s="12" t="s">
        <v>8271</v>
      </c>
      <c r="O2765" t="s">
        <v>8312</v>
      </c>
      <c r="P2765" s="6">
        <f t="shared" si="215"/>
        <v>2.67</v>
      </c>
      <c r="Q2765">
        <f t="shared" si="216"/>
        <v>66.67</v>
      </c>
      <c r="R2765" s="16">
        <f t="shared" si="217"/>
        <v>40436.68408564815</v>
      </c>
      <c r="S2765" s="16">
        <f t="shared" si="218"/>
        <v>42750.530312499999</v>
      </c>
      <c r="T2765">
        <f t="shared" si="219"/>
        <v>2010</v>
      </c>
    </row>
    <row r="2766" spans="1:20" ht="45" hidden="1" x14ac:dyDescent="0.25">
      <c r="A2766">
        <v>4096</v>
      </c>
      <c r="B2766" s="3" t="s">
        <v>4092</v>
      </c>
      <c r="C2766" s="3" t="s">
        <v>8199</v>
      </c>
      <c r="D2766" s="6">
        <v>3500</v>
      </c>
      <c r="E2766" s="8">
        <v>400</v>
      </c>
      <c r="F2766" t="s">
        <v>8220</v>
      </c>
      <c r="G2766" t="s">
        <v>8224</v>
      </c>
      <c r="H2766" t="s">
        <v>8246</v>
      </c>
      <c r="I2766" s="10">
        <v>1488271860</v>
      </c>
      <c r="J2766">
        <v>1484484219</v>
      </c>
      <c r="K2766" t="b">
        <v>0</v>
      </c>
      <c r="L2766">
        <v>5</v>
      </c>
      <c r="M2766" t="b">
        <v>0</v>
      </c>
      <c r="N2766" s="12" t="s">
        <v>8283</v>
      </c>
      <c r="O2766" t="s">
        <v>8286</v>
      </c>
      <c r="P2766" s="6">
        <f t="shared" si="215"/>
        <v>11.43</v>
      </c>
      <c r="Q2766">
        <f t="shared" si="216"/>
        <v>80</v>
      </c>
      <c r="R2766" s="16">
        <f t="shared" si="217"/>
        <v>42750.530312499999</v>
      </c>
      <c r="S2766" s="16">
        <f t="shared" si="218"/>
        <v>42374.655081018514</v>
      </c>
      <c r="T2766">
        <f t="shared" si="219"/>
        <v>2017</v>
      </c>
    </row>
    <row r="2767" spans="1:20" ht="60" hidden="1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 s="10">
        <v>1454525340</v>
      </c>
      <c r="J2767">
        <v>1452008599</v>
      </c>
      <c r="K2767" t="b">
        <v>0</v>
      </c>
      <c r="L2767">
        <v>6</v>
      </c>
      <c r="M2767" t="b">
        <v>0</v>
      </c>
      <c r="N2767" s="12" t="s">
        <v>8283</v>
      </c>
      <c r="O2767" t="s">
        <v>8286</v>
      </c>
      <c r="P2767" s="6">
        <f t="shared" si="215"/>
        <v>16</v>
      </c>
      <c r="Q2767">
        <f t="shared" si="216"/>
        <v>66.67</v>
      </c>
      <c r="R2767" s="16">
        <f t="shared" si="217"/>
        <v>42374.655081018514</v>
      </c>
      <c r="S2767" s="16">
        <f t="shared" si="218"/>
        <v>42689.214988425927</v>
      </c>
      <c r="T2767">
        <f t="shared" si="219"/>
        <v>2016</v>
      </c>
    </row>
    <row r="2768" spans="1:20" ht="135" x14ac:dyDescent="0.25">
      <c r="A2768">
        <v>3494</v>
      </c>
      <c r="B2768" s="3" t="s">
        <v>3493</v>
      </c>
      <c r="C2768" s="3" t="s">
        <v>7604</v>
      </c>
      <c r="D2768" s="6">
        <v>400</v>
      </c>
      <c r="E2768" s="8">
        <v>400</v>
      </c>
      <c r="F2768" t="s">
        <v>8218</v>
      </c>
      <c r="G2768" t="s">
        <v>8223</v>
      </c>
      <c r="H2768" t="s">
        <v>8245</v>
      </c>
      <c r="I2768" s="10">
        <v>1480140000</v>
      </c>
      <c r="J2768">
        <v>1479186575</v>
      </c>
      <c r="K2768" t="b">
        <v>0</v>
      </c>
      <c r="L2768">
        <v>13</v>
      </c>
      <c r="M2768" t="b">
        <v>1</v>
      </c>
      <c r="N2768" s="12" t="s">
        <v>8283</v>
      </c>
      <c r="O2768" t="s">
        <v>8286</v>
      </c>
      <c r="P2768" s="6">
        <f t="shared" si="215"/>
        <v>100</v>
      </c>
      <c r="Q2768">
        <f t="shared" si="216"/>
        <v>30.77</v>
      </c>
      <c r="R2768" s="16">
        <f t="shared" si="217"/>
        <v>42689.214988425927</v>
      </c>
      <c r="S2768" s="16">
        <f t="shared" si="218"/>
        <v>42151.905717592599</v>
      </c>
      <c r="T2768">
        <f t="shared" si="219"/>
        <v>2016</v>
      </c>
    </row>
    <row r="2769" spans="1:20" ht="60" hidden="1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 s="10">
        <v>1435441454</v>
      </c>
      <c r="J2769">
        <v>1432763054</v>
      </c>
      <c r="K2769" t="b">
        <v>0</v>
      </c>
      <c r="L2769">
        <v>5</v>
      </c>
      <c r="M2769" t="b">
        <v>0</v>
      </c>
      <c r="N2769" s="12" t="s">
        <v>8283</v>
      </c>
      <c r="O2769" t="s">
        <v>8286</v>
      </c>
      <c r="P2769" s="6">
        <f t="shared" si="215"/>
        <v>12.2</v>
      </c>
      <c r="Q2769">
        <f t="shared" si="216"/>
        <v>79.400000000000006</v>
      </c>
      <c r="R2769" s="16">
        <f t="shared" si="217"/>
        <v>42151.905717592599</v>
      </c>
      <c r="S2769" s="16">
        <f t="shared" si="218"/>
        <v>41654.946759259255</v>
      </c>
      <c r="T2769">
        <f t="shared" si="219"/>
        <v>2015</v>
      </c>
    </row>
    <row r="2770" spans="1:20" ht="60" hidden="1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 s="10">
        <v>1392417800</v>
      </c>
      <c r="J2770">
        <v>1389825800</v>
      </c>
      <c r="K2770" t="b">
        <v>0</v>
      </c>
      <c r="L2770">
        <v>7</v>
      </c>
      <c r="M2770" t="b">
        <v>0</v>
      </c>
      <c r="N2770" s="12" t="s">
        <v>8281</v>
      </c>
      <c r="O2770" t="s">
        <v>8299</v>
      </c>
      <c r="P2770" s="6">
        <f t="shared" si="215"/>
        <v>0.79</v>
      </c>
      <c r="Q2770">
        <f t="shared" si="216"/>
        <v>56.57</v>
      </c>
      <c r="R2770" s="16">
        <f t="shared" si="217"/>
        <v>41654.946759259255</v>
      </c>
      <c r="S2770" s="16">
        <f t="shared" si="218"/>
        <v>40514.107615740737</v>
      </c>
      <c r="T2770">
        <f t="shared" si="219"/>
        <v>2014</v>
      </c>
    </row>
    <row r="2771" spans="1:20" ht="60" hidden="1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 s="10">
        <v>1293937200</v>
      </c>
      <c r="J2771">
        <v>1291257298</v>
      </c>
      <c r="K2771" t="b">
        <v>0</v>
      </c>
      <c r="L2771">
        <v>13</v>
      </c>
      <c r="M2771" t="b">
        <v>1</v>
      </c>
      <c r="N2771" s="12" t="s">
        <v>8287</v>
      </c>
      <c r="O2771" t="s">
        <v>8301</v>
      </c>
      <c r="P2771" s="6">
        <f t="shared" si="215"/>
        <v>156.4</v>
      </c>
      <c r="Q2771">
        <f t="shared" si="216"/>
        <v>30.08</v>
      </c>
      <c r="R2771" s="16">
        <f t="shared" si="217"/>
        <v>40514.107615740737</v>
      </c>
      <c r="S2771" s="16">
        <f t="shared" si="218"/>
        <v>42093.588263888887</v>
      </c>
      <c r="T2771">
        <f t="shared" si="219"/>
        <v>2010</v>
      </c>
    </row>
    <row r="2772" spans="1:20" ht="60" hidden="1" x14ac:dyDescent="0.25">
      <c r="A2772">
        <v>4064</v>
      </c>
      <c r="B2772" s="3" t="s">
        <v>4060</v>
      </c>
      <c r="C2772" s="3" t="s">
        <v>8168</v>
      </c>
      <c r="D2772" s="6">
        <v>2000</v>
      </c>
      <c r="E2772" s="8">
        <v>385</v>
      </c>
      <c r="F2772" t="s">
        <v>8220</v>
      </c>
      <c r="G2772" t="s">
        <v>8225</v>
      </c>
      <c r="H2772" t="s">
        <v>8247</v>
      </c>
      <c r="I2772" s="10">
        <v>1430316426</v>
      </c>
      <c r="J2772">
        <v>1427724426</v>
      </c>
      <c r="K2772" t="b">
        <v>0</v>
      </c>
      <c r="L2772">
        <v>6</v>
      </c>
      <c r="M2772" t="b">
        <v>0</v>
      </c>
      <c r="N2772" s="12" t="s">
        <v>8283</v>
      </c>
      <c r="O2772" t="s">
        <v>8286</v>
      </c>
      <c r="P2772" s="6">
        <f t="shared" si="215"/>
        <v>19.25</v>
      </c>
      <c r="Q2772">
        <f t="shared" si="216"/>
        <v>64.17</v>
      </c>
      <c r="R2772" s="16">
        <f t="shared" si="217"/>
        <v>42093.588263888887</v>
      </c>
      <c r="S2772" s="16">
        <f t="shared" si="218"/>
        <v>42535.97865740741</v>
      </c>
      <c r="T2772">
        <f t="shared" si="219"/>
        <v>2015</v>
      </c>
    </row>
    <row r="2773" spans="1:20" ht="135" x14ac:dyDescent="0.25">
      <c r="A2773">
        <v>3453</v>
      </c>
      <c r="B2773" s="3" t="s">
        <v>3452</v>
      </c>
      <c r="C2773" s="3" t="s">
        <v>7563</v>
      </c>
      <c r="D2773" s="6">
        <v>300</v>
      </c>
      <c r="E2773" s="8">
        <v>385</v>
      </c>
      <c r="F2773" t="s">
        <v>8218</v>
      </c>
      <c r="G2773" t="s">
        <v>8224</v>
      </c>
      <c r="H2773" t="s">
        <v>8246</v>
      </c>
      <c r="I2773" s="10">
        <v>1471130956</v>
      </c>
      <c r="J2773">
        <v>1465946956</v>
      </c>
      <c r="K2773" t="b">
        <v>0</v>
      </c>
      <c r="L2773">
        <v>14</v>
      </c>
      <c r="M2773" t="b">
        <v>1</v>
      </c>
      <c r="N2773" s="12" t="s">
        <v>8283</v>
      </c>
      <c r="O2773" t="s">
        <v>8286</v>
      </c>
      <c r="P2773" s="6">
        <f t="shared" si="215"/>
        <v>128.33000000000001</v>
      </c>
      <c r="Q2773">
        <f t="shared" si="216"/>
        <v>27.5</v>
      </c>
      <c r="R2773" s="16">
        <f t="shared" si="217"/>
        <v>42535.97865740741</v>
      </c>
      <c r="S2773" s="16">
        <f t="shared" si="218"/>
        <v>41799.725289351853</v>
      </c>
      <c r="T2773">
        <f t="shared" si="219"/>
        <v>2016</v>
      </c>
    </row>
    <row r="2774" spans="1:20" ht="60" hidden="1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 s="10">
        <v>1404926665</v>
      </c>
      <c r="J2774">
        <v>1402334665</v>
      </c>
      <c r="K2774" t="b">
        <v>0</v>
      </c>
      <c r="L2774">
        <v>12</v>
      </c>
      <c r="M2774" t="b">
        <v>0</v>
      </c>
      <c r="N2774" s="12" t="s">
        <v>8273</v>
      </c>
      <c r="O2774" t="s">
        <v>8313</v>
      </c>
      <c r="P2774" s="6">
        <f t="shared" si="215"/>
        <v>5.08</v>
      </c>
      <c r="Q2774">
        <f t="shared" si="216"/>
        <v>31.75</v>
      </c>
      <c r="R2774" s="16">
        <f t="shared" si="217"/>
        <v>41799.725289351853</v>
      </c>
      <c r="S2774" s="16">
        <f t="shared" si="218"/>
        <v>42401.945219907408</v>
      </c>
      <c r="T2774">
        <f t="shared" si="219"/>
        <v>2014</v>
      </c>
    </row>
    <row r="2775" spans="1:20" ht="135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 s="10">
        <v>1455831000</v>
      </c>
      <c r="J2775">
        <v>1454366467</v>
      </c>
      <c r="K2775" t="b">
        <v>0</v>
      </c>
      <c r="L2775">
        <v>15</v>
      </c>
      <c r="M2775" t="b">
        <v>1</v>
      </c>
      <c r="N2775" s="12" t="s">
        <v>8283</v>
      </c>
      <c r="O2775" t="s">
        <v>8286</v>
      </c>
      <c r="P2775" s="6">
        <f t="shared" si="215"/>
        <v>127</v>
      </c>
      <c r="Q2775">
        <f t="shared" si="216"/>
        <v>25.4</v>
      </c>
      <c r="R2775" s="16">
        <f t="shared" si="217"/>
        <v>42401.945219907408</v>
      </c>
      <c r="S2775" s="16">
        <f t="shared" si="218"/>
        <v>42029.907858796301</v>
      </c>
      <c r="T2775">
        <f t="shared" si="219"/>
        <v>2016</v>
      </c>
    </row>
    <row r="2776" spans="1:20" ht="45" hidden="1" x14ac:dyDescent="0.25">
      <c r="A2776">
        <v>1809</v>
      </c>
      <c r="B2776" s="3" t="s">
        <v>1810</v>
      </c>
      <c r="C2776" s="3" t="s">
        <v>5919</v>
      </c>
      <c r="D2776" s="6">
        <v>3500</v>
      </c>
      <c r="E2776" s="8">
        <v>380</v>
      </c>
      <c r="F2776" t="s">
        <v>8220</v>
      </c>
      <c r="G2776" t="s">
        <v>8228</v>
      </c>
      <c r="H2776" t="s">
        <v>8250</v>
      </c>
      <c r="I2776" s="10">
        <v>1425246439</v>
      </c>
      <c r="J2776">
        <v>1422222439</v>
      </c>
      <c r="K2776" t="b">
        <v>1</v>
      </c>
      <c r="L2776">
        <v>9</v>
      </c>
      <c r="M2776" t="b">
        <v>0</v>
      </c>
      <c r="N2776" s="12" t="s">
        <v>8273</v>
      </c>
      <c r="O2776" t="s">
        <v>8274</v>
      </c>
      <c r="P2776" s="6">
        <f t="shared" si="215"/>
        <v>10.86</v>
      </c>
      <c r="Q2776">
        <f t="shared" si="216"/>
        <v>42.22</v>
      </c>
      <c r="R2776" s="16">
        <f t="shared" si="217"/>
        <v>42029.907858796301</v>
      </c>
      <c r="S2776" s="16">
        <f t="shared" si="218"/>
        <v>41117.900729166664</v>
      </c>
      <c r="T2776">
        <f t="shared" si="219"/>
        <v>2015</v>
      </c>
    </row>
    <row r="2777" spans="1:20" ht="45" hidden="1" x14ac:dyDescent="0.25">
      <c r="A2777">
        <v>2753</v>
      </c>
      <c r="B2777" s="3" t="s">
        <v>2753</v>
      </c>
      <c r="C2777" s="3" t="s">
        <v>6863</v>
      </c>
      <c r="D2777" s="6">
        <v>2000</v>
      </c>
      <c r="E2777" s="8">
        <v>380</v>
      </c>
      <c r="F2777" t="s">
        <v>8220</v>
      </c>
      <c r="G2777" t="s">
        <v>8223</v>
      </c>
      <c r="H2777" t="s">
        <v>8245</v>
      </c>
      <c r="I2777" s="10">
        <v>1346017023</v>
      </c>
      <c r="J2777">
        <v>1343425023</v>
      </c>
      <c r="K2777" t="b">
        <v>0</v>
      </c>
      <c r="L2777">
        <v>8</v>
      </c>
      <c r="M2777" t="b">
        <v>0</v>
      </c>
      <c r="N2777" s="12" t="s">
        <v>8271</v>
      </c>
      <c r="O2777" t="s">
        <v>8316</v>
      </c>
      <c r="P2777" s="6">
        <f t="shared" si="215"/>
        <v>19</v>
      </c>
      <c r="Q2777">
        <f t="shared" si="216"/>
        <v>47.5</v>
      </c>
      <c r="R2777" s="16">
        <f t="shared" si="217"/>
        <v>41117.900729166664</v>
      </c>
      <c r="S2777" s="16">
        <f t="shared" si="218"/>
        <v>42023.818622685183</v>
      </c>
      <c r="T2777">
        <f t="shared" si="219"/>
        <v>2012</v>
      </c>
    </row>
    <row r="2778" spans="1:20" ht="60" hidden="1" x14ac:dyDescent="0.25">
      <c r="A2778">
        <v>201</v>
      </c>
      <c r="B2778" s="3" t="s">
        <v>203</v>
      </c>
      <c r="C2778" s="3" t="s">
        <v>4311</v>
      </c>
      <c r="D2778" s="6">
        <v>650</v>
      </c>
      <c r="E2778" s="8">
        <v>380</v>
      </c>
      <c r="F2778" t="s">
        <v>8220</v>
      </c>
      <c r="G2778" t="s">
        <v>8223</v>
      </c>
      <c r="H2778" t="s">
        <v>8245</v>
      </c>
      <c r="I2778" s="10">
        <v>1423424329</v>
      </c>
      <c r="J2778">
        <v>1421696329</v>
      </c>
      <c r="K2778" t="b">
        <v>0</v>
      </c>
      <c r="L2778">
        <v>7</v>
      </c>
      <c r="M2778" t="b">
        <v>0</v>
      </c>
      <c r="N2778" s="12" t="s">
        <v>8281</v>
      </c>
      <c r="O2778" t="s">
        <v>8285</v>
      </c>
      <c r="P2778" s="6">
        <f t="shared" si="215"/>
        <v>58.46</v>
      </c>
      <c r="Q2778">
        <f t="shared" si="216"/>
        <v>54.29</v>
      </c>
      <c r="R2778" s="16">
        <f t="shared" si="217"/>
        <v>42023.818622685183</v>
      </c>
      <c r="S2778" s="16">
        <f t="shared" si="218"/>
        <v>42625.635636574079</v>
      </c>
      <c r="T2778">
        <f t="shared" si="219"/>
        <v>2015</v>
      </c>
    </row>
    <row r="2779" spans="1:20" ht="30" hidden="1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 s="10">
        <v>1476717319</v>
      </c>
      <c r="J2779">
        <v>1473693319</v>
      </c>
      <c r="K2779" t="b">
        <v>0</v>
      </c>
      <c r="L2779">
        <v>9</v>
      </c>
      <c r="M2779" t="b">
        <v>0</v>
      </c>
      <c r="N2779" s="12" t="s">
        <v>8268</v>
      </c>
      <c r="O2779" t="s">
        <v>8270</v>
      </c>
      <c r="P2779" s="6">
        <f t="shared" si="215"/>
        <v>1.08</v>
      </c>
      <c r="Q2779">
        <f t="shared" si="216"/>
        <v>41.89</v>
      </c>
      <c r="R2779" s="16">
        <f t="shared" si="217"/>
        <v>42625.635636574079</v>
      </c>
      <c r="S2779" s="16">
        <f t="shared" si="218"/>
        <v>41940.028287037036</v>
      </c>
      <c r="T2779">
        <f t="shared" si="219"/>
        <v>2016</v>
      </c>
    </row>
    <row r="2780" spans="1:20" ht="60" hidden="1" x14ac:dyDescent="0.25">
      <c r="A2780">
        <v>3080</v>
      </c>
      <c r="B2780" s="3" t="s">
        <v>3080</v>
      </c>
      <c r="C2780" s="3" t="s">
        <v>7190</v>
      </c>
      <c r="D2780" s="6">
        <v>2000000</v>
      </c>
      <c r="E2780" s="8">
        <v>376</v>
      </c>
      <c r="F2780" t="s">
        <v>8220</v>
      </c>
      <c r="G2780" t="s">
        <v>8223</v>
      </c>
      <c r="H2780" t="s">
        <v>8245</v>
      </c>
      <c r="I2780" s="10">
        <v>1419644444</v>
      </c>
      <c r="J2780">
        <v>1414456844</v>
      </c>
      <c r="K2780" t="b">
        <v>0</v>
      </c>
      <c r="L2780">
        <v>7</v>
      </c>
      <c r="M2780" t="b">
        <v>0</v>
      </c>
      <c r="N2780" s="12" t="s">
        <v>8283</v>
      </c>
      <c r="O2780" t="s">
        <v>8284</v>
      </c>
      <c r="P2780" s="6">
        <f t="shared" si="215"/>
        <v>0.02</v>
      </c>
      <c r="Q2780">
        <f t="shared" si="216"/>
        <v>53.71</v>
      </c>
      <c r="R2780" s="16">
        <f t="shared" si="217"/>
        <v>41940.028287037036</v>
      </c>
      <c r="S2780" s="16">
        <f t="shared" si="218"/>
        <v>42425.576898148152</v>
      </c>
      <c r="T2780">
        <f t="shared" si="219"/>
        <v>2014</v>
      </c>
    </row>
    <row r="2781" spans="1:20" ht="30" hidden="1" x14ac:dyDescent="0.25">
      <c r="A2781">
        <v>372</v>
      </c>
      <c r="B2781" s="3" t="s">
        <v>373</v>
      </c>
      <c r="C2781" s="3" t="s">
        <v>4482</v>
      </c>
      <c r="D2781" s="6">
        <v>300</v>
      </c>
      <c r="E2781" s="8">
        <v>376</v>
      </c>
      <c r="F2781" t="s">
        <v>8218</v>
      </c>
      <c r="G2781" t="s">
        <v>8224</v>
      </c>
      <c r="H2781" t="s">
        <v>8246</v>
      </c>
      <c r="I2781" s="10">
        <v>1459872000</v>
      </c>
      <c r="J2781">
        <v>1456408244</v>
      </c>
      <c r="K2781" t="b">
        <v>0</v>
      </c>
      <c r="L2781">
        <v>9</v>
      </c>
      <c r="M2781" t="b">
        <v>1</v>
      </c>
      <c r="N2781" s="12" t="s">
        <v>8281</v>
      </c>
      <c r="O2781" t="s">
        <v>8282</v>
      </c>
      <c r="P2781" s="6">
        <f t="shared" si="215"/>
        <v>125.33</v>
      </c>
      <c r="Q2781">
        <f t="shared" si="216"/>
        <v>41.78</v>
      </c>
      <c r="R2781" s="16">
        <f t="shared" si="217"/>
        <v>42425.576898148152</v>
      </c>
      <c r="S2781" s="16">
        <f t="shared" si="218"/>
        <v>42808.640231481477</v>
      </c>
      <c r="T2781">
        <f t="shared" si="219"/>
        <v>2016</v>
      </c>
    </row>
    <row r="2782" spans="1:20" ht="45" hidden="1" x14ac:dyDescent="0.25">
      <c r="A2782">
        <v>3130</v>
      </c>
      <c r="B2782" s="3" t="s">
        <v>3130</v>
      </c>
      <c r="C2782" s="3" t="s">
        <v>7240</v>
      </c>
      <c r="D2782" s="6">
        <v>10000</v>
      </c>
      <c r="E2782" s="8">
        <v>375</v>
      </c>
      <c r="F2782" t="s">
        <v>8221</v>
      </c>
      <c r="G2782" t="s">
        <v>8223</v>
      </c>
      <c r="H2782" t="s">
        <v>8245</v>
      </c>
      <c r="I2782" s="10">
        <v>1492145940</v>
      </c>
      <c r="J2782">
        <v>1489504916</v>
      </c>
      <c r="K2782" t="b">
        <v>0</v>
      </c>
      <c r="L2782">
        <v>4</v>
      </c>
      <c r="M2782" t="b">
        <v>0</v>
      </c>
      <c r="N2782" s="12" t="s">
        <v>8283</v>
      </c>
      <c r="O2782" t="s">
        <v>8286</v>
      </c>
      <c r="P2782" s="6">
        <f t="shared" si="215"/>
        <v>3.75</v>
      </c>
      <c r="Q2782">
        <f t="shared" si="216"/>
        <v>93.75</v>
      </c>
      <c r="R2782" s="16">
        <f t="shared" si="217"/>
        <v>42808.640231481477</v>
      </c>
      <c r="S2782" s="16">
        <f t="shared" si="218"/>
        <v>40937.679560185185</v>
      </c>
      <c r="T2782">
        <f t="shared" si="219"/>
        <v>2017</v>
      </c>
    </row>
    <row r="2783" spans="1:20" ht="45" hidden="1" x14ac:dyDescent="0.25">
      <c r="A2783">
        <v>915</v>
      </c>
      <c r="B2783" s="3" t="s">
        <v>916</v>
      </c>
      <c r="C2783" s="3" t="s">
        <v>5025</v>
      </c>
      <c r="D2783" s="6">
        <v>6500</v>
      </c>
      <c r="E2783" s="8">
        <v>375</v>
      </c>
      <c r="F2783" t="s">
        <v>8220</v>
      </c>
      <c r="G2783" t="s">
        <v>8223</v>
      </c>
      <c r="H2783" t="s">
        <v>8245</v>
      </c>
      <c r="I2783" s="10">
        <v>1330577940</v>
      </c>
      <c r="J2783">
        <v>1327853914</v>
      </c>
      <c r="K2783" t="b">
        <v>0</v>
      </c>
      <c r="L2783">
        <v>9</v>
      </c>
      <c r="M2783" t="b">
        <v>0</v>
      </c>
      <c r="N2783" s="12" t="s">
        <v>8287</v>
      </c>
      <c r="O2783" t="s">
        <v>8310</v>
      </c>
      <c r="P2783" s="6">
        <f t="shared" si="215"/>
        <v>5.77</v>
      </c>
      <c r="Q2783">
        <f t="shared" si="216"/>
        <v>41.67</v>
      </c>
      <c r="R2783" s="16">
        <f t="shared" si="217"/>
        <v>40937.679560185185</v>
      </c>
      <c r="S2783" s="16">
        <f t="shared" si="218"/>
        <v>41799.814340277779</v>
      </c>
      <c r="T2783">
        <f t="shared" si="219"/>
        <v>2012</v>
      </c>
    </row>
    <row r="2784" spans="1:20" ht="45" hidden="1" x14ac:dyDescent="0.25">
      <c r="A2784">
        <v>1345</v>
      </c>
      <c r="B2784" s="3" t="s">
        <v>1346</v>
      </c>
      <c r="C2784" s="3" t="s">
        <v>5455</v>
      </c>
      <c r="D2784" s="6">
        <v>300</v>
      </c>
      <c r="E2784" s="8">
        <v>375</v>
      </c>
      <c r="F2784" t="s">
        <v>8218</v>
      </c>
      <c r="G2784" t="s">
        <v>8223</v>
      </c>
      <c r="H2784" t="s">
        <v>8245</v>
      </c>
      <c r="I2784" s="10">
        <v>1405366359</v>
      </c>
      <c r="J2784">
        <v>1402342359</v>
      </c>
      <c r="K2784" t="b">
        <v>0</v>
      </c>
      <c r="L2784">
        <v>7</v>
      </c>
      <c r="M2784" t="b">
        <v>1</v>
      </c>
      <c r="N2784" s="12" t="s">
        <v>8271</v>
      </c>
      <c r="O2784" t="s">
        <v>8293</v>
      </c>
      <c r="P2784" s="6">
        <f t="shared" si="215"/>
        <v>125</v>
      </c>
      <c r="Q2784">
        <f t="shared" si="216"/>
        <v>53.57</v>
      </c>
      <c r="R2784" s="16">
        <f t="shared" si="217"/>
        <v>41799.814340277779</v>
      </c>
      <c r="S2784" s="16">
        <f t="shared" si="218"/>
        <v>42529.022013888884</v>
      </c>
      <c r="T2784">
        <f t="shared" si="219"/>
        <v>2014</v>
      </c>
    </row>
    <row r="2785" spans="1:20" ht="90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 s="10">
        <v>1468618680</v>
      </c>
      <c r="J2785">
        <v>1465345902</v>
      </c>
      <c r="K2785" t="b">
        <v>0</v>
      </c>
      <c r="L2785">
        <v>9</v>
      </c>
      <c r="M2785" t="b">
        <v>1</v>
      </c>
      <c r="N2785" s="12" t="s">
        <v>8283</v>
      </c>
      <c r="O2785" t="s">
        <v>8286</v>
      </c>
      <c r="P2785" s="6">
        <f t="shared" si="215"/>
        <v>150</v>
      </c>
      <c r="Q2785">
        <f t="shared" si="216"/>
        <v>41.67</v>
      </c>
      <c r="R2785" s="16">
        <f t="shared" si="217"/>
        <v>42529.022013888884</v>
      </c>
      <c r="S2785" s="16">
        <f t="shared" si="218"/>
        <v>42334.468935185185</v>
      </c>
      <c r="T2785">
        <f t="shared" si="219"/>
        <v>2016</v>
      </c>
    </row>
    <row r="2786" spans="1:20" ht="45" hidden="1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 s="10">
        <v>1450911540</v>
      </c>
      <c r="J2786">
        <v>1448536516</v>
      </c>
      <c r="K2786" t="b">
        <v>0</v>
      </c>
      <c r="L2786">
        <v>25</v>
      </c>
      <c r="M2786" t="b">
        <v>1</v>
      </c>
      <c r="N2786" s="12" t="s">
        <v>8283</v>
      </c>
      <c r="O2786" t="s">
        <v>8284</v>
      </c>
      <c r="P2786" s="6">
        <f t="shared" si="215"/>
        <v>123.67</v>
      </c>
      <c r="Q2786">
        <f t="shared" si="216"/>
        <v>14.84</v>
      </c>
      <c r="R2786" s="16">
        <f t="shared" si="217"/>
        <v>42334.468935185185</v>
      </c>
      <c r="S2786" s="16">
        <f t="shared" si="218"/>
        <v>42517.003368055557</v>
      </c>
      <c r="T2786">
        <f t="shared" si="219"/>
        <v>2015</v>
      </c>
    </row>
    <row r="2787" spans="1:20" ht="150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 s="10">
        <v>1466899491</v>
      </c>
      <c r="J2787">
        <v>1464307491</v>
      </c>
      <c r="K2787" t="b">
        <v>0</v>
      </c>
      <c r="L2787">
        <v>8</v>
      </c>
      <c r="M2787" t="b">
        <v>1</v>
      </c>
      <c r="N2787" s="12" t="s">
        <v>8283</v>
      </c>
      <c r="O2787" t="s">
        <v>8286</v>
      </c>
      <c r="P2787" s="6">
        <f t="shared" si="215"/>
        <v>123</v>
      </c>
      <c r="Q2787">
        <f t="shared" si="216"/>
        <v>46.13</v>
      </c>
      <c r="R2787" s="16">
        <f t="shared" si="217"/>
        <v>42517.003368055557</v>
      </c>
      <c r="S2787" s="16">
        <f t="shared" si="218"/>
        <v>41791.057314814818</v>
      </c>
      <c r="T2787">
        <f t="shared" si="219"/>
        <v>2016</v>
      </c>
    </row>
    <row r="2788" spans="1:20" ht="60" hidden="1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 s="10">
        <v>1405401060</v>
      </c>
      <c r="J2788">
        <v>1401585752</v>
      </c>
      <c r="K2788" t="b">
        <v>0</v>
      </c>
      <c r="L2788">
        <v>9</v>
      </c>
      <c r="M2788" t="b">
        <v>0</v>
      </c>
      <c r="N2788" s="12" t="s">
        <v>8273</v>
      </c>
      <c r="O2788" t="s">
        <v>8311</v>
      </c>
      <c r="P2788" s="6">
        <f t="shared" si="215"/>
        <v>7.34</v>
      </c>
      <c r="Q2788">
        <f t="shared" si="216"/>
        <v>40.78</v>
      </c>
      <c r="R2788" s="16">
        <f t="shared" si="217"/>
        <v>41791.057314814818</v>
      </c>
      <c r="S2788" s="16">
        <f t="shared" si="218"/>
        <v>42041.205000000002</v>
      </c>
      <c r="T2788">
        <f t="shared" si="219"/>
        <v>2014</v>
      </c>
    </row>
    <row r="2789" spans="1:20" ht="60" hidden="1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 s="10">
        <v>1427082912</v>
      </c>
      <c r="J2789">
        <v>1423198512</v>
      </c>
      <c r="K2789" t="b">
        <v>0</v>
      </c>
      <c r="L2789">
        <v>5</v>
      </c>
      <c r="M2789" t="b">
        <v>0</v>
      </c>
      <c r="N2789" s="12" t="s">
        <v>8283</v>
      </c>
      <c r="O2789" t="s">
        <v>8286</v>
      </c>
      <c r="P2789" s="6">
        <f t="shared" si="215"/>
        <v>7.24</v>
      </c>
      <c r="Q2789">
        <f t="shared" si="216"/>
        <v>72.400000000000006</v>
      </c>
      <c r="R2789" s="16">
        <f t="shared" si="217"/>
        <v>42041.205000000002</v>
      </c>
      <c r="S2789" s="16">
        <f t="shared" si="218"/>
        <v>42371.355729166666</v>
      </c>
      <c r="T2789">
        <f t="shared" si="219"/>
        <v>2015</v>
      </c>
    </row>
    <row r="2790" spans="1:20" ht="45" hidden="1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 s="10">
        <v>1454213820</v>
      </c>
      <c r="J2790">
        <v>1451723535</v>
      </c>
      <c r="K2790" t="b">
        <v>0</v>
      </c>
      <c r="L2790">
        <v>11</v>
      </c>
      <c r="M2790" t="b">
        <v>0</v>
      </c>
      <c r="N2790" s="12" t="s">
        <v>8276</v>
      </c>
      <c r="O2790" t="s">
        <v>8304</v>
      </c>
      <c r="P2790" s="6">
        <f t="shared" si="215"/>
        <v>10.31</v>
      </c>
      <c r="Q2790">
        <f t="shared" si="216"/>
        <v>32.82</v>
      </c>
      <c r="R2790" s="16">
        <f t="shared" si="217"/>
        <v>42371.355729166666</v>
      </c>
      <c r="S2790" s="16">
        <f t="shared" si="218"/>
        <v>42195.643865740742</v>
      </c>
      <c r="T2790">
        <f t="shared" si="219"/>
        <v>2016</v>
      </c>
    </row>
    <row r="2791" spans="1:20" ht="45" hidden="1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 s="10">
        <v>1440101160</v>
      </c>
      <c r="J2791">
        <v>1436542030</v>
      </c>
      <c r="K2791" t="b">
        <v>0</v>
      </c>
      <c r="L2791">
        <v>3</v>
      </c>
      <c r="M2791" t="b">
        <v>0</v>
      </c>
      <c r="N2791" s="12" t="s">
        <v>8281</v>
      </c>
      <c r="O2791" t="s">
        <v>8285</v>
      </c>
      <c r="P2791" s="6">
        <f t="shared" si="215"/>
        <v>0.72</v>
      </c>
      <c r="Q2791">
        <f t="shared" si="216"/>
        <v>120</v>
      </c>
      <c r="R2791" s="16">
        <f t="shared" si="217"/>
        <v>42195.643865740742</v>
      </c>
      <c r="S2791" s="16">
        <f t="shared" si="218"/>
        <v>41614.563194444447</v>
      </c>
      <c r="T2791">
        <f t="shared" si="219"/>
        <v>2015</v>
      </c>
    </row>
    <row r="2792" spans="1:20" ht="45" hidden="1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 s="10">
        <v>1388928660</v>
      </c>
      <c r="J2792">
        <v>1386336660</v>
      </c>
      <c r="K2792" t="b">
        <v>0</v>
      </c>
      <c r="L2792">
        <v>6</v>
      </c>
      <c r="M2792" t="b">
        <v>0</v>
      </c>
      <c r="N2792" s="12" t="s">
        <v>8271</v>
      </c>
      <c r="O2792" t="s">
        <v>8312</v>
      </c>
      <c r="P2792" s="6">
        <f t="shared" si="215"/>
        <v>2.4</v>
      </c>
      <c r="Q2792">
        <f t="shared" si="216"/>
        <v>60</v>
      </c>
      <c r="R2792" s="16">
        <f t="shared" si="217"/>
        <v>41614.563194444447</v>
      </c>
      <c r="S2792" s="16">
        <f t="shared" si="218"/>
        <v>42788.2502662037</v>
      </c>
      <c r="T2792">
        <f t="shared" si="219"/>
        <v>2013</v>
      </c>
    </row>
    <row r="2793" spans="1:20" ht="60" hidden="1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 s="10">
        <v>1490331623</v>
      </c>
      <c r="J2793">
        <v>1487743223</v>
      </c>
      <c r="K2793" t="b">
        <v>0</v>
      </c>
      <c r="L2793">
        <v>15</v>
      </c>
      <c r="M2793" t="b">
        <v>0</v>
      </c>
      <c r="N2793" s="12" t="s">
        <v>8287</v>
      </c>
      <c r="O2793" t="s">
        <v>8290</v>
      </c>
      <c r="P2793" s="6">
        <f t="shared" si="215"/>
        <v>102.86</v>
      </c>
      <c r="Q2793">
        <f t="shared" si="216"/>
        <v>24</v>
      </c>
      <c r="R2793" s="16">
        <f t="shared" si="217"/>
        <v>42788.2502662037</v>
      </c>
      <c r="S2793" s="16">
        <f t="shared" si="218"/>
        <v>41933.586157407408</v>
      </c>
      <c r="T2793">
        <f t="shared" si="219"/>
        <v>2017</v>
      </c>
    </row>
    <row r="2794" spans="1:20" ht="45" hidden="1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 s="10">
        <v>1417532644</v>
      </c>
      <c r="J2794">
        <v>1413900244</v>
      </c>
      <c r="K2794" t="b">
        <v>0</v>
      </c>
      <c r="L2794">
        <v>10</v>
      </c>
      <c r="M2794" t="b">
        <v>0</v>
      </c>
      <c r="N2794" s="12" t="s">
        <v>8281</v>
      </c>
      <c r="O2794" t="s">
        <v>8297</v>
      </c>
      <c r="P2794" s="6">
        <f t="shared" si="215"/>
        <v>0.72</v>
      </c>
      <c r="Q2794">
        <f t="shared" si="216"/>
        <v>35.9</v>
      </c>
      <c r="R2794" s="16">
        <f t="shared" si="217"/>
        <v>41933.586157407408</v>
      </c>
      <c r="S2794" s="16">
        <f t="shared" si="218"/>
        <v>42695.624340277776</v>
      </c>
      <c r="T2794">
        <f t="shared" si="219"/>
        <v>2014</v>
      </c>
    </row>
    <row r="2795" spans="1:20" ht="60" hidden="1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 s="10">
        <v>1482332343</v>
      </c>
      <c r="J2795">
        <v>1479740343</v>
      </c>
      <c r="K2795" t="b">
        <v>0</v>
      </c>
      <c r="L2795">
        <v>5</v>
      </c>
      <c r="M2795" t="b">
        <v>0</v>
      </c>
      <c r="N2795" s="12" t="s">
        <v>8268</v>
      </c>
      <c r="O2795" t="s">
        <v>8275</v>
      </c>
      <c r="P2795" s="6">
        <f t="shared" si="215"/>
        <v>0.6</v>
      </c>
      <c r="Q2795">
        <f t="shared" si="216"/>
        <v>71.599999999999994</v>
      </c>
      <c r="R2795" s="16">
        <f t="shared" si="217"/>
        <v>42695.624340277776</v>
      </c>
      <c r="S2795" s="16">
        <f t="shared" si="218"/>
        <v>41833.089756944442</v>
      </c>
      <c r="T2795">
        <f t="shared" si="219"/>
        <v>2016</v>
      </c>
    </row>
    <row r="2796" spans="1:20" ht="60" hidden="1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 s="10">
        <v>1407808438</v>
      </c>
      <c r="J2796">
        <v>1405217355</v>
      </c>
      <c r="K2796" t="b">
        <v>0</v>
      </c>
      <c r="L2796">
        <v>14</v>
      </c>
      <c r="M2796" t="b">
        <v>0</v>
      </c>
      <c r="N2796" s="12" t="s">
        <v>8283</v>
      </c>
      <c r="O2796" t="s">
        <v>8286</v>
      </c>
      <c r="P2796" s="6">
        <f t="shared" si="215"/>
        <v>17.899999999999999</v>
      </c>
      <c r="Q2796">
        <f t="shared" si="216"/>
        <v>25.57</v>
      </c>
      <c r="R2796" s="16">
        <f t="shared" si="217"/>
        <v>41833.089756944442</v>
      </c>
      <c r="S2796" s="16">
        <f t="shared" si="218"/>
        <v>42230.662731481483</v>
      </c>
      <c r="T2796">
        <f t="shared" si="219"/>
        <v>2014</v>
      </c>
    </row>
    <row r="2797" spans="1:20" ht="120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 s="10">
        <v>1440820740</v>
      </c>
      <c r="J2797">
        <v>1439567660</v>
      </c>
      <c r="K2797" t="b">
        <v>0</v>
      </c>
      <c r="L2797">
        <v>6</v>
      </c>
      <c r="M2797" t="b">
        <v>1</v>
      </c>
      <c r="N2797" s="12" t="s">
        <v>8283</v>
      </c>
      <c r="O2797" t="s">
        <v>8286</v>
      </c>
      <c r="P2797" s="6">
        <f t="shared" si="215"/>
        <v>101.43</v>
      </c>
      <c r="Q2797">
        <f t="shared" si="216"/>
        <v>59.17</v>
      </c>
      <c r="R2797" s="16">
        <f t="shared" si="217"/>
        <v>42230.662731481483</v>
      </c>
      <c r="S2797" s="16">
        <f t="shared" si="218"/>
        <v>41989.913136574076</v>
      </c>
      <c r="T2797">
        <f t="shared" si="219"/>
        <v>2015</v>
      </c>
    </row>
    <row r="2798" spans="1:20" ht="45" hidden="1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 s="10">
        <v>1421358895</v>
      </c>
      <c r="J2798">
        <v>1418766895</v>
      </c>
      <c r="K2798" t="b">
        <v>0</v>
      </c>
      <c r="L2798">
        <v>14</v>
      </c>
      <c r="M2798" t="b">
        <v>1</v>
      </c>
      <c r="N2798" s="12" t="s">
        <v>8268</v>
      </c>
      <c r="O2798" t="s">
        <v>8275</v>
      </c>
      <c r="P2798" s="6">
        <f t="shared" si="215"/>
        <v>101.73</v>
      </c>
      <c r="Q2798">
        <f t="shared" si="216"/>
        <v>25.21</v>
      </c>
      <c r="R2798" s="16">
        <f t="shared" si="217"/>
        <v>41989.913136574076</v>
      </c>
      <c r="S2798" s="16">
        <f t="shared" si="218"/>
        <v>41663.780300925922</v>
      </c>
      <c r="T2798">
        <f t="shared" si="219"/>
        <v>2014</v>
      </c>
    </row>
    <row r="2799" spans="1:20" ht="60" hidden="1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 s="10">
        <v>1393181018</v>
      </c>
      <c r="J2799">
        <v>1390589018</v>
      </c>
      <c r="K2799" t="b">
        <v>0</v>
      </c>
      <c r="L2799">
        <v>9</v>
      </c>
      <c r="M2799" t="b">
        <v>0</v>
      </c>
      <c r="N2799" s="12" t="s">
        <v>8271</v>
      </c>
      <c r="O2799" t="s">
        <v>8312</v>
      </c>
      <c r="P2799" s="6">
        <f t="shared" si="215"/>
        <v>70.2</v>
      </c>
      <c r="Q2799">
        <f t="shared" si="216"/>
        <v>39</v>
      </c>
      <c r="R2799" s="16">
        <f t="shared" si="217"/>
        <v>41663.780300925922</v>
      </c>
      <c r="S2799" s="16">
        <f t="shared" si="218"/>
        <v>42167.534791666665</v>
      </c>
      <c r="T2799">
        <f t="shared" si="219"/>
        <v>2014</v>
      </c>
    </row>
    <row r="2800" spans="1:20" ht="45" hidden="1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 s="10">
        <v>1436587140</v>
      </c>
      <c r="J2800">
        <v>1434113406</v>
      </c>
      <c r="K2800" t="b">
        <v>0</v>
      </c>
      <c r="L2800">
        <v>10</v>
      </c>
      <c r="M2800" t="b">
        <v>1</v>
      </c>
      <c r="N2800" s="12" t="s">
        <v>8283</v>
      </c>
      <c r="O2800" t="s">
        <v>8295</v>
      </c>
      <c r="P2800" s="6">
        <f t="shared" si="215"/>
        <v>100.29</v>
      </c>
      <c r="Q2800">
        <f t="shared" si="216"/>
        <v>35.1</v>
      </c>
      <c r="R2800" s="16">
        <f t="shared" si="217"/>
        <v>42167.534791666665</v>
      </c>
      <c r="S2800" s="16">
        <f t="shared" si="218"/>
        <v>42474.637824074074</v>
      </c>
      <c r="T2800">
        <f t="shared" si="219"/>
        <v>2015</v>
      </c>
    </row>
    <row r="2801" spans="1:20" ht="60" hidden="1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 s="10">
        <v>1463239108</v>
      </c>
      <c r="J2801">
        <v>1460647108</v>
      </c>
      <c r="K2801" t="b">
        <v>0</v>
      </c>
      <c r="L2801">
        <v>3</v>
      </c>
      <c r="M2801" t="b">
        <v>0</v>
      </c>
      <c r="N2801" s="12" t="s">
        <v>8268</v>
      </c>
      <c r="O2801" t="s">
        <v>8302</v>
      </c>
      <c r="P2801" s="6">
        <f t="shared" si="215"/>
        <v>0.18</v>
      </c>
      <c r="Q2801">
        <f t="shared" si="216"/>
        <v>116.67</v>
      </c>
      <c r="R2801" s="16">
        <f t="shared" si="217"/>
        <v>42474.637824074074</v>
      </c>
      <c r="S2801" s="16">
        <f t="shared" si="218"/>
        <v>41671.936863425923</v>
      </c>
      <c r="T2801">
        <f t="shared" si="219"/>
        <v>2016</v>
      </c>
    </row>
    <row r="2802" spans="1:20" ht="60" hidden="1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 s="10">
        <v>1392595200</v>
      </c>
      <c r="J2802">
        <v>1391293745</v>
      </c>
      <c r="K2802" t="b">
        <v>0</v>
      </c>
      <c r="L2802">
        <v>13</v>
      </c>
      <c r="M2802" t="b">
        <v>0</v>
      </c>
      <c r="N2802" s="12" t="s">
        <v>8271</v>
      </c>
      <c r="O2802" t="s">
        <v>8309</v>
      </c>
      <c r="P2802" s="6">
        <f t="shared" si="215"/>
        <v>4.12</v>
      </c>
      <c r="Q2802">
        <f t="shared" si="216"/>
        <v>26.92</v>
      </c>
      <c r="R2802" s="16">
        <f t="shared" si="217"/>
        <v>41671.936863425923</v>
      </c>
      <c r="S2802" s="16">
        <f t="shared" si="218"/>
        <v>42041.581307870365</v>
      </c>
      <c r="T2802">
        <f t="shared" si="219"/>
        <v>2014</v>
      </c>
    </row>
    <row r="2803" spans="1:20" ht="45" hidden="1" x14ac:dyDescent="0.25">
      <c r="A2803">
        <v>4081</v>
      </c>
      <c r="B2803" s="3" t="s">
        <v>4077</v>
      </c>
      <c r="C2803" s="3" t="s">
        <v>8184</v>
      </c>
      <c r="D2803" s="6">
        <v>2224</v>
      </c>
      <c r="E2803" s="8">
        <v>350</v>
      </c>
      <c r="F2803" t="s">
        <v>8220</v>
      </c>
      <c r="G2803" t="s">
        <v>8223</v>
      </c>
      <c r="H2803" t="s">
        <v>8245</v>
      </c>
      <c r="I2803" s="10">
        <v>1425819425</v>
      </c>
      <c r="J2803">
        <v>1423231025</v>
      </c>
      <c r="K2803" t="b">
        <v>0</v>
      </c>
      <c r="L2803">
        <v>12</v>
      </c>
      <c r="M2803" t="b">
        <v>0</v>
      </c>
      <c r="N2803" s="12" t="s">
        <v>8283</v>
      </c>
      <c r="O2803" t="s">
        <v>8286</v>
      </c>
      <c r="P2803" s="6">
        <f t="shared" si="215"/>
        <v>15.74</v>
      </c>
      <c r="Q2803">
        <f t="shared" si="216"/>
        <v>29.17</v>
      </c>
      <c r="R2803" s="16">
        <f t="shared" si="217"/>
        <v>42041.581307870365</v>
      </c>
      <c r="S2803" s="16">
        <f t="shared" si="218"/>
        <v>42088.911354166667</v>
      </c>
      <c r="T2803">
        <f t="shared" si="219"/>
        <v>2015</v>
      </c>
    </row>
    <row r="2804" spans="1:20" ht="120" x14ac:dyDescent="0.25">
      <c r="A2804">
        <v>3423</v>
      </c>
      <c r="B2804" s="3" t="s">
        <v>3422</v>
      </c>
      <c r="C2804" s="3" t="s">
        <v>7533</v>
      </c>
      <c r="D2804" s="6">
        <v>250</v>
      </c>
      <c r="E2804" s="8">
        <v>350</v>
      </c>
      <c r="F2804" t="s">
        <v>8218</v>
      </c>
      <c r="G2804" t="s">
        <v>8223</v>
      </c>
      <c r="H2804" t="s">
        <v>8245</v>
      </c>
      <c r="I2804" s="10">
        <v>1429912341</v>
      </c>
      <c r="J2804">
        <v>1427320341</v>
      </c>
      <c r="K2804" t="b">
        <v>0</v>
      </c>
      <c r="L2804">
        <v>10</v>
      </c>
      <c r="M2804" t="b">
        <v>1</v>
      </c>
      <c r="N2804" s="12" t="s">
        <v>8283</v>
      </c>
      <c r="O2804" t="s">
        <v>8286</v>
      </c>
      <c r="P2804" s="6">
        <f t="shared" si="215"/>
        <v>140</v>
      </c>
      <c r="Q2804">
        <f t="shared" si="216"/>
        <v>35</v>
      </c>
      <c r="R2804" s="16">
        <f t="shared" si="217"/>
        <v>42088.911354166667</v>
      </c>
      <c r="S2804" s="16">
        <f t="shared" si="218"/>
        <v>41963.050127314811</v>
      </c>
      <c r="T2804">
        <f t="shared" si="219"/>
        <v>2015</v>
      </c>
    </row>
    <row r="2805" spans="1:20" ht="60" hidden="1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 s="10">
        <v>1421543520</v>
      </c>
      <c r="J2805">
        <v>1416445931</v>
      </c>
      <c r="K2805" t="b">
        <v>0</v>
      </c>
      <c r="L2805">
        <v>9</v>
      </c>
      <c r="M2805" t="b">
        <v>0</v>
      </c>
      <c r="N2805" s="12" t="s">
        <v>8268</v>
      </c>
      <c r="O2805" t="s">
        <v>8302</v>
      </c>
      <c r="P2805" s="6">
        <f t="shared" si="215"/>
        <v>0.39</v>
      </c>
      <c r="Q2805">
        <f t="shared" si="216"/>
        <v>38.44</v>
      </c>
      <c r="R2805" s="16">
        <f t="shared" si="217"/>
        <v>41963.050127314811</v>
      </c>
      <c r="S2805" s="16">
        <f t="shared" si="218"/>
        <v>42556.690706018519</v>
      </c>
      <c r="T2805">
        <f t="shared" si="219"/>
        <v>2014</v>
      </c>
    </row>
    <row r="2806" spans="1:20" ht="60" hidden="1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 s="10">
        <v>1472920477</v>
      </c>
      <c r="J2806">
        <v>1467736477</v>
      </c>
      <c r="K2806" t="b">
        <v>0</v>
      </c>
      <c r="L2806">
        <v>5</v>
      </c>
      <c r="M2806" t="b">
        <v>0</v>
      </c>
      <c r="N2806" s="12" t="s">
        <v>8281</v>
      </c>
      <c r="O2806" t="s">
        <v>8285</v>
      </c>
      <c r="P2806" s="6">
        <f t="shared" si="215"/>
        <v>7.0000000000000007E-2</v>
      </c>
      <c r="Q2806">
        <f t="shared" si="216"/>
        <v>69</v>
      </c>
      <c r="R2806" s="16">
        <f t="shared" si="217"/>
        <v>42556.690706018519</v>
      </c>
      <c r="S2806" s="16">
        <f t="shared" si="218"/>
        <v>40312.915578703702</v>
      </c>
      <c r="T2806">
        <f t="shared" si="219"/>
        <v>2016</v>
      </c>
    </row>
    <row r="2807" spans="1:20" ht="60" hidden="1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 s="10">
        <v>1277501520</v>
      </c>
      <c r="J2807">
        <v>1273874306</v>
      </c>
      <c r="K2807" t="b">
        <v>0</v>
      </c>
      <c r="L2807">
        <v>5</v>
      </c>
      <c r="M2807" t="b">
        <v>0</v>
      </c>
      <c r="N2807" s="12" t="s">
        <v>8287</v>
      </c>
      <c r="O2807" t="s">
        <v>8310</v>
      </c>
      <c r="P2807" s="6">
        <f t="shared" si="215"/>
        <v>38.33</v>
      </c>
      <c r="Q2807">
        <f t="shared" si="216"/>
        <v>69</v>
      </c>
      <c r="R2807" s="16">
        <f t="shared" si="217"/>
        <v>40312.915578703702</v>
      </c>
      <c r="S2807" s="16">
        <f t="shared" si="218"/>
        <v>42532.774745370371</v>
      </c>
      <c r="T2807">
        <f t="shared" si="219"/>
        <v>2010</v>
      </c>
    </row>
    <row r="2808" spans="1:20" ht="60" hidden="1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 s="10">
        <v>1467398138</v>
      </c>
      <c r="J2808">
        <v>1465670138</v>
      </c>
      <c r="K2808" t="b">
        <v>0</v>
      </c>
      <c r="L2808">
        <v>9</v>
      </c>
      <c r="M2808" t="b">
        <v>0</v>
      </c>
      <c r="N2808" s="12" t="s">
        <v>8268</v>
      </c>
      <c r="O2808" t="s">
        <v>8302</v>
      </c>
      <c r="P2808" s="6">
        <f t="shared" si="215"/>
        <v>5.68</v>
      </c>
      <c r="Q2808">
        <f t="shared" si="216"/>
        <v>37.89</v>
      </c>
      <c r="R2808" s="16">
        <f t="shared" si="217"/>
        <v>42532.774745370371</v>
      </c>
      <c r="S2808" s="16">
        <f t="shared" si="218"/>
        <v>41918.880833333329</v>
      </c>
      <c r="T2808">
        <f t="shared" si="219"/>
        <v>2016</v>
      </c>
    </row>
    <row r="2809" spans="1:20" ht="120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 s="10">
        <v>1414972800</v>
      </c>
      <c r="J2809">
        <v>1412629704</v>
      </c>
      <c r="K2809" t="b">
        <v>0</v>
      </c>
      <c r="L2809">
        <v>17</v>
      </c>
      <c r="M2809" t="b">
        <v>1</v>
      </c>
      <c r="N2809" s="12" t="s">
        <v>8283</v>
      </c>
      <c r="O2809" t="s">
        <v>8286</v>
      </c>
      <c r="P2809" s="6">
        <f t="shared" si="215"/>
        <v>113.33</v>
      </c>
      <c r="Q2809">
        <f t="shared" si="216"/>
        <v>20</v>
      </c>
      <c r="R2809" s="16">
        <f t="shared" si="217"/>
        <v>41918.880833333329</v>
      </c>
      <c r="S2809" s="16">
        <f t="shared" si="218"/>
        <v>42200.542268518519</v>
      </c>
      <c r="T2809">
        <f t="shared" si="219"/>
        <v>2014</v>
      </c>
    </row>
    <row r="2810" spans="1:20" ht="60" hidden="1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 s="10">
        <v>1439298052</v>
      </c>
      <c r="J2810">
        <v>1436965252</v>
      </c>
      <c r="K2810" t="b">
        <v>0</v>
      </c>
      <c r="L2810">
        <v>9</v>
      </c>
      <c r="M2810" t="b">
        <v>0</v>
      </c>
      <c r="N2810" s="12" t="s">
        <v>8281</v>
      </c>
      <c r="O2810" t="s">
        <v>8297</v>
      </c>
      <c r="P2810" s="6">
        <f t="shared" si="215"/>
        <v>7.51</v>
      </c>
      <c r="Q2810">
        <f t="shared" si="216"/>
        <v>37.56</v>
      </c>
      <c r="R2810" s="16">
        <f t="shared" si="217"/>
        <v>42200.542268518519</v>
      </c>
      <c r="S2810" s="16">
        <f t="shared" si="218"/>
        <v>42245.274699074071</v>
      </c>
      <c r="T2810">
        <f t="shared" si="219"/>
        <v>2015</v>
      </c>
    </row>
    <row r="2811" spans="1:20" ht="45" hidden="1" x14ac:dyDescent="0.25">
      <c r="A2811">
        <v>3060</v>
      </c>
      <c r="B2811" s="3" t="s">
        <v>3060</v>
      </c>
      <c r="C2811" s="3" t="s">
        <v>7170</v>
      </c>
      <c r="D2811" s="6">
        <v>220000</v>
      </c>
      <c r="E2811" s="8">
        <v>335</v>
      </c>
      <c r="F2811" t="s">
        <v>8220</v>
      </c>
      <c r="G2811" t="s">
        <v>8223</v>
      </c>
      <c r="H2811" t="s">
        <v>8245</v>
      </c>
      <c r="I2811" s="10">
        <v>1443422134</v>
      </c>
      <c r="J2811">
        <v>1440830134</v>
      </c>
      <c r="K2811" t="b">
        <v>0</v>
      </c>
      <c r="L2811">
        <v>6</v>
      </c>
      <c r="M2811" t="b">
        <v>0</v>
      </c>
      <c r="N2811" s="12" t="s">
        <v>8283</v>
      </c>
      <c r="O2811" t="s">
        <v>8284</v>
      </c>
      <c r="P2811" s="6">
        <f t="shared" si="215"/>
        <v>0.15</v>
      </c>
      <c r="Q2811">
        <f t="shared" si="216"/>
        <v>55.83</v>
      </c>
      <c r="R2811" s="16">
        <f t="shared" si="217"/>
        <v>42245.274699074071</v>
      </c>
      <c r="S2811" s="16">
        <f t="shared" si="218"/>
        <v>42536.862800925926</v>
      </c>
      <c r="T2811">
        <f t="shared" si="219"/>
        <v>2015</v>
      </c>
    </row>
    <row r="2812" spans="1:20" ht="45" hidden="1" x14ac:dyDescent="0.25">
      <c r="A2812">
        <v>2415</v>
      </c>
      <c r="B2812" s="3" t="s">
        <v>2416</v>
      </c>
      <c r="C2812" s="3" t="s">
        <v>6525</v>
      </c>
      <c r="D2812" s="6">
        <v>60000</v>
      </c>
      <c r="E2812" s="8">
        <v>335</v>
      </c>
      <c r="F2812" t="s">
        <v>8220</v>
      </c>
      <c r="G2812" t="s">
        <v>8223</v>
      </c>
      <c r="H2812" t="s">
        <v>8245</v>
      </c>
      <c r="I2812" s="10">
        <v>1468615346</v>
      </c>
      <c r="J2812">
        <v>1466023346</v>
      </c>
      <c r="K2812" t="b">
        <v>0</v>
      </c>
      <c r="L2812">
        <v>6</v>
      </c>
      <c r="M2812" t="b">
        <v>0</v>
      </c>
      <c r="N2812" s="12" t="s">
        <v>8279</v>
      </c>
      <c r="O2812" t="s">
        <v>8305</v>
      </c>
      <c r="P2812" s="6">
        <f t="shared" si="215"/>
        <v>0.56000000000000005</v>
      </c>
      <c r="Q2812">
        <f t="shared" si="216"/>
        <v>55.83</v>
      </c>
      <c r="R2812" s="16">
        <f t="shared" si="217"/>
        <v>42536.862800925926</v>
      </c>
      <c r="S2812" s="16">
        <f t="shared" si="218"/>
        <v>40949.98364583333</v>
      </c>
      <c r="T2812">
        <f t="shared" si="219"/>
        <v>2016</v>
      </c>
    </row>
    <row r="2813" spans="1:20" ht="60" hidden="1" x14ac:dyDescent="0.25">
      <c r="A2813">
        <v>504</v>
      </c>
      <c r="B2813" s="3" t="s">
        <v>505</v>
      </c>
      <c r="C2813" s="3" t="s">
        <v>4614</v>
      </c>
      <c r="D2813" s="6">
        <v>24500</v>
      </c>
      <c r="E2813" s="8">
        <v>335</v>
      </c>
      <c r="F2813" t="s">
        <v>8220</v>
      </c>
      <c r="G2813" t="s">
        <v>8223</v>
      </c>
      <c r="H2813" t="s">
        <v>8245</v>
      </c>
      <c r="I2813" s="10">
        <v>1334097387</v>
      </c>
      <c r="J2813">
        <v>1328916987</v>
      </c>
      <c r="K2813" t="b">
        <v>0</v>
      </c>
      <c r="L2813">
        <v>5</v>
      </c>
      <c r="M2813" t="b">
        <v>0</v>
      </c>
      <c r="N2813" s="12" t="s">
        <v>8281</v>
      </c>
      <c r="O2813" t="s">
        <v>8299</v>
      </c>
      <c r="P2813" s="6">
        <f t="shared" si="215"/>
        <v>1.37</v>
      </c>
      <c r="Q2813">
        <f t="shared" si="216"/>
        <v>67</v>
      </c>
      <c r="R2813" s="16">
        <f t="shared" si="217"/>
        <v>40949.98364583333</v>
      </c>
      <c r="S2813" s="16">
        <f t="shared" si="218"/>
        <v>41905.95684027778</v>
      </c>
      <c r="T2813">
        <f t="shared" si="219"/>
        <v>2012</v>
      </c>
    </row>
    <row r="2814" spans="1:20" ht="45" hidden="1" x14ac:dyDescent="0.25">
      <c r="A2814">
        <v>1776</v>
      </c>
      <c r="B2814" s="3" t="s">
        <v>1777</v>
      </c>
      <c r="C2814" s="3" t="s">
        <v>5886</v>
      </c>
      <c r="D2814" s="6">
        <v>5000</v>
      </c>
      <c r="E2814" s="8">
        <v>335</v>
      </c>
      <c r="F2814" t="s">
        <v>8220</v>
      </c>
      <c r="G2814" t="s">
        <v>8224</v>
      </c>
      <c r="H2814" t="s">
        <v>8246</v>
      </c>
      <c r="I2814" s="10">
        <v>1414623471</v>
      </c>
      <c r="J2814">
        <v>1411513071</v>
      </c>
      <c r="K2814" t="b">
        <v>1</v>
      </c>
      <c r="L2814">
        <v>4</v>
      </c>
      <c r="M2814" t="b">
        <v>0</v>
      </c>
      <c r="N2814" s="12" t="s">
        <v>8273</v>
      </c>
      <c r="O2814" t="s">
        <v>8274</v>
      </c>
      <c r="P2814" s="6">
        <f t="shared" si="215"/>
        <v>6.7</v>
      </c>
      <c r="Q2814">
        <f t="shared" si="216"/>
        <v>83.75</v>
      </c>
      <c r="R2814" s="16">
        <f t="shared" si="217"/>
        <v>41905.95684027778</v>
      </c>
      <c r="S2814" s="16">
        <f t="shared" si="218"/>
        <v>42690.733437499999</v>
      </c>
      <c r="T2814">
        <f t="shared" si="219"/>
        <v>2014</v>
      </c>
    </row>
    <row r="2815" spans="1:20" ht="45" hidden="1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 s="10">
        <v>1481132169</v>
      </c>
      <c r="J2815">
        <v>1479317769</v>
      </c>
      <c r="K2815" t="b">
        <v>0</v>
      </c>
      <c r="L2815">
        <v>16</v>
      </c>
      <c r="M2815" t="b">
        <v>0</v>
      </c>
      <c r="N2815" s="12" t="s">
        <v>8283</v>
      </c>
      <c r="O2815" t="s">
        <v>8284</v>
      </c>
      <c r="P2815" s="6">
        <f t="shared" si="215"/>
        <v>3.34</v>
      </c>
      <c r="Q2815">
        <f t="shared" si="216"/>
        <v>20.88</v>
      </c>
      <c r="R2815" s="16">
        <f t="shared" si="217"/>
        <v>42690.733437499999</v>
      </c>
      <c r="S2815" s="16">
        <f t="shared" si="218"/>
        <v>41934.959756944445</v>
      </c>
      <c r="T2815">
        <f t="shared" si="219"/>
        <v>2016</v>
      </c>
    </row>
    <row r="2816" spans="1:20" ht="60" hidden="1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 s="10">
        <v>1416614523</v>
      </c>
      <c r="J2816">
        <v>1414018923</v>
      </c>
      <c r="K2816" t="b">
        <v>0</v>
      </c>
      <c r="L2816">
        <v>6</v>
      </c>
      <c r="M2816" t="b">
        <v>0</v>
      </c>
      <c r="N2816" s="12" t="s">
        <v>8287</v>
      </c>
      <c r="O2816" t="s">
        <v>8310</v>
      </c>
      <c r="P2816" s="6">
        <f t="shared" si="215"/>
        <v>2.2000000000000002</v>
      </c>
      <c r="Q2816">
        <f t="shared" si="216"/>
        <v>55</v>
      </c>
      <c r="R2816" s="16">
        <f t="shared" si="217"/>
        <v>41934.959756944445</v>
      </c>
      <c r="S2816" s="16">
        <f t="shared" si="218"/>
        <v>41288.942928240744</v>
      </c>
      <c r="T2816">
        <f t="shared" si="219"/>
        <v>2014</v>
      </c>
    </row>
    <row r="2817" spans="1:20" ht="60" hidden="1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 s="10">
        <v>1360795069</v>
      </c>
      <c r="J2817">
        <v>1358203069</v>
      </c>
      <c r="K2817" t="b">
        <v>0</v>
      </c>
      <c r="L2817">
        <v>15</v>
      </c>
      <c r="M2817" t="b">
        <v>0</v>
      </c>
      <c r="N2817" s="12" t="s">
        <v>8287</v>
      </c>
      <c r="O2817" t="s">
        <v>8310</v>
      </c>
      <c r="P2817" s="6">
        <f t="shared" si="215"/>
        <v>10.9</v>
      </c>
      <c r="Q2817">
        <f t="shared" si="216"/>
        <v>21.8</v>
      </c>
      <c r="R2817" s="16">
        <f t="shared" si="217"/>
        <v>41288.942928240744</v>
      </c>
      <c r="S2817" s="16">
        <f t="shared" si="218"/>
        <v>42318.925532407404</v>
      </c>
      <c r="T2817">
        <f t="shared" si="219"/>
        <v>2013</v>
      </c>
    </row>
    <row r="2818" spans="1:20" ht="45" hidden="1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 s="10">
        <v>1449785566</v>
      </c>
      <c r="J2818">
        <v>1447193566</v>
      </c>
      <c r="K2818" t="b">
        <v>0</v>
      </c>
      <c r="L2818">
        <v>4</v>
      </c>
      <c r="M2818" t="b">
        <v>0</v>
      </c>
      <c r="N2818" s="12" t="s">
        <v>8268</v>
      </c>
      <c r="O2818" t="s">
        <v>8302</v>
      </c>
      <c r="P2818" s="6">
        <f t="shared" ref="P2818:P2881" si="220">ROUND(E2818/D2818*100,2)</f>
        <v>10.88</v>
      </c>
      <c r="Q2818">
        <f t="shared" ref="Q2818:Q2881" si="221">ROUND(E2818/L2818,2)</f>
        <v>81.58</v>
      </c>
      <c r="R2818" s="16">
        <f t="shared" si="217"/>
        <v>42318.925532407404</v>
      </c>
      <c r="S2818" s="16">
        <f t="shared" si="218"/>
        <v>42216.977812500001</v>
      </c>
      <c r="T2818">
        <f t="shared" si="219"/>
        <v>2015</v>
      </c>
    </row>
    <row r="2819" spans="1:20" ht="60" hidden="1" x14ac:dyDescent="0.25">
      <c r="A2819">
        <v>170</v>
      </c>
      <c r="B2819" s="3" t="s">
        <v>172</v>
      </c>
      <c r="C2819" s="3" t="s">
        <v>4280</v>
      </c>
      <c r="D2819" s="6">
        <v>10000</v>
      </c>
      <c r="E2819" s="8">
        <v>325</v>
      </c>
      <c r="F2819" t="s">
        <v>8220</v>
      </c>
      <c r="G2819" t="s">
        <v>8223</v>
      </c>
      <c r="H2819" t="s">
        <v>8245</v>
      </c>
      <c r="I2819" s="10">
        <v>1440912480</v>
      </c>
      <c r="J2819">
        <v>1438385283</v>
      </c>
      <c r="K2819" t="b">
        <v>0</v>
      </c>
      <c r="L2819">
        <v>10</v>
      </c>
      <c r="M2819" t="b">
        <v>0</v>
      </c>
      <c r="N2819" s="12" t="s">
        <v>8281</v>
      </c>
      <c r="O2819" t="s">
        <v>8285</v>
      </c>
      <c r="P2819" s="6">
        <f t="shared" si="220"/>
        <v>3.25</v>
      </c>
      <c r="Q2819">
        <f t="shared" si="221"/>
        <v>32.5</v>
      </c>
      <c r="R2819" s="16">
        <f t="shared" ref="R2819:R2882" si="222">(((J2819/60)/60)/24)+DATE(1970,1,1)</f>
        <v>42216.977812500001</v>
      </c>
      <c r="S2819" s="16">
        <f t="shared" ref="S2819:S2882" si="223">(((J2820/60)/60)/24)+DATE(1970,1,1)</f>
        <v>42052.83530092593</v>
      </c>
      <c r="T2819">
        <f t="shared" ref="T2819:T2882" si="224">YEAR(R2819)</f>
        <v>2015</v>
      </c>
    </row>
    <row r="2820" spans="1:20" ht="60" hidden="1" x14ac:dyDescent="0.25">
      <c r="A2820">
        <v>168</v>
      </c>
      <c r="B2820" s="3" t="s">
        <v>170</v>
      </c>
      <c r="C2820" s="3" t="s">
        <v>4278</v>
      </c>
      <c r="D2820" s="6">
        <v>8000</v>
      </c>
      <c r="E2820" s="8">
        <v>325</v>
      </c>
      <c r="F2820" t="s">
        <v>8220</v>
      </c>
      <c r="G2820" t="s">
        <v>8223</v>
      </c>
      <c r="H2820" t="s">
        <v>8245</v>
      </c>
      <c r="I2820" s="10">
        <v>1426791770</v>
      </c>
      <c r="J2820">
        <v>1424203370</v>
      </c>
      <c r="K2820" t="b">
        <v>0</v>
      </c>
      <c r="L2820">
        <v>3</v>
      </c>
      <c r="M2820" t="b">
        <v>0</v>
      </c>
      <c r="N2820" s="12" t="s">
        <v>8281</v>
      </c>
      <c r="O2820" t="s">
        <v>8285</v>
      </c>
      <c r="P2820" s="6">
        <f t="shared" si="220"/>
        <v>4.0599999999999996</v>
      </c>
      <c r="Q2820">
        <f t="shared" si="221"/>
        <v>108.33</v>
      </c>
      <c r="R2820" s="16">
        <f t="shared" si="222"/>
        <v>42052.83530092593</v>
      </c>
      <c r="S2820" s="16">
        <f t="shared" si="223"/>
        <v>41577.561284722222</v>
      </c>
      <c r="T2820">
        <f t="shared" si="224"/>
        <v>2015</v>
      </c>
    </row>
    <row r="2821" spans="1:20" ht="60" hidden="1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 s="10">
        <v>1385735295</v>
      </c>
      <c r="J2821">
        <v>1383139695</v>
      </c>
      <c r="K2821" t="b">
        <v>0</v>
      </c>
      <c r="L2821">
        <v>12</v>
      </c>
      <c r="M2821" t="b">
        <v>0</v>
      </c>
      <c r="N2821" s="12" t="s">
        <v>8287</v>
      </c>
      <c r="O2821" t="s">
        <v>8310</v>
      </c>
      <c r="P2821" s="6">
        <f t="shared" si="220"/>
        <v>5.42</v>
      </c>
      <c r="Q2821">
        <f t="shared" si="221"/>
        <v>27.08</v>
      </c>
      <c r="R2821" s="16">
        <f t="shared" si="222"/>
        <v>41577.561284722222</v>
      </c>
      <c r="S2821" s="16">
        <f t="shared" si="223"/>
        <v>42223.108865740738</v>
      </c>
      <c r="T2821">
        <f t="shared" si="224"/>
        <v>2013</v>
      </c>
    </row>
    <row r="2822" spans="1:20" ht="45" hidden="1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 s="10">
        <v>1441507006</v>
      </c>
      <c r="J2822">
        <v>1438915006</v>
      </c>
      <c r="K2822" t="b">
        <v>0</v>
      </c>
      <c r="L2822">
        <v>3</v>
      </c>
      <c r="M2822" t="b">
        <v>0</v>
      </c>
      <c r="N2822" s="12" t="s">
        <v>8279</v>
      </c>
      <c r="O2822" t="s">
        <v>8305</v>
      </c>
      <c r="P2822" s="6">
        <f t="shared" si="220"/>
        <v>6.5</v>
      </c>
      <c r="Q2822">
        <f t="shared" si="221"/>
        <v>108.33</v>
      </c>
      <c r="R2822" s="16">
        <f t="shared" si="222"/>
        <v>42223.108865740738</v>
      </c>
      <c r="S2822" s="16">
        <f t="shared" si="223"/>
        <v>41947.063645833332</v>
      </c>
      <c r="T2822">
        <f t="shared" si="224"/>
        <v>2015</v>
      </c>
    </row>
    <row r="2823" spans="1:20" ht="45" hidden="1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 s="10">
        <v>1417656699</v>
      </c>
      <c r="J2823">
        <v>1415064699</v>
      </c>
      <c r="K2823" t="b">
        <v>0</v>
      </c>
      <c r="L2823">
        <v>13</v>
      </c>
      <c r="M2823" t="b">
        <v>0</v>
      </c>
      <c r="N2823" s="12" t="s">
        <v>8271</v>
      </c>
      <c r="O2823" t="s">
        <v>8308</v>
      </c>
      <c r="P2823" s="6">
        <f t="shared" si="220"/>
        <v>4.57</v>
      </c>
      <c r="Q2823">
        <f t="shared" si="221"/>
        <v>24.62</v>
      </c>
      <c r="R2823" s="16">
        <f t="shared" si="222"/>
        <v>41947.063645833332</v>
      </c>
      <c r="S2823" s="16">
        <f t="shared" si="223"/>
        <v>42493.546851851846</v>
      </c>
      <c r="T2823">
        <f t="shared" si="224"/>
        <v>2014</v>
      </c>
    </row>
    <row r="2824" spans="1:20" ht="60" hidden="1" x14ac:dyDescent="0.25">
      <c r="A2824">
        <v>3974</v>
      </c>
      <c r="B2824" s="3" t="s">
        <v>3971</v>
      </c>
      <c r="C2824" s="3" t="s">
        <v>8081</v>
      </c>
      <c r="D2824" s="6">
        <v>1000</v>
      </c>
      <c r="E2824" s="8">
        <v>320</v>
      </c>
      <c r="F2824" t="s">
        <v>8220</v>
      </c>
      <c r="G2824" t="s">
        <v>8224</v>
      </c>
      <c r="H2824" t="s">
        <v>8246</v>
      </c>
      <c r="I2824" s="10">
        <v>1464872848</v>
      </c>
      <c r="J2824">
        <v>1462280848</v>
      </c>
      <c r="K2824" t="b">
        <v>0</v>
      </c>
      <c r="L2824">
        <v>11</v>
      </c>
      <c r="M2824" t="b">
        <v>0</v>
      </c>
      <c r="N2824" s="12" t="s">
        <v>8283</v>
      </c>
      <c r="O2824" t="s">
        <v>8286</v>
      </c>
      <c r="P2824" s="6">
        <f t="shared" si="220"/>
        <v>32</v>
      </c>
      <c r="Q2824">
        <f t="shared" si="221"/>
        <v>29.09</v>
      </c>
      <c r="R2824" s="16">
        <f t="shared" si="222"/>
        <v>42493.546851851846</v>
      </c>
      <c r="S2824" s="16">
        <f t="shared" si="223"/>
        <v>42460.94222222222</v>
      </c>
      <c r="T2824">
        <f t="shared" si="224"/>
        <v>2016</v>
      </c>
    </row>
    <row r="2825" spans="1:20" ht="135" x14ac:dyDescent="0.25">
      <c r="A2825">
        <v>3835</v>
      </c>
      <c r="B2825" s="3" t="s">
        <v>3832</v>
      </c>
      <c r="C2825" s="3" t="s">
        <v>7944</v>
      </c>
      <c r="D2825" s="6">
        <v>200</v>
      </c>
      <c r="E2825" s="8">
        <v>320</v>
      </c>
      <c r="F2825" t="s">
        <v>8218</v>
      </c>
      <c r="G2825" t="s">
        <v>8224</v>
      </c>
      <c r="H2825" t="s">
        <v>8246</v>
      </c>
      <c r="I2825" s="10">
        <v>1461278208</v>
      </c>
      <c r="J2825">
        <v>1459463808</v>
      </c>
      <c r="K2825" t="b">
        <v>0</v>
      </c>
      <c r="L2825">
        <v>8</v>
      </c>
      <c r="M2825" t="b">
        <v>1</v>
      </c>
      <c r="N2825" s="12" t="s">
        <v>8283</v>
      </c>
      <c r="O2825" t="s">
        <v>8286</v>
      </c>
      <c r="P2825" s="6">
        <f t="shared" si="220"/>
        <v>160</v>
      </c>
      <c r="Q2825">
        <f t="shared" si="221"/>
        <v>40</v>
      </c>
      <c r="R2825" s="16">
        <f t="shared" si="222"/>
        <v>42460.94222222222</v>
      </c>
      <c r="S2825" s="16">
        <f t="shared" si="223"/>
        <v>42194.751678240747</v>
      </c>
      <c r="T2825">
        <f t="shared" si="224"/>
        <v>2016</v>
      </c>
    </row>
    <row r="2826" spans="1:20" ht="60" hidden="1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 s="10">
        <v>1437674545</v>
      </c>
      <c r="J2826">
        <v>1436464945</v>
      </c>
      <c r="K2826" t="b">
        <v>0</v>
      </c>
      <c r="L2826">
        <v>14</v>
      </c>
      <c r="M2826" t="b">
        <v>1</v>
      </c>
      <c r="N2826" s="12" t="s">
        <v>8287</v>
      </c>
      <c r="O2826" t="s">
        <v>8289</v>
      </c>
      <c r="P2826" s="6">
        <f t="shared" si="220"/>
        <v>105.67</v>
      </c>
      <c r="Q2826">
        <f t="shared" si="221"/>
        <v>22.64</v>
      </c>
      <c r="R2826" s="16">
        <f t="shared" si="222"/>
        <v>42194.751678240747</v>
      </c>
      <c r="S2826" s="16">
        <f t="shared" si="223"/>
        <v>42278.664965277778</v>
      </c>
      <c r="T2826">
        <f t="shared" si="224"/>
        <v>2015</v>
      </c>
    </row>
    <row r="2827" spans="1:20" ht="60" hidden="1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 s="10">
        <v>1446307053</v>
      </c>
      <c r="J2827">
        <v>1443715053</v>
      </c>
      <c r="K2827" t="b">
        <v>0</v>
      </c>
      <c r="L2827">
        <v>12</v>
      </c>
      <c r="M2827" t="b">
        <v>0</v>
      </c>
      <c r="N2827" s="12" t="s">
        <v>8283</v>
      </c>
      <c r="O2827" t="s">
        <v>8286</v>
      </c>
      <c r="P2827" s="6">
        <f t="shared" si="220"/>
        <v>4.21</v>
      </c>
      <c r="Q2827">
        <f t="shared" si="221"/>
        <v>26.33</v>
      </c>
      <c r="R2827" s="16">
        <f t="shared" si="222"/>
        <v>42278.664965277778</v>
      </c>
      <c r="S2827" s="16">
        <f t="shared" si="223"/>
        <v>41921.279976851853</v>
      </c>
      <c r="T2827">
        <f t="shared" si="224"/>
        <v>2015</v>
      </c>
    </row>
    <row r="2828" spans="1:20" ht="150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 s="10">
        <v>1414378800</v>
      </c>
      <c r="J2828">
        <v>1412836990</v>
      </c>
      <c r="K2828" t="b">
        <v>0</v>
      </c>
      <c r="L2828">
        <v>6</v>
      </c>
      <c r="M2828" t="b">
        <v>1</v>
      </c>
      <c r="N2828" s="12" t="s">
        <v>8283</v>
      </c>
      <c r="O2828" t="s">
        <v>8286</v>
      </c>
      <c r="P2828" s="6">
        <f t="shared" si="220"/>
        <v>104</v>
      </c>
      <c r="Q2828">
        <f t="shared" si="221"/>
        <v>52</v>
      </c>
      <c r="R2828" s="16">
        <f t="shared" si="222"/>
        <v>41921.279976851853</v>
      </c>
      <c r="S2828" s="16">
        <f t="shared" si="223"/>
        <v>41858.007071759261</v>
      </c>
      <c r="T2828">
        <f t="shared" si="224"/>
        <v>2014</v>
      </c>
    </row>
    <row r="2829" spans="1:20" ht="60" hidden="1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 s="10">
        <v>1409962211</v>
      </c>
      <c r="J2829">
        <v>1407370211</v>
      </c>
      <c r="K2829" t="b">
        <v>0</v>
      </c>
      <c r="L2829">
        <v>13</v>
      </c>
      <c r="M2829" t="b">
        <v>0</v>
      </c>
      <c r="N2829" s="12" t="s">
        <v>8283</v>
      </c>
      <c r="O2829" t="s">
        <v>8286</v>
      </c>
      <c r="P2829" s="6">
        <f t="shared" si="220"/>
        <v>3.89</v>
      </c>
      <c r="Q2829">
        <f t="shared" si="221"/>
        <v>23.92</v>
      </c>
      <c r="R2829" s="16">
        <f t="shared" si="222"/>
        <v>41858.007071759261</v>
      </c>
      <c r="S2829" s="16">
        <f t="shared" si="223"/>
        <v>42712.300567129627</v>
      </c>
      <c r="T2829">
        <f t="shared" si="224"/>
        <v>2014</v>
      </c>
    </row>
    <row r="2830" spans="1:20" ht="45" hidden="1" x14ac:dyDescent="0.25">
      <c r="A2830">
        <v>2122</v>
      </c>
      <c r="B2830" s="3" t="s">
        <v>2123</v>
      </c>
      <c r="C2830" s="3" t="s">
        <v>6232</v>
      </c>
      <c r="D2830" s="6">
        <v>80000</v>
      </c>
      <c r="E2830" s="8">
        <v>310</v>
      </c>
      <c r="F2830" t="s">
        <v>8220</v>
      </c>
      <c r="G2830" t="s">
        <v>8237</v>
      </c>
      <c r="H2830" t="s">
        <v>8255</v>
      </c>
      <c r="I2830" s="10">
        <v>1483773169</v>
      </c>
      <c r="J2830">
        <v>1481181169</v>
      </c>
      <c r="K2830" t="b">
        <v>0</v>
      </c>
      <c r="L2830">
        <v>3</v>
      </c>
      <c r="M2830" t="b">
        <v>0</v>
      </c>
      <c r="N2830" s="12" t="s">
        <v>8276</v>
      </c>
      <c r="O2830" t="s">
        <v>8294</v>
      </c>
      <c r="P2830" s="6">
        <f t="shared" si="220"/>
        <v>0.39</v>
      </c>
      <c r="Q2830">
        <f t="shared" si="221"/>
        <v>103.33</v>
      </c>
      <c r="R2830" s="16">
        <f t="shared" si="222"/>
        <v>42712.300567129627</v>
      </c>
      <c r="S2830" s="16">
        <f t="shared" si="223"/>
        <v>41909.892453703702</v>
      </c>
      <c r="T2830">
        <f t="shared" si="224"/>
        <v>2016</v>
      </c>
    </row>
    <row r="2831" spans="1:20" ht="30" hidden="1" x14ac:dyDescent="0.25">
      <c r="A2831">
        <v>2424</v>
      </c>
      <c r="B2831" s="3" t="s">
        <v>2425</v>
      </c>
      <c r="C2831" s="3" t="s">
        <v>6534</v>
      </c>
      <c r="D2831" s="6">
        <v>25000</v>
      </c>
      <c r="E2831" s="8">
        <v>310</v>
      </c>
      <c r="F2831" t="s">
        <v>8220</v>
      </c>
      <c r="G2831" t="s">
        <v>8223</v>
      </c>
      <c r="H2831" t="s">
        <v>8245</v>
      </c>
      <c r="I2831" s="10">
        <v>1414445108</v>
      </c>
      <c r="J2831">
        <v>1411853108</v>
      </c>
      <c r="K2831" t="b">
        <v>0</v>
      </c>
      <c r="L2831">
        <v>9</v>
      </c>
      <c r="M2831" t="b">
        <v>0</v>
      </c>
      <c r="N2831" s="12" t="s">
        <v>8279</v>
      </c>
      <c r="O2831" t="s">
        <v>8305</v>
      </c>
      <c r="P2831" s="6">
        <f t="shared" si="220"/>
        <v>1.24</v>
      </c>
      <c r="Q2831">
        <f t="shared" si="221"/>
        <v>34.44</v>
      </c>
      <c r="R2831" s="16">
        <f t="shared" si="222"/>
        <v>41909.892453703702</v>
      </c>
      <c r="S2831" s="16">
        <f t="shared" si="223"/>
        <v>40927.473460648151</v>
      </c>
      <c r="T2831">
        <f t="shared" si="224"/>
        <v>2014</v>
      </c>
    </row>
    <row r="2832" spans="1:20" ht="60" hidden="1" x14ac:dyDescent="0.25">
      <c r="A2832">
        <v>827</v>
      </c>
      <c r="B2832" s="3" t="s">
        <v>828</v>
      </c>
      <c r="C2832" s="3" t="s">
        <v>4937</v>
      </c>
      <c r="D2832" s="6">
        <v>300</v>
      </c>
      <c r="E2832" s="8">
        <v>310</v>
      </c>
      <c r="F2832" t="s">
        <v>8218</v>
      </c>
      <c r="G2832" t="s">
        <v>8223</v>
      </c>
      <c r="H2832" t="s">
        <v>8245</v>
      </c>
      <c r="I2832" s="10">
        <v>1329248940</v>
      </c>
      <c r="J2832">
        <v>1326972107</v>
      </c>
      <c r="K2832" t="b">
        <v>0</v>
      </c>
      <c r="L2832">
        <v>11</v>
      </c>
      <c r="M2832" t="b">
        <v>1</v>
      </c>
      <c r="N2832" s="12" t="s">
        <v>8287</v>
      </c>
      <c r="O2832" t="s">
        <v>8291</v>
      </c>
      <c r="P2832" s="6">
        <f t="shared" si="220"/>
        <v>103.33</v>
      </c>
      <c r="Q2832">
        <f t="shared" si="221"/>
        <v>28.18</v>
      </c>
      <c r="R2832" s="16">
        <f t="shared" si="222"/>
        <v>40927.473460648151</v>
      </c>
      <c r="S2832" s="16">
        <f t="shared" si="223"/>
        <v>42045.031851851847</v>
      </c>
      <c r="T2832">
        <f t="shared" si="224"/>
        <v>2012</v>
      </c>
    </row>
    <row r="2833" spans="1:20" ht="45" hidden="1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 s="10">
        <v>1426117552</v>
      </c>
      <c r="J2833">
        <v>1423529152</v>
      </c>
      <c r="K2833" t="b">
        <v>0</v>
      </c>
      <c r="L2833">
        <v>17</v>
      </c>
      <c r="M2833" t="b">
        <v>1</v>
      </c>
      <c r="N2833" s="12" t="s">
        <v>8268</v>
      </c>
      <c r="O2833" t="s">
        <v>8269</v>
      </c>
      <c r="P2833" s="6">
        <f t="shared" si="220"/>
        <v>103.33</v>
      </c>
      <c r="Q2833">
        <f t="shared" si="221"/>
        <v>18.239999999999998</v>
      </c>
      <c r="R2833" s="16">
        <f t="shared" si="222"/>
        <v>42045.031851851847</v>
      </c>
      <c r="S2833" s="16">
        <f t="shared" si="223"/>
        <v>41857.854189814818</v>
      </c>
      <c r="T2833">
        <f t="shared" si="224"/>
        <v>2015</v>
      </c>
    </row>
    <row r="2834" spans="1:20" ht="30" hidden="1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 s="10">
        <v>1409949002</v>
      </c>
      <c r="J2834">
        <v>1407357002</v>
      </c>
      <c r="K2834" t="b">
        <v>0</v>
      </c>
      <c r="L2834">
        <v>4</v>
      </c>
      <c r="M2834" t="b">
        <v>0</v>
      </c>
      <c r="N2834" s="12" t="s">
        <v>8268</v>
      </c>
      <c r="O2834" t="s">
        <v>8270</v>
      </c>
      <c r="P2834" s="6">
        <f t="shared" si="220"/>
        <v>0.31</v>
      </c>
      <c r="Q2834">
        <f t="shared" si="221"/>
        <v>76.25</v>
      </c>
      <c r="R2834" s="16">
        <f t="shared" si="222"/>
        <v>41857.854189814818</v>
      </c>
      <c r="S2834" s="16">
        <f t="shared" si="223"/>
        <v>40759.860532407409</v>
      </c>
      <c r="T2834">
        <f t="shared" si="224"/>
        <v>2014</v>
      </c>
    </row>
    <row r="2835" spans="1:20" ht="60" hidden="1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 s="10">
        <v>1315341550</v>
      </c>
      <c r="J2835">
        <v>1312490350</v>
      </c>
      <c r="K2835" t="b">
        <v>0</v>
      </c>
      <c r="L2835">
        <v>14</v>
      </c>
      <c r="M2835" t="b">
        <v>0</v>
      </c>
      <c r="N2835" s="12" t="s">
        <v>8287</v>
      </c>
      <c r="O2835" t="s">
        <v>8288</v>
      </c>
      <c r="P2835" s="6">
        <f t="shared" si="220"/>
        <v>20.13</v>
      </c>
      <c r="Q2835">
        <f t="shared" si="221"/>
        <v>21.57</v>
      </c>
      <c r="R2835" s="16">
        <f t="shared" si="222"/>
        <v>40759.860532407409</v>
      </c>
      <c r="S2835" s="16">
        <f t="shared" si="223"/>
        <v>42177.491388888884</v>
      </c>
      <c r="T2835">
        <f t="shared" si="224"/>
        <v>2011</v>
      </c>
    </row>
    <row r="2836" spans="1:20" ht="60" hidden="1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 s="10">
        <v>1440157656</v>
      </c>
      <c r="J2836">
        <v>1434973656</v>
      </c>
      <c r="K2836" t="b">
        <v>0</v>
      </c>
      <c r="L2836">
        <v>6</v>
      </c>
      <c r="M2836" t="b">
        <v>0</v>
      </c>
      <c r="N2836" s="12" t="s">
        <v>8281</v>
      </c>
      <c r="O2836" t="s">
        <v>8299</v>
      </c>
      <c r="P2836" s="6">
        <f t="shared" si="220"/>
        <v>2.0099999999999998</v>
      </c>
      <c r="Q2836">
        <f t="shared" si="221"/>
        <v>50.17</v>
      </c>
      <c r="R2836" s="16">
        <f t="shared" si="222"/>
        <v>42177.491388888884</v>
      </c>
      <c r="S2836" s="16">
        <f t="shared" si="223"/>
        <v>42631.769513888896</v>
      </c>
      <c r="T2836">
        <f t="shared" si="224"/>
        <v>2015</v>
      </c>
    </row>
    <row r="2837" spans="1:20" ht="60" hidden="1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 s="10">
        <v>1479410886</v>
      </c>
      <c r="J2837">
        <v>1474223286</v>
      </c>
      <c r="K2837" t="b">
        <v>0</v>
      </c>
      <c r="L2837">
        <v>2</v>
      </c>
      <c r="M2837" t="b">
        <v>0</v>
      </c>
      <c r="N2837" s="12" t="s">
        <v>8268</v>
      </c>
      <c r="O2837" t="s">
        <v>8302</v>
      </c>
      <c r="P2837" s="6">
        <f t="shared" si="220"/>
        <v>3.34</v>
      </c>
      <c r="Q2837">
        <f t="shared" si="221"/>
        <v>150.5</v>
      </c>
      <c r="R2837" s="16">
        <f t="shared" si="222"/>
        <v>42631.769513888896</v>
      </c>
      <c r="S2837" s="16">
        <f t="shared" si="223"/>
        <v>41869.798726851855</v>
      </c>
      <c r="T2837">
        <f t="shared" si="224"/>
        <v>2016</v>
      </c>
    </row>
    <row r="2838" spans="1:20" ht="45" hidden="1" x14ac:dyDescent="0.25">
      <c r="A2838">
        <v>4038</v>
      </c>
      <c r="B2838" s="3" t="s">
        <v>4034</v>
      </c>
      <c r="C2838" s="3" t="s">
        <v>8142</v>
      </c>
      <c r="D2838" s="6">
        <v>2500</v>
      </c>
      <c r="E2838" s="8">
        <v>301</v>
      </c>
      <c r="F2838" t="s">
        <v>8220</v>
      </c>
      <c r="G2838" t="s">
        <v>8223</v>
      </c>
      <c r="H2838" t="s">
        <v>8245</v>
      </c>
      <c r="I2838" s="10">
        <v>1413573010</v>
      </c>
      <c r="J2838">
        <v>1408389010</v>
      </c>
      <c r="K2838" t="b">
        <v>0</v>
      </c>
      <c r="L2838">
        <v>4</v>
      </c>
      <c r="M2838" t="b">
        <v>0</v>
      </c>
      <c r="N2838" s="12" t="s">
        <v>8283</v>
      </c>
      <c r="O2838" t="s">
        <v>8286</v>
      </c>
      <c r="P2838" s="6">
        <f t="shared" si="220"/>
        <v>12.04</v>
      </c>
      <c r="Q2838">
        <f t="shared" si="221"/>
        <v>75.25</v>
      </c>
      <c r="R2838" s="16">
        <f t="shared" si="222"/>
        <v>41869.798726851855</v>
      </c>
      <c r="S2838" s="16">
        <f t="shared" si="223"/>
        <v>41169.845590277779</v>
      </c>
      <c r="T2838">
        <f t="shared" si="224"/>
        <v>2014</v>
      </c>
    </row>
    <row r="2839" spans="1:20" ht="45" hidden="1" x14ac:dyDescent="0.25">
      <c r="A2839">
        <v>1849</v>
      </c>
      <c r="B2839" s="3" t="s">
        <v>1850</v>
      </c>
      <c r="C2839" s="3" t="s">
        <v>5959</v>
      </c>
      <c r="D2839" s="6">
        <v>300</v>
      </c>
      <c r="E2839" s="8">
        <v>301</v>
      </c>
      <c r="F2839" t="s">
        <v>8218</v>
      </c>
      <c r="G2839" t="s">
        <v>8223</v>
      </c>
      <c r="H2839" t="s">
        <v>8245</v>
      </c>
      <c r="I2839" s="10">
        <v>1350505059</v>
      </c>
      <c r="J2839">
        <v>1347913059</v>
      </c>
      <c r="K2839" t="b">
        <v>0</v>
      </c>
      <c r="L2839">
        <v>8</v>
      </c>
      <c r="M2839" t="b">
        <v>1</v>
      </c>
      <c r="N2839" s="12" t="s">
        <v>8287</v>
      </c>
      <c r="O2839" t="s">
        <v>8291</v>
      </c>
      <c r="P2839" s="6">
        <f t="shared" si="220"/>
        <v>100.33</v>
      </c>
      <c r="Q2839">
        <f t="shared" si="221"/>
        <v>37.630000000000003</v>
      </c>
      <c r="R2839" s="16">
        <f t="shared" si="222"/>
        <v>41169.845590277779</v>
      </c>
      <c r="S2839" s="16">
        <f t="shared" si="223"/>
        <v>40772.848749999997</v>
      </c>
      <c r="T2839">
        <f t="shared" si="224"/>
        <v>2012</v>
      </c>
    </row>
    <row r="2840" spans="1:20" ht="45" hidden="1" x14ac:dyDescent="0.25">
      <c r="A2840">
        <v>1923</v>
      </c>
      <c r="B2840" s="3" t="s">
        <v>1924</v>
      </c>
      <c r="C2840" s="3" t="s">
        <v>6033</v>
      </c>
      <c r="D2840" s="6">
        <v>125</v>
      </c>
      <c r="E2840" s="8">
        <v>301</v>
      </c>
      <c r="F2840" t="s">
        <v>8218</v>
      </c>
      <c r="G2840" t="s">
        <v>8223</v>
      </c>
      <c r="H2840" t="s">
        <v>8245</v>
      </c>
      <c r="I2840" s="10">
        <v>1317099540</v>
      </c>
      <c r="J2840">
        <v>1313612532</v>
      </c>
      <c r="K2840" t="b">
        <v>0</v>
      </c>
      <c r="L2840">
        <v>13</v>
      </c>
      <c r="M2840" t="b">
        <v>1</v>
      </c>
      <c r="N2840" s="12" t="s">
        <v>8287</v>
      </c>
      <c r="O2840" t="s">
        <v>8288</v>
      </c>
      <c r="P2840" s="6">
        <f t="shared" si="220"/>
        <v>240.8</v>
      </c>
      <c r="Q2840">
        <f t="shared" si="221"/>
        <v>23.15</v>
      </c>
      <c r="R2840" s="16">
        <f t="shared" si="222"/>
        <v>40772.848749999997</v>
      </c>
      <c r="S2840" s="16">
        <f t="shared" si="223"/>
        <v>41831.716874999998</v>
      </c>
      <c r="T2840">
        <f t="shared" si="224"/>
        <v>2011</v>
      </c>
    </row>
    <row r="2841" spans="1:20" ht="45" hidden="1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 s="10">
        <v>1408986738</v>
      </c>
      <c r="J2841">
        <v>1405098738</v>
      </c>
      <c r="K2841" t="b">
        <v>0</v>
      </c>
      <c r="L2841">
        <v>1</v>
      </c>
      <c r="M2841" t="b">
        <v>0</v>
      </c>
      <c r="N2841" s="12" t="s">
        <v>8268</v>
      </c>
      <c r="O2841" t="s">
        <v>8302</v>
      </c>
      <c r="P2841" s="6">
        <f t="shared" si="220"/>
        <v>1</v>
      </c>
      <c r="Q2841">
        <f t="shared" si="221"/>
        <v>300</v>
      </c>
      <c r="R2841" s="16">
        <f t="shared" si="222"/>
        <v>41831.716874999998</v>
      </c>
      <c r="S2841" s="16">
        <f t="shared" si="223"/>
        <v>42327.825289351851</v>
      </c>
      <c r="T2841">
        <f t="shared" si="224"/>
        <v>2014</v>
      </c>
    </row>
    <row r="2842" spans="1:20" ht="60" hidden="1" x14ac:dyDescent="0.25">
      <c r="A2842">
        <v>2343</v>
      </c>
      <c r="B2842" s="3" t="s">
        <v>2344</v>
      </c>
      <c r="C2842" s="3" t="s">
        <v>6453</v>
      </c>
      <c r="D2842" s="6">
        <v>10000</v>
      </c>
      <c r="E2842" s="8">
        <v>300</v>
      </c>
      <c r="F2842" t="s">
        <v>8219</v>
      </c>
      <c r="G2842" t="s">
        <v>8223</v>
      </c>
      <c r="H2842" t="s">
        <v>8245</v>
      </c>
      <c r="I2842" s="10">
        <v>1452282420</v>
      </c>
      <c r="J2842">
        <v>1447962505</v>
      </c>
      <c r="K2842" t="b">
        <v>0</v>
      </c>
      <c r="L2842">
        <v>1</v>
      </c>
      <c r="M2842" t="b">
        <v>0</v>
      </c>
      <c r="N2842" s="12" t="s">
        <v>8268</v>
      </c>
      <c r="O2842" t="s">
        <v>8302</v>
      </c>
      <c r="P2842" s="6">
        <f t="shared" si="220"/>
        <v>3</v>
      </c>
      <c r="Q2842">
        <f t="shared" si="221"/>
        <v>300</v>
      </c>
      <c r="R2842" s="16">
        <f t="shared" si="222"/>
        <v>42327.825289351851</v>
      </c>
      <c r="S2842" s="16">
        <f t="shared" si="223"/>
        <v>42496.447071759263</v>
      </c>
      <c r="T2842">
        <f t="shared" si="224"/>
        <v>2015</v>
      </c>
    </row>
    <row r="2843" spans="1:20" ht="60" hidden="1" x14ac:dyDescent="0.25">
      <c r="A2843">
        <v>3115</v>
      </c>
      <c r="B2843" s="3" t="s">
        <v>3115</v>
      </c>
      <c r="C2843" s="3" t="s">
        <v>7225</v>
      </c>
      <c r="D2843" s="6">
        <v>10000</v>
      </c>
      <c r="E2843" s="8">
        <v>300</v>
      </c>
      <c r="F2843" t="s">
        <v>8220</v>
      </c>
      <c r="G2843" t="s">
        <v>8234</v>
      </c>
      <c r="H2843" t="s">
        <v>8254</v>
      </c>
      <c r="I2843" s="10">
        <v>1465123427</v>
      </c>
      <c r="J2843">
        <v>1462531427</v>
      </c>
      <c r="K2843" t="b">
        <v>0</v>
      </c>
      <c r="L2843">
        <v>1</v>
      </c>
      <c r="M2843" t="b">
        <v>0</v>
      </c>
      <c r="N2843" s="12" t="s">
        <v>8283</v>
      </c>
      <c r="O2843" t="s">
        <v>8284</v>
      </c>
      <c r="P2843" s="6">
        <f t="shared" si="220"/>
        <v>3</v>
      </c>
      <c r="Q2843">
        <f t="shared" si="221"/>
        <v>300</v>
      </c>
      <c r="R2843" s="16">
        <f t="shared" si="222"/>
        <v>42496.447071759263</v>
      </c>
      <c r="S2843" s="16">
        <f t="shared" si="223"/>
        <v>42171.383530092593</v>
      </c>
      <c r="T2843">
        <f t="shared" si="224"/>
        <v>2016</v>
      </c>
    </row>
    <row r="2844" spans="1:20" ht="60" hidden="1" x14ac:dyDescent="0.25">
      <c r="A2844">
        <v>3101</v>
      </c>
      <c r="B2844" s="3" t="s">
        <v>3101</v>
      </c>
      <c r="C2844" s="3" t="s">
        <v>7211</v>
      </c>
      <c r="D2844" s="6">
        <v>2500</v>
      </c>
      <c r="E2844" s="8">
        <v>300</v>
      </c>
      <c r="F2844" t="s">
        <v>8220</v>
      </c>
      <c r="G2844" t="s">
        <v>8229</v>
      </c>
      <c r="H2844" t="s">
        <v>8248</v>
      </c>
      <c r="I2844" s="10">
        <v>1437033360</v>
      </c>
      <c r="J2844">
        <v>1434445937</v>
      </c>
      <c r="K2844" t="b">
        <v>0</v>
      </c>
      <c r="L2844">
        <v>12</v>
      </c>
      <c r="M2844" t="b">
        <v>0</v>
      </c>
      <c r="N2844" s="12" t="s">
        <v>8283</v>
      </c>
      <c r="O2844" t="s">
        <v>8284</v>
      </c>
      <c r="P2844" s="6">
        <f t="shared" si="220"/>
        <v>12</v>
      </c>
      <c r="Q2844">
        <f t="shared" si="221"/>
        <v>25</v>
      </c>
      <c r="R2844" s="16">
        <f t="shared" si="222"/>
        <v>42171.383530092593</v>
      </c>
      <c r="S2844" s="16">
        <f t="shared" si="223"/>
        <v>42370.007766203707</v>
      </c>
      <c r="T2844">
        <f t="shared" si="224"/>
        <v>2015</v>
      </c>
    </row>
    <row r="2845" spans="1:20" ht="60" hidden="1" x14ac:dyDescent="0.25">
      <c r="A2845">
        <v>2855</v>
      </c>
      <c r="B2845" s="3" t="s">
        <v>2855</v>
      </c>
      <c r="C2845" s="3" t="s">
        <v>6965</v>
      </c>
      <c r="D2845" s="6">
        <v>600</v>
      </c>
      <c r="E2845" s="8">
        <v>300</v>
      </c>
      <c r="F2845" t="s">
        <v>8220</v>
      </c>
      <c r="G2845" t="s">
        <v>8223</v>
      </c>
      <c r="H2845" t="s">
        <v>8245</v>
      </c>
      <c r="I2845" s="10">
        <v>1454110440</v>
      </c>
      <c r="J2845">
        <v>1451607071</v>
      </c>
      <c r="K2845" t="b">
        <v>0</v>
      </c>
      <c r="L2845">
        <v>5</v>
      </c>
      <c r="M2845" t="b">
        <v>0</v>
      </c>
      <c r="N2845" s="12" t="s">
        <v>8283</v>
      </c>
      <c r="O2845" t="s">
        <v>8286</v>
      </c>
      <c r="P2845" s="6">
        <f t="shared" si="220"/>
        <v>50</v>
      </c>
      <c r="Q2845">
        <f t="shared" si="221"/>
        <v>60</v>
      </c>
      <c r="R2845" s="16">
        <f t="shared" si="222"/>
        <v>42370.007766203707</v>
      </c>
      <c r="S2845" s="16">
        <f t="shared" si="223"/>
        <v>42305.670914351853</v>
      </c>
      <c r="T2845">
        <f t="shared" si="224"/>
        <v>2016</v>
      </c>
    </row>
    <row r="2846" spans="1:20" ht="45" hidden="1" x14ac:dyDescent="0.25">
      <c r="A2846">
        <v>4039</v>
      </c>
      <c r="B2846" s="3" t="s">
        <v>4035</v>
      </c>
      <c r="C2846" s="3" t="s">
        <v>8143</v>
      </c>
      <c r="D2846" s="6">
        <v>500</v>
      </c>
      <c r="E2846" s="8">
        <v>300</v>
      </c>
      <c r="F2846" t="s">
        <v>8220</v>
      </c>
      <c r="G2846" t="s">
        <v>8223</v>
      </c>
      <c r="H2846" t="s">
        <v>8245</v>
      </c>
      <c r="I2846" s="10">
        <v>1448949540</v>
      </c>
      <c r="J2846">
        <v>1446048367</v>
      </c>
      <c r="K2846" t="b">
        <v>0</v>
      </c>
      <c r="L2846">
        <v>5</v>
      </c>
      <c r="M2846" t="b">
        <v>0</v>
      </c>
      <c r="N2846" s="12" t="s">
        <v>8283</v>
      </c>
      <c r="O2846" t="s">
        <v>8286</v>
      </c>
      <c r="P2846" s="6">
        <f t="shared" si="220"/>
        <v>60</v>
      </c>
      <c r="Q2846">
        <f t="shared" si="221"/>
        <v>60</v>
      </c>
      <c r="R2846" s="16">
        <f t="shared" si="222"/>
        <v>42305.670914351853</v>
      </c>
      <c r="S2846" s="16">
        <f t="shared" si="223"/>
        <v>42078.792048611111</v>
      </c>
      <c r="T2846">
        <f t="shared" si="224"/>
        <v>2015</v>
      </c>
    </row>
    <row r="2847" spans="1:20" ht="45" hidden="1" x14ac:dyDescent="0.25">
      <c r="A2847">
        <v>848</v>
      </c>
      <c r="B2847" s="3" t="s">
        <v>849</v>
      </c>
      <c r="C2847" s="3" t="s">
        <v>4958</v>
      </c>
      <c r="D2847" s="6">
        <v>300</v>
      </c>
      <c r="E2847" s="8">
        <v>300</v>
      </c>
      <c r="F2847" t="s">
        <v>8218</v>
      </c>
      <c r="G2847" t="s">
        <v>8223</v>
      </c>
      <c r="H2847" t="s">
        <v>8245</v>
      </c>
      <c r="I2847" s="10">
        <v>1429038033</v>
      </c>
      <c r="J2847">
        <v>1426446033</v>
      </c>
      <c r="K2847" t="b">
        <v>0</v>
      </c>
      <c r="L2847">
        <v>16</v>
      </c>
      <c r="M2847" t="b">
        <v>1</v>
      </c>
      <c r="N2847" s="12" t="s">
        <v>8287</v>
      </c>
      <c r="O2847" t="s">
        <v>8296</v>
      </c>
      <c r="P2847" s="6">
        <f t="shared" si="220"/>
        <v>100</v>
      </c>
      <c r="Q2847">
        <f t="shared" si="221"/>
        <v>18.75</v>
      </c>
      <c r="R2847" s="16">
        <f t="shared" si="222"/>
        <v>42078.792048611111</v>
      </c>
      <c r="S2847" s="16">
        <f t="shared" si="223"/>
        <v>42021.832280092596</v>
      </c>
      <c r="T2847">
        <f t="shared" si="224"/>
        <v>2015</v>
      </c>
    </row>
    <row r="2848" spans="1:20" ht="45" hidden="1" x14ac:dyDescent="0.25">
      <c r="A2848">
        <v>853</v>
      </c>
      <c r="B2848" s="3" t="s">
        <v>854</v>
      </c>
      <c r="C2848" s="3" t="s">
        <v>4963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 s="10">
        <v>1424116709</v>
      </c>
      <c r="J2848">
        <v>1421524709</v>
      </c>
      <c r="K2848" t="b">
        <v>0</v>
      </c>
      <c r="L2848">
        <v>10</v>
      </c>
      <c r="M2848" t="b">
        <v>1</v>
      </c>
      <c r="N2848" s="12" t="s">
        <v>8287</v>
      </c>
      <c r="O2848" t="s">
        <v>8296</v>
      </c>
      <c r="P2848" s="6">
        <f t="shared" si="220"/>
        <v>100</v>
      </c>
      <c r="Q2848">
        <f t="shared" si="221"/>
        <v>30</v>
      </c>
      <c r="R2848" s="16">
        <f t="shared" si="222"/>
        <v>42021.832280092596</v>
      </c>
      <c r="S2848" s="16">
        <f t="shared" si="223"/>
        <v>41634.797013888885</v>
      </c>
      <c r="T2848">
        <f t="shared" si="224"/>
        <v>2015</v>
      </c>
    </row>
    <row r="2849" spans="1:20" ht="30" hidden="1" x14ac:dyDescent="0.25">
      <c r="A2849">
        <v>1822</v>
      </c>
      <c r="B2849" s="3" t="s">
        <v>1823</v>
      </c>
      <c r="C2849" s="3" t="s">
        <v>5932</v>
      </c>
      <c r="D2849" s="6">
        <v>300</v>
      </c>
      <c r="E2849" s="8">
        <v>300</v>
      </c>
      <c r="F2849" t="s">
        <v>8218</v>
      </c>
      <c r="G2849" t="s">
        <v>8228</v>
      </c>
      <c r="H2849" t="s">
        <v>8250</v>
      </c>
      <c r="I2849" s="10">
        <v>1391194860</v>
      </c>
      <c r="J2849">
        <v>1388084862</v>
      </c>
      <c r="K2849" t="b">
        <v>0</v>
      </c>
      <c r="L2849">
        <v>11</v>
      </c>
      <c r="M2849" t="b">
        <v>1</v>
      </c>
      <c r="N2849" s="12" t="s">
        <v>8287</v>
      </c>
      <c r="O2849" t="s">
        <v>8291</v>
      </c>
      <c r="P2849" s="6">
        <f t="shared" si="220"/>
        <v>100</v>
      </c>
      <c r="Q2849">
        <f t="shared" si="221"/>
        <v>27.27</v>
      </c>
      <c r="R2849" s="16">
        <f t="shared" si="222"/>
        <v>41634.797013888885</v>
      </c>
      <c r="S2849" s="16">
        <f t="shared" si="223"/>
        <v>41365.928159722222</v>
      </c>
      <c r="T2849">
        <f t="shared" si="224"/>
        <v>2013</v>
      </c>
    </row>
    <row r="2850" spans="1:20" ht="45" hidden="1" x14ac:dyDescent="0.25">
      <c r="A2850">
        <v>2112</v>
      </c>
      <c r="B2850" s="3" t="s">
        <v>2113</v>
      </c>
      <c r="C2850" s="3" t="s">
        <v>6222</v>
      </c>
      <c r="D2850" s="6">
        <v>300</v>
      </c>
      <c r="E2850" s="8">
        <v>300</v>
      </c>
      <c r="F2850" t="s">
        <v>8218</v>
      </c>
      <c r="G2850" t="s">
        <v>8223</v>
      </c>
      <c r="H2850" t="s">
        <v>8245</v>
      </c>
      <c r="I2850" s="10">
        <v>1366064193</v>
      </c>
      <c r="J2850">
        <v>1364854593</v>
      </c>
      <c r="K2850" t="b">
        <v>0</v>
      </c>
      <c r="L2850">
        <v>11</v>
      </c>
      <c r="M2850" t="b">
        <v>1</v>
      </c>
      <c r="N2850" s="12" t="s">
        <v>8287</v>
      </c>
      <c r="O2850" t="s">
        <v>8288</v>
      </c>
      <c r="P2850" s="6">
        <f t="shared" si="220"/>
        <v>100</v>
      </c>
      <c r="Q2850">
        <f t="shared" si="221"/>
        <v>27.27</v>
      </c>
      <c r="R2850" s="16">
        <f t="shared" si="222"/>
        <v>41365.928159722222</v>
      </c>
      <c r="S2850" s="16">
        <f t="shared" si="223"/>
        <v>42013.15253472222</v>
      </c>
      <c r="T2850">
        <f t="shared" si="224"/>
        <v>2013</v>
      </c>
    </row>
    <row r="2851" spans="1:20" ht="45" hidden="1" x14ac:dyDescent="0.25">
      <c r="A2851">
        <v>2923</v>
      </c>
      <c r="B2851" s="3" t="s">
        <v>2923</v>
      </c>
      <c r="C2851" s="3" t="s">
        <v>7033</v>
      </c>
      <c r="D2851" s="6">
        <v>300</v>
      </c>
      <c r="E2851" s="8">
        <v>300</v>
      </c>
      <c r="F2851" t="s">
        <v>8218</v>
      </c>
      <c r="G2851" t="s">
        <v>8223</v>
      </c>
      <c r="H2851" t="s">
        <v>8245</v>
      </c>
      <c r="I2851" s="10">
        <v>1422068400</v>
      </c>
      <c r="J2851">
        <v>1420774779</v>
      </c>
      <c r="K2851" t="b">
        <v>0</v>
      </c>
      <c r="L2851">
        <v>10</v>
      </c>
      <c r="M2851" t="b">
        <v>1</v>
      </c>
      <c r="N2851" s="12" t="s">
        <v>8283</v>
      </c>
      <c r="O2851" t="s">
        <v>8295</v>
      </c>
      <c r="P2851" s="6">
        <f t="shared" si="220"/>
        <v>100</v>
      </c>
      <c r="Q2851">
        <f t="shared" si="221"/>
        <v>30</v>
      </c>
      <c r="R2851" s="16">
        <f t="shared" si="222"/>
        <v>42013.15253472222</v>
      </c>
      <c r="S2851" s="16">
        <f t="shared" si="223"/>
        <v>42634.900046296301</v>
      </c>
      <c r="T2851">
        <f t="shared" si="224"/>
        <v>2015</v>
      </c>
    </row>
    <row r="2852" spans="1:20" ht="60" hidden="1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 s="10">
        <v>1477949764</v>
      </c>
      <c r="J2852">
        <v>1474493764</v>
      </c>
      <c r="K2852" t="b">
        <v>0</v>
      </c>
      <c r="L2852">
        <v>3</v>
      </c>
      <c r="M2852" t="b">
        <v>0</v>
      </c>
      <c r="N2852" s="12" t="s">
        <v>8268</v>
      </c>
      <c r="O2852" t="s">
        <v>8270</v>
      </c>
      <c r="P2852" s="6">
        <f t="shared" si="220"/>
        <v>0.85</v>
      </c>
      <c r="Q2852">
        <f t="shared" si="221"/>
        <v>99.33</v>
      </c>
      <c r="R2852" s="16">
        <f t="shared" si="222"/>
        <v>42634.900046296301</v>
      </c>
      <c r="S2852" s="16">
        <f t="shared" si="223"/>
        <v>42637.016736111109</v>
      </c>
      <c r="T2852">
        <f t="shared" si="224"/>
        <v>2016</v>
      </c>
    </row>
    <row r="2853" spans="1:20" ht="60" hidden="1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 s="10">
        <v>1477454340</v>
      </c>
      <c r="J2853">
        <v>1474676646</v>
      </c>
      <c r="K2853" t="b">
        <v>0</v>
      </c>
      <c r="L2853">
        <v>6</v>
      </c>
      <c r="M2853" t="b">
        <v>0</v>
      </c>
      <c r="N2853" s="12" t="s">
        <v>8268</v>
      </c>
      <c r="O2853" t="s">
        <v>8270</v>
      </c>
      <c r="P2853" s="6">
        <f t="shared" si="220"/>
        <v>1.19</v>
      </c>
      <c r="Q2853">
        <f t="shared" si="221"/>
        <v>49.67</v>
      </c>
      <c r="R2853" s="16">
        <f t="shared" si="222"/>
        <v>42637.016736111109</v>
      </c>
      <c r="S2853" s="16">
        <f t="shared" si="223"/>
        <v>41880.788842592592</v>
      </c>
      <c r="T2853">
        <f t="shared" si="224"/>
        <v>2016</v>
      </c>
    </row>
    <row r="2854" spans="1:20" ht="60" hidden="1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 s="10">
        <v>1411930556</v>
      </c>
      <c r="J2854">
        <v>1409338556</v>
      </c>
      <c r="K2854" t="b">
        <v>0</v>
      </c>
      <c r="L2854">
        <v>12</v>
      </c>
      <c r="M2854" t="b">
        <v>0</v>
      </c>
      <c r="N2854" s="12" t="s">
        <v>8283</v>
      </c>
      <c r="O2854" t="s">
        <v>8286</v>
      </c>
      <c r="P2854" s="6">
        <f t="shared" si="220"/>
        <v>24.33</v>
      </c>
      <c r="Q2854">
        <f t="shared" si="221"/>
        <v>24.33</v>
      </c>
      <c r="R2854" s="16">
        <f t="shared" si="222"/>
        <v>41880.788842592592</v>
      </c>
      <c r="S2854" s="16">
        <f t="shared" si="223"/>
        <v>42747.506689814814</v>
      </c>
      <c r="T2854">
        <f t="shared" si="224"/>
        <v>2014</v>
      </c>
    </row>
    <row r="2855" spans="1:20" ht="30" hidden="1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 s="10">
        <v>1486814978</v>
      </c>
      <c r="J2855">
        <v>1484222978</v>
      </c>
      <c r="K2855" t="b">
        <v>0</v>
      </c>
      <c r="L2855">
        <v>15</v>
      </c>
      <c r="M2855" t="b">
        <v>1</v>
      </c>
      <c r="N2855" s="12" t="s">
        <v>8273</v>
      </c>
      <c r="O2855" t="s">
        <v>8274</v>
      </c>
      <c r="P2855" s="6">
        <f t="shared" si="220"/>
        <v>290</v>
      </c>
      <c r="Q2855">
        <f t="shared" si="221"/>
        <v>19.329999999999998</v>
      </c>
      <c r="R2855" s="16">
        <f t="shared" si="222"/>
        <v>42747.506689814814</v>
      </c>
      <c r="S2855" s="16">
        <f t="shared" si="223"/>
        <v>42673.66788194445</v>
      </c>
      <c r="T2855">
        <f t="shared" si="224"/>
        <v>2017</v>
      </c>
    </row>
    <row r="2856" spans="1:20" ht="30" hidden="1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 s="10">
        <v>1480438905</v>
      </c>
      <c r="J2856">
        <v>1477843305</v>
      </c>
      <c r="K2856" t="b">
        <v>0</v>
      </c>
      <c r="L2856">
        <v>12</v>
      </c>
      <c r="M2856" t="b">
        <v>0</v>
      </c>
      <c r="N2856" s="12" t="s">
        <v>8268</v>
      </c>
      <c r="O2856" t="s">
        <v>8270</v>
      </c>
      <c r="P2856" s="6">
        <f t="shared" si="220"/>
        <v>9.6300000000000008</v>
      </c>
      <c r="Q2856">
        <f t="shared" si="221"/>
        <v>24.08</v>
      </c>
      <c r="R2856" s="16">
        <f t="shared" si="222"/>
        <v>42673.66788194445</v>
      </c>
      <c r="S2856" s="16">
        <f t="shared" si="223"/>
        <v>41839.212951388887</v>
      </c>
      <c r="T2856">
        <f t="shared" si="224"/>
        <v>2016</v>
      </c>
    </row>
    <row r="2857" spans="1:20" ht="60" hidden="1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 s="10">
        <v>1410930399</v>
      </c>
      <c r="J2857">
        <v>1405746399</v>
      </c>
      <c r="K2857" t="b">
        <v>0</v>
      </c>
      <c r="L2857">
        <v>11</v>
      </c>
      <c r="M2857" t="b">
        <v>0</v>
      </c>
      <c r="N2857" s="12" t="s">
        <v>8273</v>
      </c>
      <c r="O2857" t="s">
        <v>8315</v>
      </c>
      <c r="P2857" s="6">
        <f t="shared" si="220"/>
        <v>28.9</v>
      </c>
      <c r="Q2857">
        <f t="shared" si="221"/>
        <v>26.27</v>
      </c>
      <c r="R2857" s="16">
        <f t="shared" si="222"/>
        <v>41839.212951388887</v>
      </c>
      <c r="S2857" s="16">
        <f t="shared" si="223"/>
        <v>42282.770231481481</v>
      </c>
      <c r="T2857">
        <f t="shared" si="224"/>
        <v>2014</v>
      </c>
    </row>
    <row r="2858" spans="1:20" ht="105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 s="10">
        <v>1449257348</v>
      </c>
      <c r="J2858">
        <v>1444069748</v>
      </c>
      <c r="K2858" t="b">
        <v>0</v>
      </c>
      <c r="L2858">
        <v>15</v>
      </c>
      <c r="M2858" t="b">
        <v>1</v>
      </c>
      <c r="N2858" s="12" t="s">
        <v>8283</v>
      </c>
      <c r="O2858" t="s">
        <v>8286</v>
      </c>
      <c r="P2858" s="6">
        <f t="shared" si="220"/>
        <v>286.14</v>
      </c>
      <c r="Q2858">
        <f t="shared" si="221"/>
        <v>19.27</v>
      </c>
      <c r="R2858" s="16">
        <f t="shared" si="222"/>
        <v>42282.770231481481</v>
      </c>
      <c r="S2858" s="16">
        <f t="shared" si="223"/>
        <v>42592.750555555554</v>
      </c>
      <c r="T2858">
        <f t="shared" si="224"/>
        <v>2015</v>
      </c>
    </row>
    <row r="2859" spans="1:20" ht="45" hidden="1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 s="10">
        <v>1473444048</v>
      </c>
      <c r="J2859">
        <v>1470852048</v>
      </c>
      <c r="K2859" t="b">
        <v>0</v>
      </c>
      <c r="L2859">
        <v>5</v>
      </c>
      <c r="M2859" t="b">
        <v>0</v>
      </c>
      <c r="N2859" s="12" t="s">
        <v>8268</v>
      </c>
      <c r="O2859" t="s">
        <v>8270</v>
      </c>
      <c r="P2859" s="6">
        <f t="shared" si="220"/>
        <v>1.91</v>
      </c>
      <c r="Q2859">
        <f t="shared" si="221"/>
        <v>57.2</v>
      </c>
      <c r="R2859" s="16">
        <f t="shared" si="222"/>
        <v>42592.750555555554</v>
      </c>
      <c r="S2859" s="16">
        <f t="shared" si="223"/>
        <v>41779.695092592592</v>
      </c>
      <c r="T2859">
        <f t="shared" si="224"/>
        <v>2016</v>
      </c>
    </row>
    <row r="2860" spans="1:20" ht="60" hidden="1" x14ac:dyDescent="0.25">
      <c r="A2860">
        <v>4060</v>
      </c>
      <c r="B2860" s="3" t="s">
        <v>4056</v>
      </c>
      <c r="C2860" s="3" t="s">
        <v>8164</v>
      </c>
      <c r="D2860" s="6">
        <v>10000</v>
      </c>
      <c r="E2860" s="8">
        <v>285</v>
      </c>
      <c r="F2860" t="s">
        <v>8220</v>
      </c>
      <c r="G2860" t="s">
        <v>8228</v>
      </c>
      <c r="H2860" t="s">
        <v>8250</v>
      </c>
      <c r="I2860" s="10">
        <v>1403539200</v>
      </c>
      <c r="J2860">
        <v>1400604056</v>
      </c>
      <c r="K2860" t="b">
        <v>0</v>
      </c>
      <c r="L2860">
        <v>5</v>
      </c>
      <c r="M2860" t="b">
        <v>0</v>
      </c>
      <c r="N2860" s="12" t="s">
        <v>8283</v>
      </c>
      <c r="O2860" t="s">
        <v>8286</v>
      </c>
      <c r="P2860" s="6">
        <f t="shared" si="220"/>
        <v>2.85</v>
      </c>
      <c r="Q2860">
        <f t="shared" si="221"/>
        <v>57</v>
      </c>
      <c r="R2860" s="16">
        <f t="shared" si="222"/>
        <v>41779.695092592592</v>
      </c>
      <c r="S2860" s="16">
        <f t="shared" si="223"/>
        <v>42414.235879629632</v>
      </c>
      <c r="T2860">
        <f t="shared" si="224"/>
        <v>2014</v>
      </c>
    </row>
    <row r="2861" spans="1:20" ht="60" hidden="1" x14ac:dyDescent="0.25">
      <c r="A2861">
        <v>3965</v>
      </c>
      <c r="B2861" s="3" t="s">
        <v>3962</v>
      </c>
      <c r="C2861" s="3" t="s">
        <v>8072</v>
      </c>
      <c r="D2861" s="6">
        <v>2000</v>
      </c>
      <c r="E2861" s="8">
        <v>285</v>
      </c>
      <c r="F2861" t="s">
        <v>8220</v>
      </c>
      <c r="G2861" t="s">
        <v>8223</v>
      </c>
      <c r="H2861" t="s">
        <v>8245</v>
      </c>
      <c r="I2861" s="10">
        <v>1460608780</v>
      </c>
      <c r="J2861">
        <v>1455428380</v>
      </c>
      <c r="K2861" t="b">
        <v>0</v>
      </c>
      <c r="L2861">
        <v>4</v>
      </c>
      <c r="M2861" t="b">
        <v>0</v>
      </c>
      <c r="N2861" s="12" t="s">
        <v>8283</v>
      </c>
      <c r="O2861" t="s">
        <v>8286</v>
      </c>
      <c r="P2861" s="6">
        <f t="shared" si="220"/>
        <v>14.25</v>
      </c>
      <c r="Q2861">
        <f t="shared" si="221"/>
        <v>71.25</v>
      </c>
      <c r="R2861" s="16">
        <f t="shared" si="222"/>
        <v>42414.235879629632</v>
      </c>
      <c r="S2861" s="16">
        <f t="shared" si="223"/>
        <v>42716.7424537037</v>
      </c>
      <c r="T2861">
        <f t="shared" si="224"/>
        <v>2016</v>
      </c>
    </row>
    <row r="2862" spans="1:20" ht="45" hidden="1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 s="10">
        <v>1484156948</v>
      </c>
      <c r="J2862">
        <v>1481564948</v>
      </c>
      <c r="K2862" t="b">
        <v>0</v>
      </c>
      <c r="L2862">
        <v>10</v>
      </c>
      <c r="M2862" t="b">
        <v>0</v>
      </c>
      <c r="N2862" s="12" t="s">
        <v>8276</v>
      </c>
      <c r="O2862" t="s">
        <v>8294</v>
      </c>
      <c r="P2862" s="6">
        <f t="shared" si="220"/>
        <v>0.56999999999999995</v>
      </c>
      <c r="Q2862">
        <f t="shared" si="221"/>
        <v>28.4</v>
      </c>
      <c r="R2862" s="16">
        <f t="shared" si="222"/>
        <v>42716.7424537037</v>
      </c>
      <c r="S2862" s="16">
        <f t="shared" si="223"/>
        <v>42244.776666666665</v>
      </c>
      <c r="T2862">
        <f t="shared" si="224"/>
        <v>2016</v>
      </c>
    </row>
    <row r="2863" spans="1:20" ht="60" hidden="1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 s="10">
        <v>1443379104</v>
      </c>
      <c r="J2863">
        <v>1440787104</v>
      </c>
      <c r="K2863" t="b">
        <v>0</v>
      </c>
      <c r="L2863">
        <v>7</v>
      </c>
      <c r="M2863" t="b">
        <v>0</v>
      </c>
      <c r="N2863" s="12" t="s">
        <v>8279</v>
      </c>
      <c r="O2863" t="s">
        <v>8317</v>
      </c>
      <c r="P2863" s="6">
        <f t="shared" si="220"/>
        <v>2.5499999999999998</v>
      </c>
      <c r="Q2863">
        <f t="shared" si="221"/>
        <v>40.14</v>
      </c>
      <c r="R2863" s="16">
        <f t="shared" si="222"/>
        <v>42244.776666666665</v>
      </c>
      <c r="S2863" s="16">
        <f t="shared" si="223"/>
        <v>41780.050092592595</v>
      </c>
      <c r="T2863">
        <f t="shared" si="224"/>
        <v>2015</v>
      </c>
    </row>
    <row r="2864" spans="1:20" ht="45" hidden="1" x14ac:dyDescent="0.25">
      <c r="A2864">
        <v>1595</v>
      </c>
      <c r="B2864" s="3" t="s">
        <v>1596</v>
      </c>
      <c r="C2864" s="3" t="s">
        <v>5705</v>
      </c>
      <c r="D2864" s="6">
        <v>100000</v>
      </c>
      <c r="E2864" s="8">
        <v>280</v>
      </c>
      <c r="F2864" t="s">
        <v>8220</v>
      </c>
      <c r="G2864" t="s">
        <v>8223</v>
      </c>
      <c r="H2864" t="s">
        <v>8245</v>
      </c>
      <c r="I2864" s="10">
        <v>1403122380</v>
      </c>
      <c r="J2864">
        <v>1400634728</v>
      </c>
      <c r="K2864" t="b">
        <v>0</v>
      </c>
      <c r="L2864">
        <v>7</v>
      </c>
      <c r="M2864" t="b">
        <v>0</v>
      </c>
      <c r="N2864" s="12" t="s">
        <v>8273</v>
      </c>
      <c r="O2864" t="s">
        <v>8311</v>
      </c>
      <c r="P2864" s="6">
        <f t="shared" si="220"/>
        <v>0.28000000000000003</v>
      </c>
      <c r="Q2864">
        <f t="shared" si="221"/>
        <v>40</v>
      </c>
      <c r="R2864" s="16">
        <f t="shared" si="222"/>
        <v>41780.050092592595</v>
      </c>
      <c r="S2864" s="16">
        <f t="shared" si="223"/>
        <v>42424.749490740738</v>
      </c>
      <c r="T2864">
        <f t="shared" si="224"/>
        <v>2014</v>
      </c>
    </row>
    <row r="2865" spans="1:20" ht="45" hidden="1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 s="10">
        <v>1458925156</v>
      </c>
      <c r="J2865">
        <v>1456336756</v>
      </c>
      <c r="K2865" t="b">
        <v>0</v>
      </c>
      <c r="L2865">
        <v>3</v>
      </c>
      <c r="M2865" t="b">
        <v>0</v>
      </c>
      <c r="N2865" s="12" t="s">
        <v>8268</v>
      </c>
      <c r="O2865" t="s">
        <v>8270</v>
      </c>
      <c r="P2865" s="6">
        <f t="shared" si="220"/>
        <v>0.56000000000000005</v>
      </c>
      <c r="Q2865">
        <f t="shared" si="221"/>
        <v>93.33</v>
      </c>
      <c r="R2865" s="16">
        <f t="shared" si="222"/>
        <v>42424.749490740738</v>
      </c>
      <c r="S2865" s="16">
        <f t="shared" si="223"/>
        <v>42031.011249999996</v>
      </c>
      <c r="T2865">
        <f t="shared" si="224"/>
        <v>2016</v>
      </c>
    </row>
    <row r="2866" spans="1:20" ht="45" hidden="1" x14ac:dyDescent="0.25">
      <c r="A2866">
        <v>2957</v>
      </c>
      <c r="B2866" s="3" t="s">
        <v>2957</v>
      </c>
      <c r="C2866" s="3" t="s">
        <v>7067</v>
      </c>
      <c r="D2866" s="6">
        <v>15000</v>
      </c>
      <c r="E2866" s="8">
        <v>280</v>
      </c>
      <c r="F2866" t="s">
        <v>8219</v>
      </c>
      <c r="G2866" t="s">
        <v>8223</v>
      </c>
      <c r="H2866" t="s">
        <v>8245</v>
      </c>
      <c r="I2866" s="10">
        <v>1427498172</v>
      </c>
      <c r="J2866">
        <v>1422317772</v>
      </c>
      <c r="K2866" t="b">
        <v>0</v>
      </c>
      <c r="L2866">
        <v>3</v>
      </c>
      <c r="M2866" t="b">
        <v>0</v>
      </c>
      <c r="N2866" s="12" t="s">
        <v>8283</v>
      </c>
      <c r="O2866" t="s">
        <v>8284</v>
      </c>
      <c r="P2866" s="6">
        <f t="shared" si="220"/>
        <v>1.87</v>
      </c>
      <c r="Q2866">
        <f t="shared" si="221"/>
        <v>93.33</v>
      </c>
      <c r="R2866" s="16">
        <f t="shared" si="222"/>
        <v>42031.011249999996</v>
      </c>
      <c r="S2866" s="16">
        <f t="shared" si="223"/>
        <v>42803.920277777783</v>
      </c>
      <c r="T2866">
        <f t="shared" si="224"/>
        <v>2015</v>
      </c>
    </row>
    <row r="2867" spans="1:20" ht="60" hidden="1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 s="10">
        <v>1491768000</v>
      </c>
      <c r="J2867">
        <v>1489097112</v>
      </c>
      <c r="K2867" t="b">
        <v>0</v>
      </c>
      <c r="L2867">
        <v>8</v>
      </c>
      <c r="M2867" t="b">
        <v>0</v>
      </c>
      <c r="N2867" s="12" t="s">
        <v>8287</v>
      </c>
      <c r="O2867" t="s">
        <v>8290</v>
      </c>
      <c r="P2867" s="6">
        <f t="shared" si="220"/>
        <v>9.33</v>
      </c>
      <c r="Q2867">
        <f t="shared" si="221"/>
        <v>35</v>
      </c>
      <c r="R2867" s="16">
        <f t="shared" si="222"/>
        <v>42803.920277777783</v>
      </c>
      <c r="S2867" s="16">
        <f t="shared" si="223"/>
        <v>40646.099097222221</v>
      </c>
      <c r="T2867">
        <f t="shared" si="224"/>
        <v>2017</v>
      </c>
    </row>
    <row r="2868" spans="1:20" ht="45" hidden="1" x14ac:dyDescent="0.25">
      <c r="A2868">
        <v>899</v>
      </c>
      <c r="B2868" s="3" t="s">
        <v>900</v>
      </c>
      <c r="C2868" s="3" t="s">
        <v>5009</v>
      </c>
      <c r="D2868" s="6">
        <v>750</v>
      </c>
      <c r="E2868" s="8">
        <v>280</v>
      </c>
      <c r="F2868" t="s">
        <v>8220</v>
      </c>
      <c r="G2868" t="s">
        <v>8223</v>
      </c>
      <c r="H2868" t="s">
        <v>8245</v>
      </c>
      <c r="I2868" s="10">
        <v>1306549362</v>
      </c>
      <c r="J2868">
        <v>1302661362</v>
      </c>
      <c r="K2868" t="b">
        <v>0</v>
      </c>
      <c r="L2868">
        <v>8</v>
      </c>
      <c r="M2868" t="b">
        <v>0</v>
      </c>
      <c r="N2868" s="12" t="s">
        <v>8287</v>
      </c>
      <c r="O2868" t="s">
        <v>8288</v>
      </c>
      <c r="P2868" s="6">
        <f t="shared" si="220"/>
        <v>37.33</v>
      </c>
      <c r="Q2868">
        <f t="shared" si="221"/>
        <v>35</v>
      </c>
      <c r="R2868" s="16">
        <f t="shared" si="222"/>
        <v>40646.099097222221</v>
      </c>
      <c r="S2868" s="16">
        <f t="shared" si="223"/>
        <v>42378.478344907402</v>
      </c>
      <c r="T2868">
        <f t="shared" si="224"/>
        <v>2011</v>
      </c>
    </row>
    <row r="2869" spans="1:20" ht="90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 s="10">
        <v>1455832800</v>
      </c>
      <c r="J2869">
        <v>1452338929</v>
      </c>
      <c r="K2869" t="b">
        <v>0</v>
      </c>
      <c r="L2869">
        <v>24</v>
      </c>
      <c r="M2869" t="b">
        <v>1</v>
      </c>
      <c r="N2869" s="12" t="s">
        <v>8283</v>
      </c>
      <c r="O2869" t="s">
        <v>8286</v>
      </c>
      <c r="P2869" s="6">
        <f t="shared" si="220"/>
        <v>112</v>
      </c>
      <c r="Q2869">
        <f t="shared" si="221"/>
        <v>11.67</v>
      </c>
      <c r="R2869" s="16">
        <f t="shared" si="222"/>
        <v>42378.478344907402</v>
      </c>
      <c r="S2869" s="16">
        <f t="shared" si="223"/>
        <v>41887.383356481485</v>
      </c>
      <c r="T2869">
        <f t="shared" si="224"/>
        <v>2016</v>
      </c>
    </row>
    <row r="2870" spans="1:20" ht="60" hidden="1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 s="10">
        <v>1412500322</v>
      </c>
      <c r="J2870">
        <v>1409908322</v>
      </c>
      <c r="K2870" t="b">
        <v>0</v>
      </c>
      <c r="L2870">
        <v>6</v>
      </c>
      <c r="M2870" t="b">
        <v>0</v>
      </c>
      <c r="N2870" s="12" t="s">
        <v>8281</v>
      </c>
      <c r="O2870" t="s">
        <v>8285</v>
      </c>
      <c r="P2870" s="6">
        <f t="shared" si="220"/>
        <v>1.1200000000000001</v>
      </c>
      <c r="Q2870">
        <f t="shared" si="221"/>
        <v>46.5</v>
      </c>
      <c r="R2870" s="16">
        <f t="shared" si="222"/>
        <v>41887.383356481485</v>
      </c>
      <c r="S2870" s="16">
        <f t="shared" si="223"/>
        <v>42382.189710648148</v>
      </c>
      <c r="T2870">
        <f t="shared" si="224"/>
        <v>2014</v>
      </c>
    </row>
    <row r="2871" spans="1:20" ht="60" hidden="1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 s="10">
        <v>1455251591</v>
      </c>
      <c r="J2871">
        <v>1452659591</v>
      </c>
      <c r="K2871" t="b">
        <v>0</v>
      </c>
      <c r="L2871">
        <v>5</v>
      </c>
      <c r="M2871" t="b">
        <v>0</v>
      </c>
      <c r="N2871" s="12" t="s">
        <v>8283</v>
      </c>
      <c r="O2871" t="s">
        <v>8284</v>
      </c>
      <c r="P2871" s="6">
        <f t="shared" si="220"/>
        <v>13.9</v>
      </c>
      <c r="Q2871">
        <f t="shared" si="221"/>
        <v>55.6</v>
      </c>
      <c r="R2871" s="16">
        <f t="shared" si="222"/>
        <v>42382.189710648148</v>
      </c>
      <c r="S2871" s="16">
        <f t="shared" si="223"/>
        <v>41837.829895833333</v>
      </c>
      <c r="T2871">
        <f t="shared" si="224"/>
        <v>2016</v>
      </c>
    </row>
    <row r="2872" spans="1:20" ht="45" hidden="1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 s="10">
        <v>1410810903</v>
      </c>
      <c r="J2872">
        <v>1405626903</v>
      </c>
      <c r="K2872" t="b">
        <v>0</v>
      </c>
      <c r="L2872">
        <v>12</v>
      </c>
      <c r="M2872" t="b">
        <v>0</v>
      </c>
      <c r="N2872" s="12" t="s">
        <v>8279</v>
      </c>
      <c r="O2872" t="s">
        <v>8305</v>
      </c>
      <c r="P2872" s="6">
        <f t="shared" si="220"/>
        <v>0.14000000000000001</v>
      </c>
      <c r="Q2872">
        <f t="shared" si="221"/>
        <v>23.08</v>
      </c>
      <c r="R2872" s="16">
        <f t="shared" si="222"/>
        <v>41837.829895833333</v>
      </c>
      <c r="S2872" s="16">
        <f t="shared" si="223"/>
        <v>42312.874594907407</v>
      </c>
      <c r="T2872">
        <f t="shared" si="224"/>
        <v>2014</v>
      </c>
    </row>
    <row r="2873" spans="1:20" ht="90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 s="10">
        <v>1449089965</v>
      </c>
      <c r="J2873">
        <v>1446670765</v>
      </c>
      <c r="K2873" t="b">
        <v>0</v>
      </c>
      <c r="L2873">
        <v>9</v>
      </c>
      <c r="M2873" t="b">
        <v>1</v>
      </c>
      <c r="N2873" s="12" t="s">
        <v>8283</v>
      </c>
      <c r="O2873" t="s">
        <v>8286</v>
      </c>
      <c r="P2873" s="6">
        <f t="shared" si="220"/>
        <v>138.5</v>
      </c>
      <c r="Q2873">
        <f t="shared" si="221"/>
        <v>30.78</v>
      </c>
      <c r="R2873" s="16">
        <f t="shared" si="222"/>
        <v>42312.874594907407</v>
      </c>
      <c r="S2873" s="16">
        <f t="shared" si="223"/>
        <v>42436.211701388893</v>
      </c>
      <c r="T2873">
        <f t="shared" si="224"/>
        <v>2015</v>
      </c>
    </row>
    <row r="2874" spans="1:20" hidden="1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 s="10">
        <v>1459915491</v>
      </c>
      <c r="J2874">
        <v>1457327091</v>
      </c>
      <c r="K2874" t="b">
        <v>0</v>
      </c>
      <c r="L2874">
        <v>4</v>
      </c>
      <c r="M2874" t="b">
        <v>0</v>
      </c>
      <c r="N2874" s="12" t="s">
        <v>8268</v>
      </c>
      <c r="O2874" t="s">
        <v>8300</v>
      </c>
      <c r="P2874" s="6">
        <f t="shared" si="220"/>
        <v>0.86</v>
      </c>
      <c r="Q2874">
        <f t="shared" si="221"/>
        <v>69</v>
      </c>
      <c r="R2874" s="16">
        <f t="shared" si="222"/>
        <v>42436.211701388893</v>
      </c>
      <c r="S2874" s="16">
        <f t="shared" si="223"/>
        <v>42361.043703703705</v>
      </c>
      <c r="T2874">
        <f t="shared" si="224"/>
        <v>2016</v>
      </c>
    </row>
    <row r="2875" spans="1:20" ht="45" hidden="1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 s="10">
        <v>1456016576</v>
      </c>
      <c r="J2875">
        <v>1450832576</v>
      </c>
      <c r="K2875" t="b">
        <v>0</v>
      </c>
      <c r="L2875">
        <v>7</v>
      </c>
      <c r="M2875" t="b">
        <v>0</v>
      </c>
      <c r="N2875" s="12" t="s">
        <v>8268</v>
      </c>
      <c r="O2875" t="s">
        <v>8270</v>
      </c>
      <c r="P2875" s="6">
        <f t="shared" si="220"/>
        <v>1.37</v>
      </c>
      <c r="Q2875">
        <f t="shared" si="221"/>
        <v>39</v>
      </c>
      <c r="R2875" s="16">
        <f t="shared" si="222"/>
        <v>42361.043703703705</v>
      </c>
      <c r="S2875" s="16">
        <f t="shared" si="223"/>
        <v>42415.883425925931</v>
      </c>
      <c r="T2875">
        <f t="shared" si="224"/>
        <v>2015</v>
      </c>
    </row>
    <row r="2876" spans="1:20" ht="60" hidden="1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 s="10">
        <v>1460751128</v>
      </c>
      <c r="J2876">
        <v>1455570728</v>
      </c>
      <c r="K2876" t="b">
        <v>0</v>
      </c>
      <c r="L2876">
        <v>10</v>
      </c>
      <c r="M2876" t="b">
        <v>0</v>
      </c>
      <c r="N2876" s="12" t="s">
        <v>8283</v>
      </c>
      <c r="O2876" t="s">
        <v>8286</v>
      </c>
      <c r="P2876" s="6">
        <f t="shared" si="220"/>
        <v>2.73</v>
      </c>
      <c r="Q2876">
        <f t="shared" si="221"/>
        <v>27.3</v>
      </c>
      <c r="R2876" s="16">
        <f t="shared" si="222"/>
        <v>42415.883425925931</v>
      </c>
      <c r="S2876" s="16">
        <f t="shared" si="223"/>
        <v>42095.374675925923</v>
      </c>
      <c r="T2876">
        <f t="shared" si="224"/>
        <v>2016</v>
      </c>
    </row>
    <row r="2877" spans="1:20" ht="165" hidden="1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 s="10">
        <v>1430470772</v>
      </c>
      <c r="J2877">
        <v>1427878772</v>
      </c>
      <c r="K2877" t="b">
        <v>0</v>
      </c>
      <c r="L2877">
        <v>12</v>
      </c>
      <c r="M2877" t="b">
        <v>0</v>
      </c>
      <c r="N2877" s="12" t="s">
        <v>8283</v>
      </c>
      <c r="O2877" t="s">
        <v>8295</v>
      </c>
      <c r="P2877" s="6">
        <f t="shared" si="220"/>
        <v>3.41</v>
      </c>
      <c r="Q2877">
        <f t="shared" si="221"/>
        <v>22.75</v>
      </c>
      <c r="R2877" s="16">
        <f t="shared" si="222"/>
        <v>42095.374675925923</v>
      </c>
      <c r="S2877" s="16">
        <f t="shared" si="223"/>
        <v>42401.610983796301</v>
      </c>
      <c r="T2877">
        <f t="shared" si="224"/>
        <v>2015</v>
      </c>
    </row>
    <row r="2878" spans="1:20" ht="120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 s="10">
        <v>1456444800</v>
      </c>
      <c r="J2878">
        <v>1454337589</v>
      </c>
      <c r="K2878" t="b">
        <v>0</v>
      </c>
      <c r="L2878">
        <v>20</v>
      </c>
      <c r="M2878" t="b">
        <v>1</v>
      </c>
      <c r="N2878" s="12" t="s">
        <v>8283</v>
      </c>
      <c r="O2878" t="s">
        <v>8286</v>
      </c>
      <c r="P2878" s="6">
        <f t="shared" si="220"/>
        <v>136</v>
      </c>
      <c r="Q2878">
        <f t="shared" si="221"/>
        <v>13.6</v>
      </c>
      <c r="R2878" s="16">
        <f t="shared" si="222"/>
        <v>42401.610983796301</v>
      </c>
      <c r="S2878" s="16">
        <f t="shared" si="223"/>
        <v>42722.84474537037</v>
      </c>
      <c r="T2878">
        <f t="shared" si="224"/>
        <v>2016</v>
      </c>
    </row>
    <row r="2879" spans="1:20" ht="60" hidden="1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 s="10">
        <v>1484684186</v>
      </c>
      <c r="J2879">
        <v>1482092186</v>
      </c>
      <c r="K2879" t="b">
        <v>0</v>
      </c>
      <c r="L2879">
        <v>3</v>
      </c>
      <c r="M2879" t="b">
        <v>0</v>
      </c>
      <c r="N2879" s="12" t="s">
        <v>8283</v>
      </c>
      <c r="O2879" t="s">
        <v>8286</v>
      </c>
      <c r="P2879" s="6">
        <f t="shared" si="220"/>
        <v>5.42</v>
      </c>
      <c r="Q2879">
        <f t="shared" si="221"/>
        <v>90.33</v>
      </c>
      <c r="R2879" s="16">
        <f t="shared" si="222"/>
        <v>42722.84474537037</v>
      </c>
      <c r="S2879" s="16">
        <f t="shared" si="223"/>
        <v>42360.932152777779</v>
      </c>
      <c r="T2879">
        <f t="shared" si="224"/>
        <v>2016</v>
      </c>
    </row>
    <row r="2880" spans="1:20" ht="60" hidden="1" x14ac:dyDescent="0.25">
      <c r="A2880">
        <v>2348</v>
      </c>
      <c r="B2880" s="3" t="s">
        <v>2349</v>
      </c>
      <c r="C2880" s="3" t="s">
        <v>6458</v>
      </c>
      <c r="D2880" s="6">
        <v>70000</v>
      </c>
      <c r="E2880" s="8">
        <v>270</v>
      </c>
      <c r="F2880" t="s">
        <v>8219</v>
      </c>
      <c r="G2880" t="s">
        <v>8223</v>
      </c>
      <c r="H2880" t="s">
        <v>8245</v>
      </c>
      <c r="I2880" s="10">
        <v>1456006938</v>
      </c>
      <c r="J2880">
        <v>1450822938</v>
      </c>
      <c r="K2880" t="b">
        <v>0</v>
      </c>
      <c r="L2880">
        <v>5</v>
      </c>
      <c r="M2880" t="b">
        <v>0</v>
      </c>
      <c r="N2880" s="12" t="s">
        <v>8268</v>
      </c>
      <c r="O2880" t="s">
        <v>8302</v>
      </c>
      <c r="P2880" s="6">
        <f t="shared" si="220"/>
        <v>0.39</v>
      </c>
      <c r="Q2880">
        <f t="shared" si="221"/>
        <v>54</v>
      </c>
      <c r="R2880" s="16">
        <f t="shared" si="222"/>
        <v>42360.932152777779</v>
      </c>
      <c r="S2880" s="16">
        <f t="shared" si="223"/>
        <v>42327.671631944439</v>
      </c>
      <c r="T2880">
        <f t="shared" si="224"/>
        <v>2015</v>
      </c>
    </row>
    <row r="2881" spans="1:20" ht="45" hidden="1" x14ac:dyDescent="0.25">
      <c r="A2881">
        <v>1136</v>
      </c>
      <c r="B2881" s="3" t="s">
        <v>1137</v>
      </c>
      <c r="C2881" s="3" t="s">
        <v>5246</v>
      </c>
      <c r="D2881" s="6">
        <v>4190</v>
      </c>
      <c r="E2881" s="8">
        <v>270</v>
      </c>
      <c r="F2881" t="s">
        <v>8220</v>
      </c>
      <c r="G2881" t="s">
        <v>8229</v>
      </c>
      <c r="H2881" t="s">
        <v>8248</v>
      </c>
      <c r="I2881" s="10">
        <v>1450541229</v>
      </c>
      <c r="J2881">
        <v>1447949229</v>
      </c>
      <c r="K2881" t="b">
        <v>0</v>
      </c>
      <c r="L2881">
        <v>6</v>
      </c>
      <c r="M2881" t="b">
        <v>0</v>
      </c>
      <c r="N2881" s="12" t="s">
        <v>8276</v>
      </c>
      <c r="O2881" t="s">
        <v>8304</v>
      </c>
      <c r="P2881" s="6">
        <f t="shared" si="220"/>
        <v>6.44</v>
      </c>
      <c r="Q2881">
        <f t="shared" si="221"/>
        <v>45</v>
      </c>
      <c r="R2881" s="16">
        <f t="shared" si="222"/>
        <v>42327.671631944439</v>
      </c>
      <c r="S2881" s="16">
        <f t="shared" si="223"/>
        <v>41813.938715277778</v>
      </c>
      <c r="T2881">
        <f t="shared" si="224"/>
        <v>2015</v>
      </c>
    </row>
    <row r="2882" spans="1:20" ht="45" hidden="1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 s="10">
        <v>1405461600</v>
      </c>
      <c r="J2882">
        <v>1403562705</v>
      </c>
      <c r="K2882" t="b">
        <v>0</v>
      </c>
      <c r="L2882">
        <v>6</v>
      </c>
      <c r="M2882" t="b">
        <v>0</v>
      </c>
      <c r="N2882" s="12" t="s">
        <v>8283</v>
      </c>
      <c r="O2882" t="s">
        <v>8286</v>
      </c>
      <c r="P2882" s="6">
        <f t="shared" ref="P2882:P2945" si="225">ROUND(E2882/D2882*100,2)</f>
        <v>18</v>
      </c>
      <c r="Q2882">
        <f t="shared" ref="Q2882:Q2945" si="226">ROUND(E2882/L2882,2)</f>
        <v>45</v>
      </c>
      <c r="R2882" s="16">
        <f t="shared" si="222"/>
        <v>41813.938715277778</v>
      </c>
      <c r="S2882" s="16">
        <f t="shared" si="223"/>
        <v>42571.626192129625</v>
      </c>
      <c r="T2882">
        <f t="shared" si="224"/>
        <v>2014</v>
      </c>
    </row>
    <row r="2883" spans="1:20" ht="150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 s="10">
        <v>1470058860</v>
      </c>
      <c r="J2883">
        <v>1469026903</v>
      </c>
      <c r="K2883" t="b">
        <v>0</v>
      </c>
      <c r="L2883">
        <v>7</v>
      </c>
      <c r="M2883" t="b">
        <v>1</v>
      </c>
      <c r="N2883" s="12" t="s">
        <v>8283</v>
      </c>
      <c r="O2883" t="s">
        <v>8286</v>
      </c>
      <c r="P2883" s="6">
        <f t="shared" si="225"/>
        <v>108</v>
      </c>
      <c r="Q2883">
        <f t="shared" si="226"/>
        <v>38.57</v>
      </c>
      <c r="R2883" s="16">
        <f t="shared" ref="R2883:R2946" si="227">(((J2883/60)/60)/24)+DATE(1970,1,1)</f>
        <v>42571.626192129625</v>
      </c>
      <c r="S2883" s="16">
        <f t="shared" ref="S2883:S2946" si="228">(((J2884/60)/60)/24)+DATE(1970,1,1)</f>
        <v>41844.874421296299</v>
      </c>
      <c r="T2883">
        <f t="shared" ref="T2883:T2946" si="229">YEAR(R2883)</f>
        <v>2016</v>
      </c>
    </row>
    <row r="2884" spans="1:20" ht="45" hidden="1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 s="10">
        <v>1408827550</v>
      </c>
      <c r="J2884">
        <v>1406235550</v>
      </c>
      <c r="K2884" t="b">
        <v>0</v>
      </c>
      <c r="L2884">
        <v>8</v>
      </c>
      <c r="M2884" t="b">
        <v>0</v>
      </c>
      <c r="N2884" s="12" t="s">
        <v>8306</v>
      </c>
      <c r="O2884" t="s">
        <v>8307</v>
      </c>
      <c r="P2884" s="6">
        <f t="shared" si="225"/>
        <v>2.66</v>
      </c>
      <c r="Q2884">
        <f t="shared" si="226"/>
        <v>33.25</v>
      </c>
      <c r="R2884" s="16">
        <f t="shared" si="227"/>
        <v>41844.874421296299</v>
      </c>
      <c r="S2884" s="16">
        <f t="shared" si="228"/>
        <v>42480.800648148142</v>
      </c>
      <c r="T2884">
        <f t="shared" si="229"/>
        <v>2014</v>
      </c>
    </row>
    <row r="2885" spans="1:20" ht="60" hidden="1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 s="10">
        <v>1466363576</v>
      </c>
      <c r="J2885">
        <v>1461179576</v>
      </c>
      <c r="K2885" t="b">
        <v>0</v>
      </c>
      <c r="L2885">
        <v>9</v>
      </c>
      <c r="M2885" t="b">
        <v>0</v>
      </c>
      <c r="N2885" s="12" t="s">
        <v>8283</v>
      </c>
      <c r="O2885" t="s">
        <v>8286</v>
      </c>
      <c r="P2885" s="6">
        <f t="shared" si="225"/>
        <v>6.65</v>
      </c>
      <c r="Q2885">
        <f t="shared" si="226"/>
        <v>29.56</v>
      </c>
      <c r="R2885" s="16">
        <f t="shared" si="227"/>
        <v>42480.800648148142</v>
      </c>
      <c r="S2885" s="16">
        <f t="shared" si="228"/>
        <v>42499.731701388882</v>
      </c>
      <c r="T2885">
        <f t="shared" si="229"/>
        <v>2016</v>
      </c>
    </row>
    <row r="2886" spans="1:20" ht="60" hidden="1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 s="10">
        <v>1465407219</v>
      </c>
      <c r="J2886">
        <v>1462815219</v>
      </c>
      <c r="K2886" t="b">
        <v>0</v>
      </c>
      <c r="L2886">
        <v>5</v>
      </c>
      <c r="M2886" t="b">
        <v>0</v>
      </c>
      <c r="N2886" s="12" t="s">
        <v>8283</v>
      </c>
      <c r="O2886" t="s">
        <v>8286</v>
      </c>
      <c r="P2886" s="6">
        <f t="shared" si="225"/>
        <v>2.75</v>
      </c>
      <c r="Q2886">
        <f t="shared" si="226"/>
        <v>52.8</v>
      </c>
      <c r="R2886" s="16">
        <f t="shared" si="227"/>
        <v>42499.731701388882</v>
      </c>
      <c r="S2886" s="16">
        <f t="shared" si="228"/>
        <v>42741.848379629635</v>
      </c>
      <c r="T2886">
        <f t="shared" si="229"/>
        <v>2016</v>
      </c>
    </row>
    <row r="2887" spans="1:20" ht="60" hidden="1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 s="10">
        <v>1487365200</v>
      </c>
      <c r="J2887">
        <v>1483734100</v>
      </c>
      <c r="K2887" t="b">
        <v>0</v>
      </c>
      <c r="L2887">
        <v>8</v>
      </c>
      <c r="M2887" t="b">
        <v>0</v>
      </c>
      <c r="N2887" s="12" t="s">
        <v>8281</v>
      </c>
      <c r="O2887" t="s">
        <v>8285</v>
      </c>
      <c r="P2887" s="6">
        <f t="shared" si="225"/>
        <v>10.48</v>
      </c>
      <c r="Q2887">
        <f t="shared" si="226"/>
        <v>32.75</v>
      </c>
      <c r="R2887" s="16">
        <f t="shared" si="227"/>
        <v>42741.848379629635</v>
      </c>
      <c r="S2887" s="16">
        <f t="shared" si="228"/>
        <v>42528.987696759257</v>
      </c>
      <c r="T2887">
        <f t="shared" si="229"/>
        <v>2017</v>
      </c>
    </row>
    <row r="2888" spans="1:20" ht="60" hidden="1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 s="10">
        <v>1467934937</v>
      </c>
      <c r="J2888">
        <v>1465342937</v>
      </c>
      <c r="K2888" t="b">
        <v>0</v>
      </c>
      <c r="L2888">
        <v>3</v>
      </c>
      <c r="M2888" t="b">
        <v>0</v>
      </c>
      <c r="N2888" s="12" t="s">
        <v>8268</v>
      </c>
      <c r="O2888" t="s">
        <v>8302</v>
      </c>
      <c r="P2888" s="6">
        <f t="shared" si="225"/>
        <v>1.04</v>
      </c>
      <c r="Q2888">
        <f t="shared" si="226"/>
        <v>87</v>
      </c>
      <c r="R2888" s="16">
        <f t="shared" si="227"/>
        <v>42528.987696759257</v>
      </c>
      <c r="S2888" s="16">
        <f t="shared" si="228"/>
        <v>42158.028310185182</v>
      </c>
      <c r="T2888">
        <f t="shared" si="229"/>
        <v>2016</v>
      </c>
    </row>
    <row r="2889" spans="1:20" ht="45" hidden="1" x14ac:dyDescent="0.25">
      <c r="A2889">
        <v>691</v>
      </c>
      <c r="B2889" s="3" t="s">
        <v>692</v>
      </c>
      <c r="C2889" s="3" t="s">
        <v>4801</v>
      </c>
      <c r="D2889" s="6">
        <v>50000</v>
      </c>
      <c r="E2889" s="8">
        <v>260</v>
      </c>
      <c r="F2889" t="s">
        <v>8220</v>
      </c>
      <c r="G2889" t="s">
        <v>8223</v>
      </c>
      <c r="H2889" t="s">
        <v>8245</v>
      </c>
      <c r="I2889" s="10">
        <v>1435711246</v>
      </c>
      <c r="J2889">
        <v>1433292046</v>
      </c>
      <c r="K2889" t="b">
        <v>0</v>
      </c>
      <c r="L2889">
        <v>10</v>
      </c>
      <c r="M2889" t="b">
        <v>0</v>
      </c>
      <c r="N2889" s="12" t="s">
        <v>8268</v>
      </c>
      <c r="O2889" t="s">
        <v>8270</v>
      </c>
      <c r="P2889" s="6">
        <f t="shared" si="225"/>
        <v>0.52</v>
      </c>
      <c r="Q2889">
        <f t="shared" si="226"/>
        <v>26</v>
      </c>
      <c r="R2889" s="16">
        <f t="shared" si="227"/>
        <v>42158.028310185182</v>
      </c>
      <c r="S2889" s="16">
        <f t="shared" si="228"/>
        <v>41828.789942129632</v>
      </c>
      <c r="T2889">
        <f t="shared" si="229"/>
        <v>2015</v>
      </c>
    </row>
    <row r="2890" spans="1:20" ht="45" hidden="1" x14ac:dyDescent="0.25">
      <c r="A2890">
        <v>1918</v>
      </c>
      <c r="B2890" s="3" t="s">
        <v>1919</v>
      </c>
      <c r="C2890" s="3" t="s">
        <v>6028</v>
      </c>
      <c r="D2890" s="6">
        <v>25000</v>
      </c>
      <c r="E2890" s="8">
        <v>260</v>
      </c>
      <c r="F2890" t="s">
        <v>8220</v>
      </c>
      <c r="G2890" t="s">
        <v>8223</v>
      </c>
      <c r="H2890" t="s">
        <v>8245</v>
      </c>
      <c r="I2890" s="10">
        <v>1407869851</v>
      </c>
      <c r="J2890">
        <v>1404845851</v>
      </c>
      <c r="K2890" t="b">
        <v>0</v>
      </c>
      <c r="L2890">
        <v>9</v>
      </c>
      <c r="M2890" t="b">
        <v>0</v>
      </c>
      <c r="N2890" s="12" t="s">
        <v>8268</v>
      </c>
      <c r="O2890" t="s">
        <v>8278</v>
      </c>
      <c r="P2890" s="6">
        <f t="shared" si="225"/>
        <v>1.04</v>
      </c>
      <c r="Q2890">
        <f t="shared" si="226"/>
        <v>28.89</v>
      </c>
      <c r="R2890" s="16">
        <f t="shared" si="227"/>
        <v>41828.789942129632</v>
      </c>
      <c r="S2890" s="16">
        <f t="shared" si="228"/>
        <v>41842.031597222223</v>
      </c>
      <c r="T2890">
        <f t="shared" si="229"/>
        <v>2014</v>
      </c>
    </row>
    <row r="2891" spans="1:20" ht="60" hidden="1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 s="10">
        <v>1408581930</v>
      </c>
      <c r="J2891">
        <v>1405989930</v>
      </c>
      <c r="K2891" t="b">
        <v>0</v>
      </c>
      <c r="L2891">
        <v>9</v>
      </c>
      <c r="M2891" t="b">
        <v>0</v>
      </c>
      <c r="N2891" s="12" t="s">
        <v>8287</v>
      </c>
      <c r="O2891" t="s">
        <v>8288</v>
      </c>
      <c r="P2891" s="6">
        <f t="shared" si="225"/>
        <v>3.25</v>
      </c>
      <c r="Q2891">
        <f t="shared" si="226"/>
        <v>28.89</v>
      </c>
      <c r="R2891" s="16">
        <f t="shared" si="227"/>
        <v>41842.031597222223</v>
      </c>
      <c r="S2891" s="16">
        <f t="shared" si="228"/>
        <v>41829.73715277778</v>
      </c>
      <c r="T2891">
        <f t="shared" si="229"/>
        <v>2014</v>
      </c>
    </row>
    <row r="2892" spans="1:20" ht="60" hidden="1" x14ac:dyDescent="0.25">
      <c r="A2892">
        <v>3857</v>
      </c>
      <c r="B2892" s="3" t="s">
        <v>3854</v>
      </c>
      <c r="C2892" s="3" t="s">
        <v>7966</v>
      </c>
      <c r="D2892" s="6">
        <v>5000</v>
      </c>
      <c r="E2892" s="8">
        <v>260</v>
      </c>
      <c r="F2892" t="s">
        <v>8220</v>
      </c>
      <c r="G2892" t="s">
        <v>8223</v>
      </c>
      <c r="H2892" t="s">
        <v>8245</v>
      </c>
      <c r="I2892" s="10">
        <v>1406913120</v>
      </c>
      <c r="J2892">
        <v>1404927690</v>
      </c>
      <c r="K2892" t="b">
        <v>0</v>
      </c>
      <c r="L2892">
        <v>4</v>
      </c>
      <c r="M2892" t="b">
        <v>0</v>
      </c>
      <c r="N2892" s="12" t="s">
        <v>8283</v>
      </c>
      <c r="O2892" t="s">
        <v>8286</v>
      </c>
      <c r="P2892" s="6">
        <f t="shared" si="225"/>
        <v>5.2</v>
      </c>
      <c r="Q2892">
        <f t="shared" si="226"/>
        <v>65</v>
      </c>
      <c r="R2892" s="16">
        <f t="shared" si="227"/>
        <v>41829.73715277778</v>
      </c>
      <c r="S2892" s="16">
        <f t="shared" si="228"/>
        <v>42056.1324537037</v>
      </c>
      <c r="T2892">
        <f t="shared" si="229"/>
        <v>2014</v>
      </c>
    </row>
    <row r="2893" spans="1:20" ht="30" hidden="1" x14ac:dyDescent="0.25">
      <c r="A2893">
        <v>3891</v>
      </c>
      <c r="B2893" s="3" t="s">
        <v>3888</v>
      </c>
      <c r="C2893" s="3" t="s">
        <v>7999</v>
      </c>
      <c r="D2893" s="6">
        <v>800</v>
      </c>
      <c r="E2893" s="8">
        <v>260</v>
      </c>
      <c r="F2893" t="s">
        <v>8220</v>
      </c>
      <c r="G2893" t="s">
        <v>8223</v>
      </c>
      <c r="H2893" t="s">
        <v>8245</v>
      </c>
      <c r="I2893" s="10">
        <v>1427086740</v>
      </c>
      <c r="J2893">
        <v>1424488244</v>
      </c>
      <c r="K2893" t="b">
        <v>0</v>
      </c>
      <c r="L2893">
        <v>7</v>
      </c>
      <c r="M2893" t="b">
        <v>0</v>
      </c>
      <c r="N2893" s="12" t="s">
        <v>8283</v>
      </c>
      <c r="O2893" t="s">
        <v>8286</v>
      </c>
      <c r="P2893" s="6">
        <f t="shared" si="225"/>
        <v>32.5</v>
      </c>
      <c r="Q2893">
        <f t="shared" si="226"/>
        <v>37.14</v>
      </c>
      <c r="R2893" s="16">
        <f t="shared" si="227"/>
        <v>42056.1324537037</v>
      </c>
      <c r="S2893" s="16">
        <f t="shared" si="228"/>
        <v>42072.790821759263</v>
      </c>
      <c r="T2893">
        <f t="shared" si="229"/>
        <v>2015</v>
      </c>
    </row>
    <row r="2894" spans="1:20" ht="45" hidden="1" x14ac:dyDescent="0.25">
      <c r="A2894">
        <v>2755</v>
      </c>
      <c r="B2894" s="3" t="s">
        <v>2755</v>
      </c>
      <c r="C2894" s="3" t="s">
        <v>6865</v>
      </c>
      <c r="D2894" s="6">
        <v>500</v>
      </c>
      <c r="E2894" s="8">
        <v>260</v>
      </c>
      <c r="F2894" t="s">
        <v>8220</v>
      </c>
      <c r="G2894" t="s">
        <v>8240</v>
      </c>
      <c r="H2894" t="s">
        <v>8248</v>
      </c>
      <c r="I2894" s="10">
        <v>1428519527</v>
      </c>
      <c r="J2894">
        <v>1425927527</v>
      </c>
      <c r="K2894" t="b">
        <v>0</v>
      </c>
      <c r="L2894">
        <v>15</v>
      </c>
      <c r="M2894" t="b">
        <v>0</v>
      </c>
      <c r="N2894" s="12" t="s">
        <v>8271</v>
      </c>
      <c r="O2894" t="s">
        <v>8316</v>
      </c>
      <c r="P2894" s="6">
        <f t="shared" si="225"/>
        <v>52</v>
      </c>
      <c r="Q2894">
        <f t="shared" si="226"/>
        <v>17.329999999999998</v>
      </c>
      <c r="R2894" s="16">
        <f t="shared" si="227"/>
        <v>42072.790821759263</v>
      </c>
      <c r="S2894" s="16">
        <f t="shared" si="228"/>
        <v>41716.717847222222</v>
      </c>
      <c r="T2894">
        <f t="shared" si="229"/>
        <v>2015</v>
      </c>
    </row>
    <row r="2895" spans="1:20" ht="45" hidden="1" x14ac:dyDescent="0.25">
      <c r="A2895">
        <v>94</v>
      </c>
      <c r="B2895" s="3" t="s">
        <v>96</v>
      </c>
      <c r="C2895" s="3" t="s">
        <v>4205</v>
      </c>
      <c r="D2895" s="6">
        <v>250</v>
      </c>
      <c r="E2895" s="8">
        <v>260</v>
      </c>
      <c r="F2895" t="s">
        <v>8218</v>
      </c>
      <c r="G2895" t="s">
        <v>8224</v>
      </c>
      <c r="H2895" t="s">
        <v>8246</v>
      </c>
      <c r="I2895" s="10">
        <v>1396890822</v>
      </c>
      <c r="J2895">
        <v>1395162822</v>
      </c>
      <c r="K2895" t="b">
        <v>0</v>
      </c>
      <c r="L2895">
        <v>12</v>
      </c>
      <c r="M2895" t="b">
        <v>1</v>
      </c>
      <c r="N2895" s="12" t="s">
        <v>8281</v>
      </c>
      <c r="O2895" t="s">
        <v>8303</v>
      </c>
      <c r="P2895" s="6">
        <f t="shared" si="225"/>
        <v>104</v>
      </c>
      <c r="Q2895">
        <f t="shared" si="226"/>
        <v>21.67</v>
      </c>
      <c r="R2895" s="16">
        <f t="shared" si="227"/>
        <v>41716.717847222222</v>
      </c>
      <c r="S2895" s="16">
        <f t="shared" si="228"/>
        <v>42138.692627314813</v>
      </c>
      <c r="T2895">
        <f t="shared" si="229"/>
        <v>2014</v>
      </c>
    </row>
    <row r="2896" spans="1:20" ht="60" hidden="1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 s="10">
        <v>1434213443</v>
      </c>
      <c r="J2896">
        <v>1431621443</v>
      </c>
      <c r="K2896" t="b">
        <v>0</v>
      </c>
      <c r="L2896">
        <v>4</v>
      </c>
      <c r="M2896" t="b">
        <v>0</v>
      </c>
      <c r="N2896" s="12" t="s">
        <v>8268</v>
      </c>
      <c r="O2896" t="s">
        <v>8302</v>
      </c>
      <c r="P2896" s="6">
        <f t="shared" si="225"/>
        <v>0.43</v>
      </c>
      <c r="Q2896">
        <f t="shared" si="226"/>
        <v>64.75</v>
      </c>
      <c r="R2896" s="16">
        <f t="shared" si="227"/>
        <v>42138.692627314813</v>
      </c>
      <c r="S2896" s="16">
        <f t="shared" si="228"/>
        <v>42800.753333333334</v>
      </c>
      <c r="T2896">
        <f t="shared" si="229"/>
        <v>2015</v>
      </c>
    </row>
    <row r="2897" spans="1:20" ht="60" hidden="1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 s="10">
        <v>1492372800</v>
      </c>
      <c r="J2897">
        <v>1488823488</v>
      </c>
      <c r="K2897" t="b">
        <v>0</v>
      </c>
      <c r="L2897">
        <v>8</v>
      </c>
      <c r="M2897" t="b">
        <v>0</v>
      </c>
      <c r="N2897" s="12" t="s">
        <v>8283</v>
      </c>
      <c r="O2897" t="s">
        <v>8286</v>
      </c>
      <c r="P2897" s="6">
        <f t="shared" si="225"/>
        <v>51.6</v>
      </c>
      <c r="Q2897">
        <f t="shared" si="226"/>
        <v>32.25</v>
      </c>
      <c r="R2897" s="16">
        <f t="shared" si="227"/>
        <v>42800.753333333334</v>
      </c>
      <c r="S2897" s="16">
        <f t="shared" si="228"/>
        <v>41220.933124999996</v>
      </c>
      <c r="T2897">
        <f t="shared" si="229"/>
        <v>2017</v>
      </c>
    </row>
    <row r="2898" spans="1:20" ht="60" hidden="1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 s="10">
        <v>1354919022</v>
      </c>
      <c r="J2898">
        <v>1352327022</v>
      </c>
      <c r="K2898" t="b">
        <v>0</v>
      </c>
      <c r="L2898">
        <v>11</v>
      </c>
      <c r="M2898" t="b">
        <v>0</v>
      </c>
      <c r="N2898" s="12" t="s">
        <v>8276</v>
      </c>
      <c r="O2898" t="s">
        <v>8294</v>
      </c>
      <c r="P2898" s="6">
        <f t="shared" si="225"/>
        <v>0.51</v>
      </c>
      <c r="Q2898">
        <f t="shared" si="226"/>
        <v>23.18</v>
      </c>
      <c r="R2898" s="16">
        <f t="shared" si="227"/>
        <v>41220.933124999996</v>
      </c>
      <c r="S2898" s="16">
        <f t="shared" si="228"/>
        <v>42317.954571759255</v>
      </c>
      <c r="T2898">
        <f t="shared" si="229"/>
        <v>2012</v>
      </c>
    </row>
    <row r="2899" spans="1:20" ht="30" hidden="1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 s="10">
        <v>1452293675</v>
      </c>
      <c r="J2899">
        <v>1447109675</v>
      </c>
      <c r="K2899" t="b">
        <v>0</v>
      </c>
      <c r="L2899">
        <v>6</v>
      </c>
      <c r="M2899" t="b">
        <v>0</v>
      </c>
      <c r="N2899" s="12" t="s">
        <v>8279</v>
      </c>
      <c r="O2899" t="s">
        <v>8305</v>
      </c>
      <c r="P2899" s="6">
        <f t="shared" si="225"/>
        <v>10.08</v>
      </c>
      <c r="Q2899">
        <f t="shared" si="226"/>
        <v>42</v>
      </c>
      <c r="R2899" s="16">
        <f t="shared" si="227"/>
        <v>42317.954571759255</v>
      </c>
      <c r="S2899" s="16">
        <f t="shared" si="228"/>
        <v>42461.596273148149</v>
      </c>
      <c r="T2899">
        <f t="shared" si="229"/>
        <v>2015</v>
      </c>
    </row>
    <row r="2900" spans="1:20" ht="60" hidden="1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 s="10">
        <v>1462112318</v>
      </c>
      <c r="J2900">
        <v>1459520318</v>
      </c>
      <c r="K2900" t="b">
        <v>0</v>
      </c>
      <c r="L2900">
        <v>4</v>
      </c>
      <c r="M2900" t="b">
        <v>0</v>
      </c>
      <c r="N2900" s="12" t="s">
        <v>8283</v>
      </c>
      <c r="O2900" t="s">
        <v>8286</v>
      </c>
      <c r="P2900" s="6">
        <f t="shared" si="225"/>
        <v>33.6</v>
      </c>
      <c r="Q2900">
        <f t="shared" si="226"/>
        <v>63</v>
      </c>
      <c r="R2900" s="16">
        <f t="shared" si="227"/>
        <v>42461.596273148149</v>
      </c>
      <c r="S2900" s="16">
        <f t="shared" si="228"/>
        <v>42509.814108796301</v>
      </c>
      <c r="T2900">
        <f t="shared" si="229"/>
        <v>2016</v>
      </c>
    </row>
    <row r="2901" spans="1:20" ht="45" hidden="1" x14ac:dyDescent="0.25">
      <c r="A2901">
        <v>3867</v>
      </c>
      <c r="B2901" s="3" t="s">
        <v>3864</v>
      </c>
      <c r="C2901" s="3" t="s">
        <v>7976</v>
      </c>
      <c r="D2901" s="6">
        <v>2000</v>
      </c>
      <c r="E2901" s="8">
        <v>251</v>
      </c>
      <c r="F2901" t="s">
        <v>8220</v>
      </c>
      <c r="G2901" t="s">
        <v>8223</v>
      </c>
      <c r="H2901" t="s">
        <v>8245</v>
      </c>
      <c r="I2901" s="10">
        <v>1466278339</v>
      </c>
      <c r="J2901">
        <v>1463686339</v>
      </c>
      <c r="K2901" t="b">
        <v>0</v>
      </c>
      <c r="L2901">
        <v>5</v>
      </c>
      <c r="M2901" t="b">
        <v>0</v>
      </c>
      <c r="N2901" s="12" t="s">
        <v>8283</v>
      </c>
      <c r="O2901" t="s">
        <v>8286</v>
      </c>
      <c r="P2901" s="6">
        <f t="shared" si="225"/>
        <v>12.55</v>
      </c>
      <c r="Q2901">
        <f t="shared" si="226"/>
        <v>50.2</v>
      </c>
      <c r="R2901" s="16">
        <f t="shared" si="227"/>
        <v>42509.814108796301</v>
      </c>
      <c r="S2901" s="16">
        <f t="shared" si="228"/>
        <v>42075.807395833333</v>
      </c>
      <c r="T2901">
        <f t="shared" si="229"/>
        <v>2016</v>
      </c>
    </row>
    <row r="2902" spans="1:20" ht="150" x14ac:dyDescent="0.25">
      <c r="A2902">
        <v>3545</v>
      </c>
      <c r="B2902" s="3" t="s">
        <v>3544</v>
      </c>
      <c r="C2902" s="3" t="s">
        <v>7655</v>
      </c>
      <c r="D2902" s="6">
        <v>250</v>
      </c>
      <c r="E2902" s="8">
        <v>251</v>
      </c>
      <c r="F2902" t="s">
        <v>8218</v>
      </c>
      <c r="G2902" t="s">
        <v>8223</v>
      </c>
      <c r="H2902" t="s">
        <v>8245</v>
      </c>
      <c r="I2902" s="10">
        <v>1428780159</v>
      </c>
      <c r="J2902">
        <v>1426188159</v>
      </c>
      <c r="K2902" t="b">
        <v>0</v>
      </c>
      <c r="L2902">
        <v>8</v>
      </c>
      <c r="M2902" t="b">
        <v>1</v>
      </c>
      <c r="N2902" s="12" t="s">
        <v>8283</v>
      </c>
      <c r="O2902" t="s">
        <v>8286</v>
      </c>
      <c r="P2902" s="6">
        <f t="shared" si="225"/>
        <v>100.4</v>
      </c>
      <c r="Q2902">
        <f t="shared" si="226"/>
        <v>31.38</v>
      </c>
      <c r="R2902" s="16">
        <f t="shared" si="227"/>
        <v>42075.807395833333</v>
      </c>
      <c r="S2902" s="16">
        <f t="shared" si="228"/>
        <v>41466.552314814813</v>
      </c>
      <c r="T2902">
        <f t="shared" si="229"/>
        <v>2015</v>
      </c>
    </row>
    <row r="2903" spans="1:20" ht="45" hidden="1" x14ac:dyDescent="0.25">
      <c r="A2903">
        <v>506</v>
      </c>
      <c r="B2903" s="3" t="s">
        <v>507</v>
      </c>
      <c r="C2903" s="3" t="s">
        <v>4616</v>
      </c>
      <c r="D2903" s="6">
        <v>200000</v>
      </c>
      <c r="E2903" s="8">
        <v>250</v>
      </c>
      <c r="F2903" t="s">
        <v>8220</v>
      </c>
      <c r="G2903" t="s">
        <v>8223</v>
      </c>
      <c r="H2903" t="s">
        <v>8245</v>
      </c>
      <c r="I2903" s="10">
        <v>1376140520</v>
      </c>
      <c r="J2903">
        <v>1373548520</v>
      </c>
      <c r="K2903" t="b">
        <v>0</v>
      </c>
      <c r="L2903">
        <v>1</v>
      </c>
      <c r="M2903" t="b">
        <v>0</v>
      </c>
      <c r="N2903" s="12" t="s">
        <v>8281</v>
      </c>
      <c r="O2903" t="s">
        <v>8299</v>
      </c>
      <c r="P2903" s="6">
        <f t="shared" si="225"/>
        <v>0.13</v>
      </c>
      <c r="Q2903">
        <f t="shared" si="226"/>
        <v>250</v>
      </c>
      <c r="R2903" s="16">
        <f t="shared" si="227"/>
        <v>41466.552314814813</v>
      </c>
      <c r="S2903" s="16">
        <f t="shared" si="228"/>
        <v>42449.341678240744</v>
      </c>
      <c r="T2903">
        <f t="shared" si="229"/>
        <v>2013</v>
      </c>
    </row>
    <row r="2904" spans="1:20" ht="45" hidden="1" x14ac:dyDescent="0.25">
      <c r="A2904">
        <v>2571</v>
      </c>
      <c r="B2904" s="3" t="s">
        <v>2571</v>
      </c>
      <c r="C2904" s="3" t="s">
        <v>6681</v>
      </c>
      <c r="D2904" s="6">
        <v>100000</v>
      </c>
      <c r="E2904" s="8">
        <v>250</v>
      </c>
      <c r="F2904" t="s">
        <v>8219</v>
      </c>
      <c r="G2904" t="s">
        <v>8225</v>
      </c>
      <c r="H2904" t="s">
        <v>8247</v>
      </c>
      <c r="I2904" s="10">
        <v>1463645521</v>
      </c>
      <c r="J2904">
        <v>1458461521</v>
      </c>
      <c r="K2904" t="b">
        <v>0</v>
      </c>
      <c r="L2904">
        <v>4</v>
      </c>
      <c r="M2904" t="b">
        <v>0</v>
      </c>
      <c r="N2904" s="12" t="s">
        <v>8279</v>
      </c>
      <c r="O2904" t="s">
        <v>8305</v>
      </c>
      <c r="P2904" s="6">
        <f t="shared" si="225"/>
        <v>0.25</v>
      </c>
      <c r="Q2904">
        <f t="shared" si="226"/>
        <v>62.5</v>
      </c>
      <c r="R2904" s="16">
        <f t="shared" si="227"/>
        <v>42449.341678240744</v>
      </c>
      <c r="S2904" s="16">
        <f t="shared" si="228"/>
        <v>42702.809201388889</v>
      </c>
      <c r="T2904">
        <f t="shared" si="229"/>
        <v>2016</v>
      </c>
    </row>
    <row r="2905" spans="1:20" ht="60" hidden="1" x14ac:dyDescent="0.25">
      <c r="A2905">
        <v>1008</v>
      </c>
      <c r="B2905" s="3" t="s">
        <v>1009</v>
      </c>
      <c r="C2905" s="3" t="s">
        <v>5118</v>
      </c>
      <c r="D2905" s="6">
        <v>93500</v>
      </c>
      <c r="E2905" s="8">
        <v>250</v>
      </c>
      <c r="F2905" t="s">
        <v>8219</v>
      </c>
      <c r="G2905" t="s">
        <v>8237</v>
      </c>
      <c r="H2905" t="s">
        <v>8255</v>
      </c>
      <c r="I2905" s="10">
        <v>1482953115</v>
      </c>
      <c r="J2905">
        <v>1480361115</v>
      </c>
      <c r="K2905" t="b">
        <v>0</v>
      </c>
      <c r="L2905">
        <v>1</v>
      </c>
      <c r="M2905" t="b">
        <v>0</v>
      </c>
      <c r="N2905" s="12" t="s">
        <v>8268</v>
      </c>
      <c r="O2905" t="s">
        <v>8270</v>
      </c>
      <c r="P2905" s="6">
        <f t="shared" si="225"/>
        <v>0.27</v>
      </c>
      <c r="Q2905">
        <f t="shared" si="226"/>
        <v>250</v>
      </c>
      <c r="R2905" s="16">
        <f t="shared" si="227"/>
        <v>42702.809201388889</v>
      </c>
      <c r="S2905" s="16">
        <f t="shared" si="228"/>
        <v>42579.708437499998</v>
      </c>
      <c r="T2905">
        <f t="shared" si="229"/>
        <v>2016</v>
      </c>
    </row>
    <row r="2906" spans="1:20" ht="60" hidden="1" x14ac:dyDescent="0.25">
      <c r="A2906">
        <v>1040</v>
      </c>
      <c r="B2906" s="3" t="s">
        <v>1041</v>
      </c>
      <c r="C2906" s="3" t="s">
        <v>5150</v>
      </c>
      <c r="D2906" s="6">
        <v>85000</v>
      </c>
      <c r="E2906" s="8">
        <v>250</v>
      </c>
      <c r="F2906" t="s">
        <v>8219</v>
      </c>
      <c r="G2906" t="s">
        <v>8223</v>
      </c>
      <c r="H2906" t="s">
        <v>8245</v>
      </c>
      <c r="I2906" s="10">
        <v>1472317209</v>
      </c>
      <c r="J2906">
        <v>1469725209</v>
      </c>
      <c r="K2906" t="b">
        <v>0</v>
      </c>
      <c r="L2906">
        <v>1</v>
      </c>
      <c r="M2906" t="b">
        <v>0</v>
      </c>
      <c r="N2906" s="12" t="s">
        <v>8306</v>
      </c>
      <c r="O2906" t="s">
        <v>8307</v>
      </c>
      <c r="P2906" s="6">
        <f t="shared" si="225"/>
        <v>0.28999999999999998</v>
      </c>
      <c r="Q2906">
        <f t="shared" si="226"/>
        <v>250</v>
      </c>
      <c r="R2906" s="16">
        <f t="shared" si="227"/>
        <v>42579.708437499998</v>
      </c>
      <c r="S2906" s="16">
        <f t="shared" si="228"/>
        <v>42106.666018518517</v>
      </c>
      <c r="T2906">
        <f t="shared" si="229"/>
        <v>2016</v>
      </c>
    </row>
    <row r="2907" spans="1:20" ht="45" hidden="1" x14ac:dyDescent="0.25">
      <c r="A2907">
        <v>226</v>
      </c>
      <c r="B2907" s="3" t="s">
        <v>228</v>
      </c>
      <c r="C2907" s="3" t="s">
        <v>4336</v>
      </c>
      <c r="D2907" s="6">
        <v>29000</v>
      </c>
      <c r="E2907" s="8">
        <v>250</v>
      </c>
      <c r="F2907" t="s">
        <v>8220</v>
      </c>
      <c r="G2907" t="s">
        <v>8224</v>
      </c>
      <c r="H2907" t="s">
        <v>8246</v>
      </c>
      <c r="I2907" s="10">
        <v>1433064540</v>
      </c>
      <c r="J2907">
        <v>1428854344</v>
      </c>
      <c r="K2907" t="b">
        <v>0</v>
      </c>
      <c r="L2907">
        <v>2</v>
      </c>
      <c r="M2907" t="b">
        <v>0</v>
      </c>
      <c r="N2907" s="12" t="s">
        <v>8281</v>
      </c>
      <c r="O2907" t="s">
        <v>8285</v>
      </c>
      <c r="P2907" s="6">
        <f t="shared" si="225"/>
        <v>0.86</v>
      </c>
      <c r="Q2907">
        <f t="shared" si="226"/>
        <v>125</v>
      </c>
      <c r="R2907" s="16">
        <f t="shared" si="227"/>
        <v>42106.666018518517</v>
      </c>
      <c r="S2907" s="16">
        <f t="shared" si="228"/>
        <v>41866.640648148146</v>
      </c>
      <c r="T2907">
        <f t="shared" si="229"/>
        <v>2015</v>
      </c>
    </row>
    <row r="2908" spans="1:20" ht="45" hidden="1" x14ac:dyDescent="0.25">
      <c r="A2908">
        <v>4059</v>
      </c>
      <c r="B2908" s="3" t="s">
        <v>4055</v>
      </c>
      <c r="C2908" s="3" t="s">
        <v>8163</v>
      </c>
      <c r="D2908" s="6">
        <v>10000</v>
      </c>
      <c r="E2908" s="8">
        <v>250</v>
      </c>
      <c r="F2908" t="s">
        <v>8220</v>
      </c>
      <c r="G2908" t="s">
        <v>8228</v>
      </c>
      <c r="H2908" t="s">
        <v>8250</v>
      </c>
      <c r="I2908" s="10">
        <v>1410836400</v>
      </c>
      <c r="J2908">
        <v>1408116152</v>
      </c>
      <c r="K2908" t="b">
        <v>0</v>
      </c>
      <c r="L2908">
        <v>7</v>
      </c>
      <c r="M2908" t="b">
        <v>0</v>
      </c>
      <c r="N2908" s="12" t="s">
        <v>8283</v>
      </c>
      <c r="O2908" t="s">
        <v>8286</v>
      </c>
      <c r="P2908" s="6">
        <f t="shared" si="225"/>
        <v>2.5</v>
      </c>
      <c r="Q2908">
        <f t="shared" si="226"/>
        <v>35.71</v>
      </c>
      <c r="R2908" s="16">
        <f t="shared" si="227"/>
        <v>41866.640648148146</v>
      </c>
      <c r="S2908" s="16">
        <f t="shared" si="228"/>
        <v>41946.232175925928</v>
      </c>
      <c r="T2908">
        <f t="shared" si="229"/>
        <v>2014</v>
      </c>
    </row>
    <row r="2909" spans="1:20" ht="60" hidden="1" x14ac:dyDescent="0.25">
      <c r="A2909">
        <v>592</v>
      </c>
      <c r="B2909" s="3" t="s">
        <v>593</v>
      </c>
      <c r="C2909" s="3" t="s">
        <v>4702</v>
      </c>
      <c r="D2909" s="6">
        <v>7500</v>
      </c>
      <c r="E2909" s="8">
        <v>250</v>
      </c>
      <c r="F2909" t="s">
        <v>8220</v>
      </c>
      <c r="G2909" t="s">
        <v>8223</v>
      </c>
      <c r="H2909" t="s">
        <v>8245</v>
      </c>
      <c r="I2909" s="10">
        <v>1417584860</v>
      </c>
      <c r="J2909">
        <v>1414992860</v>
      </c>
      <c r="K2909" t="b">
        <v>0</v>
      </c>
      <c r="L2909">
        <v>1</v>
      </c>
      <c r="M2909" t="b">
        <v>0</v>
      </c>
      <c r="N2909" s="12" t="s">
        <v>8268</v>
      </c>
      <c r="O2909" t="s">
        <v>8302</v>
      </c>
      <c r="P2909" s="6">
        <f t="shared" si="225"/>
        <v>3.33</v>
      </c>
      <c r="Q2909">
        <f t="shared" si="226"/>
        <v>250</v>
      </c>
      <c r="R2909" s="16">
        <f t="shared" si="227"/>
        <v>41946.232175925928</v>
      </c>
      <c r="S2909" s="16">
        <f t="shared" si="228"/>
        <v>42239.441412037035</v>
      </c>
      <c r="T2909">
        <f t="shared" si="229"/>
        <v>2014</v>
      </c>
    </row>
    <row r="2910" spans="1:20" ht="45" hidden="1" x14ac:dyDescent="0.25">
      <c r="A2910">
        <v>191</v>
      </c>
      <c r="B2910" s="3" t="s">
        <v>193</v>
      </c>
      <c r="C2910" s="3" t="s">
        <v>4301</v>
      </c>
      <c r="D2910" s="6">
        <v>5000</v>
      </c>
      <c r="E2910" s="8">
        <v>250</v>
      </c>
      <c r="F2910" t="s">
        <v>8220</v>
      </c>
      <c r="G2910" t="s">
        <v>8225</v>
      </c>
      <c r="H2910" t="s">
        <v>8247</v>
      </c>
      <c r="I2910" s="10">
        <v>1443782138</v>
      </c>
      <c r="J2910">
        <v>1440326138</v>
      </c>
      <c r="K2910" t="b">
        <v>0</v>
      </c>
      <c r="L2910">
        <v>3</v>
      </c>
      <c r="M2910" t="b">
        <v>0</v>
      </c>
      <c r="N2910" s="12" t="s">
        <v>8281</v>
      </c>
      <c r="O2910" t="s">
        <v>8285</v>
      </c>
      <c r="P2910" s="6">
        <f t="shared" si="225"/>
        <v>5</v>
      </c>
      <c r="Q2910">
        <f t="shared" si="226"/>
        <v>83.33</v>
      </c>
      <c r="R2910" s="16">
        <f t="shared" si="227"/>
        <v>42239.441412037035</v>
      </c>
      <c r="S2910" s="16">
        <f t="shared" si="228"/>
        <v>42151.237685185188</v>
      </c>
      <c r="T2910">
        <f t="shared" si="229"/>
        <v>2015</v>
      </c>
    </row>
    <row r="2911" spans="1:20" ht="60" hidden="1" x14ac:dyDescent="0.25">
      <c r="A2911">
        <v>4025</v>
      </c>
      <c r="B2911" s="3" t="s">
        <v>4021</v>
      </c>
      <c r="C2911" s="3" t="s">
        <v>8130</v>
      </c>
      <c r="D2911" s="6">
        <v>5000</v>
      </c>
      <c r="E2911" s="8">
        <v>250</v>
      </c>
      <c r="F2911" t="s">
        <v>8220</v>
      </c>
      <c r="G2911" t="s">
        <v>8229</v>
      </c>
      <c r="H2911" t="s">
        <v>8248</v>
      </c>
      <c r="I2911" s="10">
        <v>1437889336</v>
      </c>
      <c r="J2911">
        <v>1432705336</v>
      </c>
      <c r="K2911" t="b">
        <v>0</v>
      </c>
      <c r="L2911">
        <v>4</v>
      </c>
      <c r="M2911" t="b">
        <v>0</v>
      </c>
      <c r="N2911" s="12" t="s">
        <v>8283</v>
      </c>
      <c r="O2911" t="s">
        <v>8286</v>
      </c>
      <c r="P2911" s="6">
        <f t="shared" si="225"/>
        <v>5</v>
      </c>
      <c r="Q2911">
        <f t="shared" si="226"/>
        <v>62.5</v>
      </c>
      <c r="R2911" s="16">
        <f t="shared" si="227"/>
        <v>42151.237685185188</v>
      </c>
      <c r="S2911" s="16">
        <f t="shared" si="228"/>
        <v>42297.110300925924</v>
      </c>
      <c r="T2911">
        <f t="shared" si="229"/>
        <v>2015</v>
      </c>
    </row>
    <row r="2912" spans="1:20" ht="45" hidden="1" x14ac:dyDescent="0.25">
      <c r="A2912">
        <v>239</v>
      </c>
      <c r="B2912" s="3" t="s">
        <v>241</v>
      </c>
      <c r="C2912" s="3" t="s">
        <v>4349</v>
      </c>
      <c r="D2912" s="6">
        <v>1000</v>
      </c>
      <c r="E2912" s="8">
        <v>250</v>
      </c>
      <c r="F2912" t="s">
        <v>8220</v>
      </c>
      <c r="G2912" t="s">
        <v>8225</v>
      </c>
      <c r="H2912" t="s">
        <v>8247</v>
      </c>
      <c r="I2912" s="10">
        <v>1446984000</v>
      </c>
      <c r="J2912">
        <v>1445308730</v>
      </c>
      <c r="K2912" t="b">
        <v>0</v>
      </c>
      <c r="L2912">
        <v>5</v>
      </c>
      <c r="M2912" t="b">
        <v>0</v>
      </c>
      <c r="N2912" s="12" t="s">
        <v>8281</v>
      </c>
      <c r="O2912" t="s">
        <v>8285</v>
      </c>
      <c r="P2912" s="6">
        <f t="shared" si="225"/>
        <v>25</v>
      </c>
      <c r="Q2912">
        <f t="shared" si="226"/>
        <v>50</v>
      </c>
      <c r="R2912" s="16">
        <f t="shared" si="227"/>
        <v>42297.110300925924</v>
      </c>
      <c r="S2912" s="16">
        <f t="shared" si="228"/>
        <v>42242.988680555558</v>
      </c>
      <c r="T2912">
        <f t="shared" si="229"/>
        <v>2015</v>
      </c>
    </row>
    <row r="2913" spans="1:20" ht="45" hidden="1" x14ac:dyDescent="0.25">
      <c r="A2913">
        <v>3203</v>
      </c>
      <c r="B2913" s="3" t="s">
        <v>3203</v>
      </c>
      <c r="C2913" s="3" t="s">
        <v>7313</v>
      </c>
      <c r="D2913" s="6">
        <v>1000</v>
      </c>
      <c r="E2913" s="8">
        <v>250</v>
      </c>
      <c r="F2913" t="s">
        <v>8220</v>
      </c>
      <c r="G2913" t="s">
        <v>8223</v>
      </c>
      <c r="H2913" t="s">
        <v>8245</v>
      </c>
      <c r="I2913" s="10">
        <v>1443224622</v>
      </c>
      <c r="J2913">
        <v>1440632622</v>
      </c>
      <c r="K2913" t="b">
        <v>0</v>
      </c>
      <c r="L2913">
        <v>6</v>
      </c>
      <c r="M2913" t="b">
        <v>0</v>
      </c>
      <c r="N2913" s="12" t="s">
        <v>8283</v>
      </c>
      <c r="O2913" t="s">
        <v>8295</v>
      </c>
      <c r="P2913" s="6">
        <f t="shared" si="225"/>
        <v>25</v>
      </c>
      <c r="Q2913">
        <f t="shared" si="226"/>
        <v>41.67</v>
      </c>
      <c r="R2913" s="16">
        <f t="shared" si="227"/>
        <v>42242.988680555558</v>
      </c>
      <c r="S2913" s="16">
        <f t="shared" si="228"/>
        <v>42437.398680555561</v>
      </c>
      <c r="T2913">
        <f t="shared" si="229"/>
        <v>2015</v>
      </c>
    </row>
    <row r="2914" spans="1:20" ht="120" x14ac:dyDescent="0.25">
      <c r="A2914">
        <v>3336</v>
      </c>
      <c r="B2914" s="3" t="s">
        <v>3336</v>
      </c>
      <c r="C2914" s="3" t="s">
        <v>7446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 s="10">
        <v>1459845246</v>
      </c>
      <c r="J2914">
        <v>1457429646</v>
      </c>
      <c r="K2914" t="b">
        <v>0</v>
      </c>
      <c r="L2914">
        <v>9</v>
      </c>
      <c r="M2914" t="b">
        <v>1</v>
      </c>
      <c r="N2914" s="12" t="s">
        <v>8283</v>
      </c>
      <c r="O2914" t="s">
        <v>8286</v>
      </c>
      <c r="P2914" s="6">
        <f t="shared" si="225"/>
        <v>100</v>
      </c>
      <c r="Q2914">
        <f t="shared" si="226"/>
        <v>27.78</v>
      </c>
      <c r="R2914" s="16">
        <f t="shared" si="227"/>
        <v>42437.398680555561</v>
      </c>
      <c r="S2914" s="16">
        <f t="shared" si="228"/>
        <v>42124.841111111105</v>
      </c>
      <c r="T2914">
        <f t="shared" si="229"/>
        <v>2016</v>
      </c>
    </row>
    <row r="2915" spans="1:20" ht="150" x14ac:dyDescent="0.25">
      <c r="A2915">
        <v>3442</v>
      </c>
      <c r="B2915" s="3" t="s">
        <v>3441</v>
      </c>
      <c r="C2915" s="3" t="s">
        <v>7552</v>
      </c>
      <c r="D2915" s="6">
        <v>250</v>
      </c>
      <c r="E2915" s="8">
        <v>250</v>
      </c>
      <c r="F2915" t="s">
        <v>8218</v>
      </c>
      <c r="G2915" t="s">
        <v>8223</v>
      </c>
      <c r="H2915" t="s">
        <v>8245</v>
      </c>
      <c r="I2915" s="10">
        <v>1433016672</v>
      </c>
      <c r="J2915">
        <v>1430424672</v>
      </c>
      <c r="K2915" t="b">
        <v>0</v>
      </c>
      <c r="L2915">
        <v>8</v>
      </c>
      <c r="M2915" t="b">
        <v>1</v>
      </c>
      <c r="N2915" s="12" t="s">
        <v>8283</v>
      </c>
      <c r="O2915" t="s">
        <v>8286</v>
      </c>
      <c r="P2915" s="6">
        <f t="shared" si="225"/>
        <v>100</v>
      </c>
      <c r="Q2915">
        <f t="shared" si="226"/>
        <v>31.25</v>
      </c>
      <c r="R2915" s="16">
        <f t="shared" si="227"/>
        <v>42124.841111111105</v>
      </c>
      <c r="S2915" s="16">
        <f t="shared" si="228"/>
        <v>41971.881076388891</v>
      </c>
      <c r="T2915">
        <f t="shared" si="229"/>
        <v>2015</v>
      </c>
    </row>
    <row r="2916" spans="1:20" ht="150" x14ac:dyDescent="0.25">
      <c r="A2916">
        <v>3660</v>
      </c>
      <c r="B2916" s="3" t="s">
        <v>3657</v>
      </c>
      <c r="C2916" s="3" t="s">
        <v>7770</v>
      </c>
      <c r="D2916" s="6">
        <v>250</v>
      </c>
      <c r="E2916" s="8">
        <v>250</v>
      </c>
      <c r="F2916" t="s">
        <v>8218</v>
      </c>
      <c r="G2916" t="s">
        <v>8224</v>
      </c>
      <c r="H2916" t="s">
        <v>8246</v>
      </c>
      <c r="I2916" s="10">
        <v>1419368925</v>
      </c>
      <c r="J2916">
        <v>1417208925</v>
      </c>
      <c r="K2916" t="b">
        <v>0</v>
      </c>
      <c r="L2916">
        <v>22</v>
      </c>
      <c r="M2916" t="b">
        <v>1</v>
      </c>
      <c r="N2916" s="12" t="s">
        <v>8283</v>
      </c>
      <c r="O2916" t="s">
        <v>8286</v>
      </c>
      <c r="P2916" s="6">
        <f t="shared" si="225"/>
        <v>100</v>
      </c>
      <c r="Q2916">
        <f t="shared" si="226"/>
        <v>11.36</v>
      </c>
      <c r="R2916" s="16">
        <f t="shared" si="227"/>
        <v>41971.881076388891</v>
      </c>
      <c r="S2916" s="16">
        <f t="shared" si="228"/>
        <v>42348.9215625</v>
      </c>
      <c r="T2916">
        <f t="shared" si="229"/>
        <v>2014</v>
      </c>
    </row>
    <row r="2917" spans="1:20" ht="75" hidden="1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 s="10">
        <v>1452942000</v>
      </c>
      <c r="J2917">
        <v>1449785223</v>
      </c>
      <c r="K2917" t="b">
        <v>0</v>
      </c>
      <c r="L2917">
        <v>5</v>
      </c>
      <c r="M2917" t="b">
        <v>0</v>
      </c>
      <c r="N2917" s="12" t="s">
        <v>8268</v>
      </c>
      <c r="O2917" t="s">
        <v>8302</v>
      </c>
      <c r="P2917" s="6">
        <f t="shared" si="225"/>
        <v>1</v>
      </c>
      <c r="Q2917">
        <f t="shared" si="226"/>
        <v>49</v>
      </c>
      <c r="R2917" s="16">
        <f t="shared" si="227"/>
        <v>42348.9215625</v>
      </c>
      <c r="S2917" s="16">
        <f t="shared" si="228"/>
        <v>42479.22210648148</v>
      </c>
      <c r="T2917">
        <f t="shared" si="229"/>
        <v>2015</v>
      </c>
    </row>
    <row r="2918" spans="1:20" ht="45" hidden="1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 s="10">
        <v>1466227190</v>
      </c>
      <c r="J2918">
        <v>1461043190</v>
      </c>
      <c r="K2918" t="b">
        <v>0</v>
      </c>
      <c r="L2918">
        <v>15</v>
      </c>
      <c r="M2918" t="b">
        <v>0</v>
      </c>
      <c r="N2918" s="12" t="s">
        <v>8276</v>
      </c>
      <c r="O2918" t="s">
        <v>8294</v>
      </c>
      <c r="P2918" s="6">
        <f t="shared" si="225"/>
        <v>1.62</v>
      </c>
      <c r="Q2918">
        <f t="shared" si="226"/>
        <v>16.2</v>
      </c>
      <c r="R2918" s="16">
        <f t="shared" si="227"/>
        <v>42479.22210648148</v>
      </c>
      <c r="S2918" s="16">
        <f t="shared" si="228"/>
        <v>42032.510243055556</v>
      </c>
      <c r="T2918">
        <f t="shared" si="229"/>
        <v>2016</v>
      </c>
    </row>
    <row r="2919" spans="1:20" ht="60" hidden="1" x14ac:dyDescent="0.25">
      <c r="A2919">
        <v>1404</v>
      </c>
      <c r="B2919" s="3" t="s">
        <v>1405</v>
      </c>
      <c r="C2919" s="3" t="s">
        <v>5514</v>
      </c>
      <c r="D2919" s="6">
        <v>14500</v>
      </c>
      <c r="E2919" s="8">
        <v>241</v>
      </c>
      <c r="F2919" t="s">
        <v>8220</v>
      </c>
      <c r="G2919" t="s">
        <v>8224</v>
      </c>
      <c r="H2919" t="s">
        <v>8246</v>
      </c>
      <c r="I2919" s="10">
        <v>1424607285</v>
      </c>
      <c r="J2919">
        <v>1422447285</v>
      </c>
      <c r="K2919" t="b">
        <v>1</v>
      </c>
      <c r="L2919">
        <v>5</v>
      </c>
      <c r="M2919" t="b">
        <v>0</v>
      </c>
      <c r="N2919" s="12" t="s">
        <v>8271</v>
      </c>
      <c r="O2919" t="s">
        <v>8308</v>
      </c>
      <c r="P2919" s="6">
        <f t="shared" si="225"/>
        <v>1.66</v>
      </c>
      <c r="Q2919">
        <f t="shared" si="226"/>
        <v>48.2</v>
      </c>
      <c r="R2919" s="16">
        <f t="shared" si="227"/>
        <v>42032.510243055556</v>
      </c>
      <c r="S2919" s="16">
        <f t="shared" si="228"/>
        <v>41409.040011574078</v>
      </c>
      <c r="T2919">
        <f t="shared" si="229"/>
        <v>2015</v>
      </c>
    </row>
    <row r="2920" spans="1:20" ht="45" hidden="1" x14ac:dyDescent="0.25">
      <c r="A2920">
        <v>1240</v>
      </c>
      <c r="B2920" s="3" t="s">
        <v>1241</v>
      </c>
      <c r="C2920" s="3" t="s">
        <v>5350</v>
      </c>
      <c r="D2920" s="6">
        <v>8000</v>
      </c>
      <c r="E2920" s="8">
        <v>241</v>
      </c>
      <c r="F2920" t="s">
        <v>8219</v>
      </c>
      <c r="G2920" t="s">
        <v>8223</v>
      </c>
      <c r="H2920" t="s">
        <v>8245</v>
      </c>
      <c r="I2920" s="10">
        <v>1373665860</v>
      </c>
      <c r="J2920">
        <v>1368579457</v>
      </c>
      <c r="K2920" t="b">
        <v>0</v>
      </c>
      <c r="L2920">
        <v>8</v>
      </c>
      <c r="M2920" t="b">
        <v>0</v>
      </c>
      <c r="N2920" s="12" t="s">
        <v>8287</v>
      </c>
      <c r="O2920" t="s">
        <v>8314</v>
      </c>
      <c r="P2920" s="6">
        <f t="shared" si="225"/>
        <v>3.01</v>
      </c>
      <c r="Q2920">
        <f t="shared" si="226"/>
        <v>30.13</v>
      </c>
      <c r="R2920" s="16">
        <f t="shared" si="227"/>
        <v>41409.040011574078</v>
      </c>
      <c r="S2920" s="16">
        <f t="shared" si="228"/>
        <v>42142.514016203699</v>
      </c>
      <c r="T2920">
        <f t="shared" si="229"/>
        <v>2013</v>
      </c>
    </row>
    <row r="2921" spans="1:20" ht="135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 s="10">
        <v>1433113200</v>
      </c>
      <c r="J2921">
        <v>1431951611</v>
      </c>
      <c r="K2921" t="b">
        <v>0</v>
      </c>
      <c r="L2921">
        <v>12</v>
      </c>
      <c r="M2921" t="b">
        <v>1</v>
      </c>
      <c r="N2921" s="12" t="s">
        <v>8283</v>
      </c>
      <c r="O2921" t="s">
        <v>8286</v>
      </c>
      <c r="P2921" s="6">
        <f t="shared" si="225"/>
        <v>109.55</v>
      </c>
      <c r="Q2921">
        <f t="shared" si="226"/>
        <v>20.079999999999998</v>
      </c>
      <c r="R2921" s="16">
        <f t="shared" si="227"/>
        <v>42142.514016203699</v>
      </c>
      <c r="S2921" s="16">
        <f t="shared" si="228"/>
        <v>42303.878414351857</v>
      </c>
      <c r="T2921">
        <f t="shared" si="229"/>
        <v>2015</v>
      </c>
    </row>
    <row r="2922" spans="1:20" ht="45" hidden="1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 s="10">
        <v>1448489095</v>
      </c>
      <c r="J2922">
        <v>1445893495</v>
      </c>
      <c r="K2922" t="b">
        <v>0</v>
      </c>
      <c r="L2922">
        <v>6</v>
      </c>
      <c r="M2922" t="b">
        <v>0</v>
      </c>
      <c r="N2922" s="12" t="s">
        <v>8268</v>
      </c>
      <c r="O2922" t="s">
        <v>8270</v>
      </c>
      <c r="P2922" s="6">
        <f t="shared" si="225"/>
        <v>2.67</v>
      </c>
      <c r="Q2922">
        <f t="shared" si="226"/>
        <v>40</v>
      </c>
      <c r="R2922" s="16">
        <f t="shared" si="227"/>
        <v>42303.878414351857</v>
      </c>
      <c r="S2922" s="16">
        <f t="shared" si="228"/>
        <v>42122.732499999998</v>
      </c>
      <c r="T2922">
        <f t="shared" si="229"/>
        <v>2015</v>
      </c>
    </row>
    <row r="2923" spans="1:20" ht="60" hidden="1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 s="10">
        <v>1433093700</v>
      </c>
      <c r="J2923">
        <v>1430242488</v>
      </c>
      <c r="K2923" t="b">
        <v>0</v>
      </c>
      <c r="L2923">
        <v>8</v>
      </c>
      <c r="M2923" t="b">
        <v>0</v>
      </c>
      <c r="N2923" s="12" t="s">
        <v>8283</v>
      </c>
      <c r="O2923" t="s">
        <v>8286</v>
      </c>
      <c r="P2923" s="6">
        <f t="shared" si="225"/>
        <v>4.8</v>
      </c>
      <c r="Q2923">
        <f t="shared" si="226"/>
        <v>30</v>
      </c>
      <c r="R2923" s="16">
        <f t="shared" si="227"/>
        <v>42122.732499999998</v>
      </c>
      <c r="S2923" s="16">
        <f t="shared" si="228"/>
        <v>42113.875567129624</v>
      </c>
      <c r="T2923">
        <f t="shared" si="229"/>
        <v>2015</v>
      </c>
    </row>
    <row r="2924" spans="1:20" ht="60" hidden="1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 s="10">
        <v>1432069249</v>
      </c>
      <c r="J2924">
        <v>1429477249</v>
      </c>
      <c r="K2924" t="b">
        <v>0</v>
      </c>
      <c r="L2924">
        <v>8</v>
      </c>
      <c r="M2924" t="b">
        <v>0</v>
      </c>
      <c r="N2924" s="12" t="s">
        <v>8268</v>
      </c>
      <c r="O2924" t="s">
        <v>8278</v>
      </c>
      <c r="P2924" s="6">
        <f t="shared" si="225"/>
        <v>47.4</v>
      </c>
      <c r="Q2924">
        <f t="shared" si="226"/>
        <v>29.63</v>
      </c>
      <c r="R2924" s="16">
        <f t="shared" si="227"/>
        <v>42113.875567129624</v>
      </c>
      <c r="S2924" s="16">
        <f t="shared" si="228"/>
        <v>41926.482731481483</v>
      </c>
      <c r="T2924">
        <f t="shared" si="229"/>
        <v>2015</v>
      </c>
    </row>
    <row r="2925" spans="1:20" ht="45" hidden="1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 s="10">
        <v>1415882108</v>
      </c>
      <c r="J2925">
        <v>1413286508</v>
      </c>
      <c r="K2925" t="b">
        <v>0</v>
      </c>
      <c r="L2925">
        <v>7</v>
      </c>
      <c r="M2925" t="b">
        <v>0</v>
      </c>
      <c r="N2925" s="12" t="s">
        <v>8273</v>
      </c>
      <c r="O2925" t="s">
        <v>8313</v>
      </c>
      <c r="P2925" s="6">
        <f t="shared" si="225"/>
        <v>0.76</v>
      </c>
      <c r="Q2925">
        <f t="shared" si="226"/>
        <v>33.71</v>
      </c>
      <c r="R2925" s="16">
        <f t="shared" si="227"/>
        <v>41926.482731481483</v>
      </c>
      <c r="S2925" s="16">
        <f t="shared" si="228"/>
        <v>42409.024305555555</v>
      </c>
      <c r="T2925">
        <f t="shared" si="229"/>
        <v>2014</v>
      </c>
    </row>
    <row r="2926" spans="1:20" ht="60" hidden="1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 s="10">
        <v>1457570100</v>
      </c>
      <c r="J2926">
        <v>1454978100</v>
      </c>
      <c r="K2926" t="b">
        <v>0</v>
      </c>
      <c r="L2926">
        <v>12</v>
      </c>
      <c r="M2926" t="b">
        <v>0</v>
      </c>
      <c r="N2926" s="12" t="s">
        <v>8276</v>
      </c>
      <c r="O2926" t="s">
        <v>8294</v>
      </c>
      <c r="P2926" s="6">
        <f t="shared" si="225"/>
        <v>11.8</v>
      </c>
      <c r="Q2926">
        <f t="shared" si="226"/>
        <v>19.670000000000002</v>
      </c>
      <c r="R2926" s="16">
        <f t="shared" si="227"/>
        <v>42409.024305555555</v>
      </c>
      <c r="S2926" s="16">
        <f t="shared" si="228"/>
        <v>41642.751458333332</v>
      </c>
      <c r="T2926">
        <f t="shared" si="229"/>
        <v>2016</v>
      </c>
    </row>
    <row r="2927" spans="1:20" ht="45" hidden="1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 s="10">
        <v>1391364126</v>
      </c>
      <c r="J2927">
        <v>1388772126</v>
      </c>
      <c r="K2927" t="b">
        <v>0</v>
      </c>
      <c r="L2927">
        <v>6</v>
      </c>
      <c r="M2927" t="b">
        <v>0</v>
      </c>
      <c r="N2927" s="12" t="s">
        <v>8271</v>
      </c>
      <c r="O2927" t="s">
        <v>8312</v>
      </c>
      <c r="P2927" s="6">
        <f t="shared" si="225"/>
        <v>4.7</v>
      </c>
      <c r="Q2927">
        <f t="shared" si="226"/>
        <v>39.17</v>
      </c>
      <c r="R2927" s="16">
        <f t="shared" si="227"/>
        <v>41642.751458333332</v>
      </c>
      <c r="S2927" s="16">
        <f t="shared" si="228"/>
        <v>41977.040185185186</v>
      </c>
      <c r="T2927">
        <f t="shared" si="229"/>
        <v>2014</v>
      </c>
    </row>
    <row r="2928" spans="1:20" ht="45" hidden="1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 s="10">
        <v>1418368260</v>
      </c>
      <c r="J2928">
        <v>1417654672</v>
      </c>
      <c r="K2928" t="b">
        <v>0</v>
      </c>
      <c r="L2928">
        <v>8</v>
      </c>
      <c r="M2928" t="b">
        <v>0</v>
      </c>
      <c r="N2928" s="12" t="s">
        <v>8268</v>
      </c>
      <c r="O2928" t="s">
        <v>8270</v>
      </c>
      <c r="P2928" s="6">
        <f t="shared" si="225"/>
        <v>5.85</v>
      </c>
      <c r="Q2928">
        <f t="shared" si="226"/>
        <v>29.25</v>
      </c>
      <c r="R2928" s="16">
        <f t="shared" si="227"/>
        <v>41977.040185185186</v>
      </c>
      <c r="S2928" s="16">
        <f t="shared" si="228"/>
        <v>42639.441932870366</v>
      </c>
      <c r="T2928">
        <f t="shared" si="229"/>
        <v>2014</v>
      </c>
    </row>
    <row r="2929" spans="1:20" ht="60" hidden="1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 s="10">
        <v>1476095783</v>
      </c>
      <c r="J2929">
        <v>1474886183</v>
      </c>
      <c r="K2929" t="b">
        <v>0</v>
      </c>
      <c r="L2929">
        <v>6</v>
      </c>
      <c r="M2929" t="b">
        <v>0</v>
      </c>
      <c r="N2929" s="12" t="s">
        <v>8271</v>
      </c>
      <c r="O2929" t="s">
        <v>8316</v>
      </c>
      <c r="P2929" s="6">
        <f t="shared" si="225"/>
        <v>11.7</v>
      </c>
      <c r="Q2929">
        <f t="shared" si="226"/>
        <v>39</v>
      </c>
      <c r="R2929" s="16">
        <f t="shared" si="227"/>
        <v>42639.441932870366</v>
      </c>
      <c r="S2929" s="16">
        <f t="shared" si="228"/>
        <v>42665.451736111107</v>
      </c>
      <c r="T2929">
        <f t="shared" si="229"/>
        <v>2016</v>
      </c>
    </row>
    <row r="2930" spans="1:20" ht="135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 s="10">
        <v>1482321030</v>
      </c>
      <c r="J2930">
        <v>1477133430</v>
      </c>
      <c r="K2930" t="b">
        <v>0</v>
      </c>
      <c r="L2930">
        <v>9</v>
      </c>
      <c r="M2930" t="b">
        <v>1</v>
      </c>
      <c r="N2930" s="12" t="s">
        <v>8283</v>
      </c>
      <c r="O2930" t="s">
        <v>8286</v>
      </c>
      <c r="P2930" s="6">
        <f t="shared" si="225"/>
        <v>104</v>
      </c>
      <c r="Q2930">
        <f t="shared" si="226"/>
        <v>26</v>
      </c>
      <c r="R2930" s="16">
        <f t="shared" si="227"/>
        <v>42665.451736111107</v>
      </c>
      <c r="S2930" s="16">
        <f t="shared" si="228"/>
        <v>42660.552465277782</v>
      </c>
      <c r="T2930">
        <f t="shared" si="229"/>
        <v>2016</v>
      </c>
    </row>
    <row r="2931" spans="1:20" ht="30" hidden="1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 s="10">
        <v>1479392133</v>
      </c>
      <c r="J2931">
        <v>1476710133</v>
      </c>
      <c r="K2931" t="b">
        <v>0</v>
      </c>
      <c r="L2931">
        <v>7</v>
      </c>
      <c r="M2931" t="b">
        <v>0</v>
      </c>
      <c r="N2931" s="12" t="s">
        <v>8268</v>
      </c>
      <c r="O2931" t="s">
        <v>8270</v>
      </c>
      <c r="P2931" s="6">
        <f t="shared" si="225"/>
        <v>1.94</v>
      </c>
      <c r="Q2931">
        <f t="shared" si="226"/>
        <v>33.29</v>
      </c>
      <c r="R2931" s="16">
        <f t="shared" si="227"/>
        <v>42660.552465277782</v>
      </c>
      <c r="S2931" s="16">
        <f t="shared" si="228"/>
        <v>42042.676226851851</v>
      </c>
      <c r="T2931">
        <f t="shared" si="229"/>
        <v>2016</v>
      </c>
    </row>
    <row r="2932" spans="1:20" ht="60" hidden="1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 s="10">
        <v>1427807640</v>
      </c>
      <c r="J2932">
        <v>1423325626</v>
      </c>
      <c r="K2932" t="b">
        <v>0</v>
      </c>
      <c r="L2932">
        <v>8</v>
      </c>
      <c r="M2932" t="b">
        <v>0</v>
      </c>
      <c r="N2932" s="12" t="s">
        <v>8279</v>
      </c>
      <c r="O2932" t="s">
        <v>8305</v>
      </c>
      <c r="P2932" s="6">
        <f t="shared" si="225"/>
        <v>3.88</v>
      </c>
      <c r="Q2932">
        <f t="shared" si="226"/>
        <v>29.13</v>
      </c>
      <c r="R2932" s="16">
        <f t="shared" si="227"/>
        <v>42042.676226851851</v>
      </c>
      <c r="S2932" s="16">
        <f t="shared" si="228"/>
        <v>40956.553530092591</v>
      </c>
      <c r="T2932">
        <f t="shared" si="229"/>
        <v>2015</v>
      </c>
    </row>
    <row r="2933" spans="1:20" ht="60" hidden="1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 s="10">
        <v>1332073025</v>
      </c>
      <c r="J2933">
        <v>1329484625</v>
      </c>
      <c r="K2933" t="b">
        <v>0</v>
      </c>
      <c r="L2933">
        <v>4</v>
      </c>
      <c r="M2933" t="b">
        <v>0</v>
      </c>
      <c r="N2933" s="12" t="s">
        <v>8281</v>
      </c>
      <c r="O2933" t="s">
        <v>8299</v>
      </c>
      <c r="P2933" s="6">
        <f t="shared" si="225"/>
        <v>1.1499999999999999</v>
      </c>
      <c r="Q2933">
        <f t="shared" si="226"/>
        <v>57.5</v>
      </c>
      <c r="R2933" s="16">
        <f t="shared" si="227"/>
        <v>40956.553530092591</v>
      </c>
      <c r="S2933" s="16">
        <f t="shared" si="228"/>
        <v>42328.727141203708</v>
      </c>
      <c r="T2933">
        <f t="shared" si="229"/>
        <v>2012</v>
      </c>
    </row>
    <row r="2934" spans="1:20" ht="135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 s="10">
        <v>1450612740</v>
      </c>
      <c r="J2934">
        <v>1448040425</v>
      </c>
      <c r="K2934" t="b">
        <v>0</v>
      </c>
      <c r="L2934">
        <v>17</v>
      </c>
      <c r="M2934" t="b">
        <v>1</v>
      </c>
      <c r="N2934" s="12" t="s">
        <v>8283</v>
      </c>
      <c r="O2934" t="s">
        <v>8286</v>
      </c>
      <c r="P2934" s="6">
        <f t="shared" si="225"/>
        <v>153.33000000000001</v>
      </c>
      <c r="Q2934">
        <f t="shared" si="226"/>
        <v>13.53</v>
      </c>
      <c r="R2934" s="16">
        <f t="shared" si="227"/>
        <v>42328.727141203708</v>
      </c>
      <c r="S2934" s="16">
        <f t="shared" si="228"/>
        <v>42111.709027777775</v>
      </c>
      <c r="T2934">
        <f t="shared" si="229"/>
        <v>2015</v>
      </c>
    </row>
    <row r="2935" spans="1:20" ht="60" hidden="1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 s="10">
        <v>1433178060</v>
      </c>
      <c r="J2935">
        <v>1429290060</v>
      </c>
      <c r="K2935" t="b">
        <v>0</v>
      </c>
      <c r="L2935">
        <v>5</v>
      </c>
      <c r="M2935" t="b">
        <v>0</v>
      </c>
      <c r="N2935" s="12" t="s">
        <v>8268</v>
      </c>
      <c r="O2935" t="s">
        <v>8270</v>
      </c>
      <c r="P2935" s="6">
        <f t="shared" si="225"/>
        <v>0.23</v>
      </c>
      <c r="Q2935">
        <f t="shared" si="226"/>
        <v>45.2</v>
      </c>
      <c r="R2935" s="16">
        <f t="shared" si="227"/>
        <v>42111.709027777775</v>
      </c>
      <c r="S2935" s="16">
        <f t="shared" si="228"/>
        <v>41922.783229166671</v>
      </c>
      <c r="T2935">
        <f t="shared" si="229"/>
        <v>2015</v>
      </c>
    </row>
    <row r="2936" spans="1:20" ht="60" hidden="1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 s="10">
        <v>1415562471</v>
      </c>
      <c r="J2936">
        <v>1412966871</v>
      </c>
      <c r="K2936" t="b">
        <v>0</v>
      </c>
      <c r="L2936">
        <v>8</v>
      </c>
      <c r="M2936" t="b">
        <v>0</v>
      </c>
      <c r="N2936" s="12" t="s">
        <v>8287</v>
      </c>
      <c r="O2936" t="s">
        <v>8290</v>
      </c>
      <c r="P2936" s="6">
        <f t="shared" si="225"/>
        <v>5.63</v>
      </c>
      <c r="Q2936">
        <f t="shared" si="226"/>
        <v>28.13</v>
      </c>
      <c r="R2936" s="16">
        <f t="shared" si="227"/>
        <v>41922.783229166671</v>
      </c>
      <c r="S2936" s="16">
        <f t="shared" si="228"/>
        <v>40332.886712962965</v>
      </c>
      <c r="T2936">
        <f t="shared" si="229"/>
        <v>2014</v>
      </c>
    </row>
    <row r="2937" spans="1:20" ht="60" hidden="1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 s="10">
        <v>1279738800</v>
      </c>
      <c r="J2937">
        <v>1275599812</v>
      </c>
      <c r="K2937" t="b">
        <v>0</v>
      </c>
      <c r="L2937">
        <v>5</v>
      </c>
      <c r="M2937" t="b">
        <v>0</v>
      </c>
      <c r="N2937" s="12" t="s">
        <v>8276</v>
      </c>
      <c r="O2937" t="s">
        <v>8294</v>
      </c>
      <c r="P2937" s="6">
        <f t="shared" si="225"/>
        <v>11.25</v>
      </c>
      <c r="Q2937">
        <f t="shared" si="226"/>
        <v>45</v>
      </c>
      <c r="R2937" s="16">
        <f t="shared" si="227"/>
        <v>40332.886712962965</v>
      </c>
      <c r="S2937" s="16">
        <f t="shared" si="228"/>
        <v>42800.720127314817</v>
      </c>
      <c r="T2937">
        <f t="shared" si="229"/>
        <v>2010</v>
      </c>
    </row>
    <row r="2938" spans="1:20" ht="60" hidden="1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 s="10">
        <v>1490631419</v>
      </c>
      <c r="J2938">
        <v>1488820619</v>
      </c>
      <c r="K2938" t="b">
        <v>0</v>
      </c>
      <c r="L2938">
        <v>12</v>
      </c>
      <c r="M2938" t="b">
        <v>0</v>
      </c>
      <c r="N2938" s="12" t="s">
        <v>8283</v>
      </c>
      <c r="O2938" t="s">
        <v>8286</v>
      </c>
      <c r="P2938" s="6">
        <f t="shared" si="225"/>
        <v>22.5</v>
      </c>
      <c r="Q2938">
        <f t="shared" si="226"/>
        <v>18.75</v>
      </c>
      <c r="R2938" s="16">
        <f t="shared" si="227"/>
        <v>42800.720127314817</v>
      </c>
      <c r="S2938" s="16">
        <f t="shared" si="228"/>
        <v>42074.219699074078</v>
      </c>
      <c r="T2938">
        <f t="shared" si="229"/>
        <v>2017</v>
      </c>
    </row>
    <row r="2939" spans="1:20" ht="60" hidden="1" x14ac:dyDescent="0.25">
      <c r="A2939">
        <v>4044</v>
      </c>
      <c r="B2939" s="3" t="s">
        <v>4040</v>
      </c>
      <c r="C2939" s="3" t="s">
        <v>8148</v>
      </c>
      <c r="D2939" s="6">
        <v>600</v>
      </c>
      <c r="E2939" s="8">
        <v>225</v>
      </c>
      <c r="F2939" t="s">
        <v>8220</v>
      </c>
      <c r="G2939" t="s">
        <v>8223</v>
      </c>
      <c r="H2939" t="s">
        <v>8245</v>
      </c>
      <c r="I2939" s="10">
        <v>1428642000</v>
      </c>
      <c r="J2939">
        <v>1426050982</v>
      </c>
      <c r="K2939" t="b">
        <v>0</v>
      </c>
      <c r="L2939">
        <v>4</v>
      </c>
      <c r="M2939" t="b">
        <v>0</v>
      </c>
      <c r="N2939" s="12" t="s">
        <v>8283</v>
      </c>
      <c r="O2939" t="s">
        <v>8286</v>
      </c>
      <c r="P2939" s="6">
        <f t="shared" si="225"/>
        <v>37.5</v>
      </c>
      <c r="Q2939">
        <f t="shared" si="226"/>
        <v>56.25</v>
      </c>
      <c r="R2939" s="16">
        <f t="shared" si="227"/>
        <v>42074.219699074078</v>
      </c>
      <c r="S2939" s="16">
        <f t="shared" si="228"/>
        <v>42503.740868055553</v>
      </c>
      <c r="T2939">
        <f t="shared" si="229"/>
        <v>2015</v>
      </c>
    </row>
    <row r="2940" spans="1:20" ht="135" x14ac:dyDescent="0.25">
      <c r="A2940">
        <v>3830</v>
      </c>
      <c r="B2940" s="3" t="s">
        <v>3827</v>
      </c>
      <c r="C2940" s="3" t="s">
        <v>7939</v>
      </c>
      <c r="D2940" s="6">
        <v>100</v>
      </c>
      <c r="E2940" s="8">
        <v>225</v>
      </c>
      <c r="F2940" t="s">
        <v>8218</v>
      </c>
      <c r="G2940" t="s">
        <v>8223</v>
      </c>
      <c r="H2940" t="s">
        <v>8245</v>
      </c>
      <c r="I2940" s="10">
        <v>1464371211</v>
      </c>
      <c r="J2940">
        <v>1463161611</v>
      </c>
      <c r="K2940" t="b">
        <v>0</v>
      </c>
      <c r="L2940">
        <v>3</v>
      </c>
      <c r="M2940" t="b">
        <v>1</v>
      </c>
      <c r="N2940" s="12" t="s">
        <v>8283</v>
      </c>
      <c r="O2940" t="s">
        <v>8286</v>
      </c>
      <c r="P2940" s="6">
        <f t="shared" si="225"/>
        <v>225</v>
      </c>
      <c r="Q2940">
        <f t="shared" si="226"/>
        <v>75</v>
      </c>
      <c r="R2940" s="16">
        <f t="shared" si="227"/>
        <v>42503.740868055553</v>
      </c>
      <c r="S2940" s="16">
        <f t="shared" si="228"/>
        <v>42786.000023148154</v>
      </c>
      <c r="T2940">
        <f t="shared" si="229"/>
        <v>2016</v>
      </c>
    </row>
    <row r="2941" spans="1:20" ht="60" hidden="1" x14ac:dyDescent="0.25">
      <c r="A2941">
        <v>1573</v>
      </c>
      <c r="B2941" s="3" t="s">
        <v>1574</v>
      </c>
      <c r="C2941" s="3" t="s">
        <v>5683</v>
      </c>
      <c r="D2941" s="6">
        <v>9000</v>
      </c>
      <c r="E2941" s="8">
        <v>223</v>
      </c>
      <c r="F2941" t="s">
        <v>8219</v>
      </c>
      <c r="G2941" t="s">
        <v>8228</v>
      </c>
      <c r="H2941" t="s">
        <v>8250</v>
      </c>
      <c r="I2941" s="10">
        <v>1491019140</v>
      </c>
      <c r="J2941">
        <v>1487548802</v>
      </c>
      <c r="K2941" t="b">
        <v>0</v>
      </c>
      <c r="L2941">
        <v>3</v>
      </c>
      <c r="M2941" t="b">
        <v>0</v>
      </c>
      <c r="N2941" s="12" t="s">
        <v>8271</v>
      </c>
      <c r="O2941" t="s">
        <v>8309</v>
      </c>
      <c r="P2941" s="6">
        <f t="shared" si="225"/>
        <v>2.48</v>
      </c>
      <c r="Q2941">
        <f t="shared" si="226"/>
        <v>74.33</v>
      </c>
      <c r="R2941" s="16">
        <f t="shared" si="227"/>
        <v>42786.000023148154</v>
      </c>
      <c r="S2941" s="16">
        <f t="shared" si="228"/>
        <v>42377.554756944446</v>
      </c>
      <c r="T2941">
        <f t="shared" si="229"/>
        <v>2017</v>
      </c>
    </row>
    <row r="2942" spans="1:20" ht="60" hidden="1" x14ac:dyDescent="0.25">
      <c r="A2942">
        <v>590</v>
      </c>
      <c r="B2942" s="3" t="s">
        <v>591</v>
      </c>
      <c r="C2942" s="3" t="s">
        <v>4700</v>
      </c>
      <c r="D2942" s="6">
        <v>5000</v>
      </c>
      <c r="E2942" s="8">
        <v>223</v>
      </c>
      <c r="F2942" t="s">
        <v>8220</v>
      </c>
      <c r="G2942" t="s">
        <v>8224</v>
      </c>
      <c r="H2942" t="s">
        <v>8246</v>
      </c>
      <c r="I2942" s="10">
        <v>1454936460</v>
      </c>
      <c r="J2942">
        <v>1452259131</v>
      </c>
      <c r="K2942" t="b">
        <v>0</v>
      </c>
      <c r="L2942">
        <v>9</v>
      </c>
      <c r="M2942" t="b">
        <v>0</v>
      </c>
      <c r="N2942" s="12" t="s">
        <v>8268</v>
      </c>
      <c r="O2942" t="s">
        <v>8302</v>
      </c>
      <c r="P2942" s="6">
        <f t="shared" si="225"/>
        <v>4.46</v>
      </c>
      <c r="Q2942">
        <f t="shared" si="226"/>
        <v>24.78</v>
      </c>
      <c r="R2942" s="16">
        <f t="shared" si="227"/>
        <v>42377.554756944446</v>
      </c>
      <c r="S2942" s="16">
        <f t="shared" si="228"/>
        <v>42561.829421296294</v>
      </c>
      <c r="T2942">
        <f t="shared" si="229"/>
        <v>2016</v>
      </c>
    </row>
    <row r="2943" spans="1:20" ht="60" hidden="1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 s="10">
        <v>1473044340</v>
      </c>
      <c r="J2943">
        <v>1468180462</v>
      </c>
      <c r="K2943" t="b">
        <v>0</v>
      </c>
      <c r="L2943">
        <v>4</v>
      </c>
      <c r="M2943" t="b">
        <v>0</v>
      </c>
      <c r="N2943" s="12" t="s">
        <v>8268</v>
      </c>
      <c r="O2943" t="s">
        <v>8270</v>
      </c>
      <c r="P2943" s="6">
        <f t="shared" si="225"/>
        <v>0.19</v>
      </c>
      <c r="Q2943">
        <f t="shared" si="226"/>
        <v>55</v>
      </c>
      <c r="R2943" s="16">
        <f t="shared" si="227"/>
        <v>42561.829421296294</v>
      </c>
      <c r="S2943" s="16">
        <f t="shared" si="228"/>
        <v>42806.863946759258</v>
      </c>
      <c r="T2943">
        <f t="shared" si="229"/>
        <v>2016</v>
      </c>
    </row>
    <row r="2944" spans="1:20" ht="60" hidden="1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 s="10">
        <v>1491943445</v>
      </c>
      <c r="J2944">
        <v>1489351445</v>
      </c>
      <c r="K2944" t="b">
        <v>0</v>
      </c>
      <c r="L2944">
        <v>4</v>
      </c>
      <c r="M2944" t="b">
        <v>0</v>
      </c>
      <c r="N2944" s="12" t="s">
        <v>8287</v>
      </c>
      <c r="O2944" t="s">
        <v>8290</v>
      </c>
      <c r="P2944" s="6">
        <f t="shared" si="225"/>
        <v>4.2300000000000004</v>
      </c>
      <c r="Q2944">
        <f t="shared" si="226"/>
        <v>54</v>
      </c>
      <c r="R2944" s="16">
        <f t="shared" si="227"/>
        <v>42806.863946759258</v>
      </c>
      <c r="S2944" s="16">
        <f t="shared" si="228"/>
        <v>42053.672824074078</v>
      </c>
      <c r="T2944">
        <f t="shared" si="229"/>
        <v>2017</v>
      </c>
    </row>
    <row r="2945" spans="1:20" ht="30" hidden="1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 s="10">
        <v>1429456132</v>
      </c>
      <c r="J2945">
        <v>1424275732</v>
      </c>
      <c r="K2945" t="b">
        <v>0</v>
      </c>
      <c r="L2945">
        <v>2</v>
      </c>
      <c r="M2945" t="b">
        <v>0</v>
      </c>
      <c r="N2945" s="12" t="s">
        <v>8283</v>
      </c>
      <c r="O2945" t="s">
        <v>8295</v>
      </c>
      <c r="P2945" s="6">
        <f t="shared" si="225"/>
        <v>6.55</v>
      </c>
      <c r="Q2945">
        <f t="shared" si="226"/>
        <v>108</v>
      </c>
      <c r="R2945" s="16">
        <f t="shared" si="227"/>
        <v>42053.672824074078</v>
      </c>
      <c r="S2945" s="16">
        <f t="shared" si="228"/>
        <v>41990.612546296295</v>
      </c>
      <c r="T2945">
        <f t="shared" si="229"/>
        <v>2015</v>
      </c>
    </row>
    <row r="2946" spans="1:20" ht="45" hidden="1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 s="10">
        <v>1421403960</v>
      </c>
      <c r="J2946">
        <v>1418827324</v>
      </c>
      <c r="K2946" t="b">
        <v>0</v>
      </c>
      <c r="L2946">
        <v>3</v>
      </c>
      <c r="M2946" t="b">
        <v>0</v>
      </c>
      <c r="N2946" s="12" t="s">
        <v>8283</v>
      </c>
      <c r="O2946" t="s">
        <v>8286</v>
      </c>
      <c r="P2946" s="6">
        <f t="shared" ref="P2946:P3009" si="230">ROUND(E2946/D2946*100,2)</f>
        <v>10.8</v>
      </c>
      <c r="Q2946">
        <f t="shared" ref="Q2946:Q3009" si="231">ROUND(E2946/L2946,2)</f>
        <v>72</v>
      </c>
      <c r="R2946" s="16">
        <f t="shared" si="227"/>
        <v>41990.612546296295</v>
      </c>
      <c r="S2946" s="16">
        <f t="shared" si="228"/>
        <v>40882.481666666667</v>
      </c>
      <c r="T2946">
        <f t="shared" si="229"/>
        <v>2014</v>
      </c>
    </row>
    <row r="2947" spans="1:20" ht="45" hidden="1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 s="10">
        <v>1325763180</v>
      </c>
      <c r="J2947">
        <v>1323084816</v>
      </c>
      <c r="K2947" t="b">
        <v>0</v>
      </c>
      <c r="L2947">
        <v>3</v>
      </c>
      <c r="M2947" t="b">
        <v>0</v>
      </c>
      <c r="N2947" s="12" t="s">
        <v>8281</v>
      </c>
      <c r="O2947" t="s">
        <v>8299</v>
      </c>
      <c r="P2947" s="6">
        <f t="shared" si="230"/>
        <v>0.28999999999999998</v>
      </c>
      <c r="Q2947">
        <f t="shared" si="231"/>
        <v>71.67</v>
      </c>
      <c r="R2947" s="16">
        <f t="shared" ref="R2947:R3010" si="232">(((J2947/60)/60)/24)+DATE(1970,1,1)</f>
        <v>40882.481666666667</v>
      </c>
      <c r="S2947" s="16">
        <f t="shared" ref="S2947:S3010" si="233">(((J2948/60)/60)/24)+DATE(1970,1,1)</f>
        <v>40247.886006944449</v>
      </c>
      <c r="T2947">
        <f t="shared" ref="T2947:T3010" si="234">YEAR(R2947)</f>
        <v>2011</v>
      </c>
    </row>
    <row r="2948" spans="1:20" ht="60" hidden="1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 s="10">
        <v>1273356960</v>
      </c>
      <c r="J2948">
        <v>1268255751</v>
      </c>
      <c r="K2948" t="b">
        <v>0</v>
      </c>
      <c r="L2948">
        <v>4</v>
      </c>
      <c r="M2948" t="b">
        <v>0</v>
      </c>
      <c r="N2948" s="12" t="s">
        <v>8281</v>
      </c>
      <c r="O2948" t="s">
        <v>8299</v>
      </c>
      <c r="P2948" s="6">
        <f t="shared" si="230"/>
        <v>3.31</v>
      </c>
      <c r="Q2948">
        <f t="shared" si="231"/>
        <v>53.75</v>
      </c>
      <c r="R2948" s="16">
        <f t="shared" si="232"/>
        <v>40247.886006944449</v>
      </c>
      <c r="S2948" s="16">
        <f t="shared" si="233"/>
        <v>42768.97084490741</v>
      </c>
      <c r="T2948">
        <f t="shared" si="234"/>
        <v>2010</v>
      </c>
    </row>
    <row r="2949" spans="1:20" ht="60" hidden="1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 s="10">
        <v>1487811600</v>
      </c>
      <c r="J2949">
        <v>1486077481</v>
      </c>
      <c r="K2949" t="b">
        <v>0</v>
      </c>
      <c r="L2949">
        <v>7</v>
      </c>
      <c r="M2949" t="b">
        <v>0</v>
      </c>
      <c r="N2949" s="12" t="s">
        <v>8283</v>
      </c>
      <c r="O2949" t="s">
        <v>8286</v>
      </c>
      <c r="P2949" s="6">
        <f t="shared" si="230"/>
        <v>7.17</v>
      </c>
      <c r="Q2949">
        <f t="shared" si="231"/>
        <v>30.71</v>
      </c>
      <c r="R2949" s="16">
        <f t="shared" si="232"/>
        <v>42768.97084490741</v>
      </c>
      <c r="S2949" s="16">
        <f t="shared" si="233"/>
        <v>41975.642974537041</v>
      </c>
      <c r="T2949">
        <f t="shared" si="234"/>
        <v>2017</v>
      </c>
    </row>
    <row r="2950" spans="1:20" ht="60" hidden="1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 s="10">
        <v>1422717953</v>
      </c>
      <c r="J2950">
        <v>1417533953</v>
      </c>
      <c r="K2950" t="b">
        <v>0</v>
      </c>
      <c r="L2950">
        <v>8</v>
      </c>
      <c r="M2950" t="b">
        <v>0</v>
      </c>
      <c r="N2950" s="12" t="s">
        <v>8283</v>
      </c>
      <c r="O2950" t="s">
        <v>8286</v>
      </c>
      <c r="P2950" s="6">
        <f t="shared" si="230"/>
        <v>10.7</v>
      </c>
      <c r="Q2950">
        <f t="shared" si="231"/>
        <v>26.75</v>
      </c>
      <c r="R2950" s="16">
        <f t="shared" si="232"/>
        <v>41975.642974537041</v>
      </c>
      <c r="S2950" s="16">
        <f t="shared" si="233"/>
        <v>42155.129652777774</v>
      </c>
      <c r="T2950">
        <f t="shared" si="234"/>
        <v>2014</v>
      </c>
    </row>
    <row r="2951" spans="1:20" ht="60" hidden="1" x14ac:dyDescent="0.25">
      <c r="A2951">
        <v>1872</v>
      </c>
      <c r="B2951" s="3" t="s">
        <v>1873</v>
      </c>
      <c r="C2951" s="3" t="s">
        <v>5982</v>
      </c>
      <c r="D2951" s="6">
        <v>20000</v>
      </c>
      <c r="E2951" s="8">
        <v>212</v>
      </c>
      <c r="F2951" t="s">
        <v>8220</v>
      </c>
      <c r="G2951" t="s">
        <v>8223</v>
      </c>
      <c r="H2951" t="s">
        <v>8245</v>
      </c>
      <c r="I2951" s="10">
        <v>1435633602</v>
      </c>
      <c r="J2951">
        <v>1433041602</v>
      </c>
      <c r="K2951" t="b">
        <v>0</v>
      </c>
      <c r="L2951">
        <v>13</v>
      </c>
      <c r="M2951" t="b">
        <v>0</v>
      </c>
      <c r="N2951" s="12" t="s">
        <v>8276</v>
      </c>
      <c r="O2951" t="s">
        <v>8304</v>
      </c>
      <c r="P2951" s="6">
        <f t="shared" si="230"/>
        <v>1.06</v>
      </c>
      <c r="Q2951">
        <f t="shared" si="231"/>
        <v>16.309999999999999</v>
      </c>
      <c r="R2951" s="16">
        <f t="shared" si="232"/>
        <v>42155.129652777774</v>
      </c>
      <c r="S2951" s="16">
        <f t="shared" si="233"/>
        <v>42598.053113425922</v>
      </c>
      <c r="T2951">
        <f t="shared" si="234"/>
        <v>2015</v>
      </c>
    </row>
    <row r="2952" spans="1:20" ht="60" hidden="1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 s="10">
        <v>1474766189</v>
      </c>
      <c r="J2952">
        <v>1471310189</v>
      </c>
      <c r="K2952" t="b">
        <v>0</v>
      </c>
      <c r="L2952">
        <v>4</v>
      </c>
      <c r="M2952" t="b">
        <v>0</v>
      </c>
      <c r="N2952" s="12" t="s">
        <v>8306</v>
      </c>
      <c r="O2952" t="s">
        <v>8307</v>
      </c>
      <c r="P2952" s="6">
        <f t="shared" si="230"/>
        <v>1.41</v>
      </c>
      <c r="Q2952">
        <f t="shared" si="231"/>
        <v>53</v>
      </c>
      <c r="R2952" s="16">
        <f t="shared" si="232"/>
        <v>42598.053113425922</v>
      </c>
      <c r="S2952" s="16">
        <f t="shared" si="233"/>
        <v>42538.75680555556</v>
      </c>
      <c r="T2952">
        <f t="shared" si="234"/>
        <v>2016</v>
      </c>
    </row>
    <row r="2953" spans="1:20" ht="75" hidden="1" x14ac:dyDescent="0.25">
      <c r="A2953">
        <v>991</v>
      </c>
      <c r="B2953" s="3" t="s">
        <v>992</v>
      </c>
      <c r="C2953" s="3" t="s">
        <v>5101</v>
      </c>
      <c r="D2953" s="6">
        <v>5000</v>
      </c>
      <c r="E2953" s="8">
        <v>212</v>
      </c>
      <c r="F2953" t="s">
        <v>8220</v>
      </c>
      <c r="G2953" t="s">
        <v>8224</v>
      </c>
      <c r="H2953" t="s">
        <v>8246</v>
      </c>
      <c r="I2953" s="10">
        <v>1468349460</v>
      </c>
      <c r="J2953">
        <v>1466186988</v>
      </c>
      <c r="K2953" t="b">
        <v>0</v>
      </c>
      <c r="L2953">
        <v>7</v>
      </c>
      <c r="M2953" t="b">
        <v>0</v>
      </c>
      <c r="N2953" s="12" t="s">
        <v>8268</v>
      </c>
      <c r="O2953" t="s">
        <v>8270</v>
      </c>
      <c r="P2953" s="6">
        <f t="shared" si="230"/>
        <v>4.24</v>
      </c>
      <c r="Q2953">
        <f t="shared" si="231"/>
        <v>30.29</v>
      </c>
      <c r="R2953" s="16">
        <f t="shared" si="232"/>
        <v>42538.75680555556</v>
      </c>
      <c r="S2953" s="16">
        <f t="shared" si="233"/>
        <v>42601.854699074072</v>
      </c>
      <c r="T2953">
        <f t="shared" si="234"/>
        <v>2016</v>
      </c>
    </row>
    <row r="2954" spans="1:20" ht="60" hidden="1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 s="10">
        <v>1472442900</v>
      </c>
      <c r="J2954">
        <v>1471638646</v>
      </c>
      <c r="K2954" t="b">
        <v>0</v>
      </c>
      <c r="L2954">
        <v>6</v>
      </c>
      <c r="M2954" t="b">
        <v>0</v>
      </c>
      <c r="N2954" s="12" t="s">
        <v>8283</v>
      </c>
      <c r="O2954" t="s">
        <v>8286</v>
      </c>
      <c r="P2954" s="6">
        <f t="shared" si="230"/>
        <v>7.47</v>
      </c>
      <c r="Q2954">
        <f t="shared" si="231"/>
        <v>35.17</v>
      </c>
      <c r="R2954" s="16">
        <f t="shared" si="232"/>
        <v>42601.854699074072</v>
      </c>
      <c r="S2954" s="16">
        <f t="shared" si="233"/>
        <v>41981.067523148144</v>
      </c>
      <c r="T2954">
        <f t="shared" si="234"/>
        <v>2016</v>
      </c>
    </row>
    <row r="2955" spans="1:20" ht="45" hidden="1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 s="10">
        <v>1423186634</v>
      </c>
      <c r="J2955">
        <v>1418002634</v>
      </c>
      <c r="K2955" t="b">
        <v>0</v>
      </c>
      <c r="L2955">
        <v>8</v>
      </c>
      <c r="M2955" t="b">
        <v>0</v>
      </c>
      <c r="N2955" s="12" t="s">
        <v>8283</v>
      </c>
      <c r="O2955" t="s">
        <v>8286</v>
      </c>
      <c r="P2955" s="6">
        <f t="shared" si="230"/>
        <v>21.1</v>
      </c>
      <c r="Q2955">
        <f t="shared" si="231"/>
        <v>26.38</v>
      </c>
      <c r="R2955" s="16">
        <f t="shared" si="232"/>
        <v>41981.067523148144</v>
      </c>
      <c r="S2955" s="16">
        <f t="shared" si="233"/>
        <v>41854.389780092592</v>
      </c>
      <c r="T2955">
        <f t="shared" si="234"/>
        <v>2014</v>
      </c>
    </row>
    <row r="2956" spans="1:20" ht="60" hidden="1" x14ac:dyDescent="0.25">
      <c r="A2956">
        <v>2514</v>
      </c>
      <c r="B2956" s="3" t="s">
        <v>2514</v>
      </c>
      <c r="C2956" s="3" t="s">
        <v>6624</v>
      </c>
      <c r="D2956" s="6">
        <v>12000</v>
      </c>
      <c r="E2956" s="8">
        <v>210</v>
      </c>
      <c r="F2956" t="s">
        <v>8220</v>
      </c>
      <c r="G2956" t="s">
        <v>8223</v>
      </c>
      <c r="H2956" t="s">
        <v>8245</v>
      </c>
      <c r="I2956" s="10">
        <v>1408526477</v>
      </c>
      <c r="J2956">
        <v>1407057677</v>
      </c>
      <c r="K2956" t="b">
        <v>0</v>
      </c>
      <c r="L2956">
        <v>4</v>
      </c>
      <c r="M2956" t="b">
        <v>0</v>
      </c>
      <c r="N2956" s="12" t="s">
        <v>8279</v>
      </c>
      <c r="O2956" t="s">
        <v>8317</v>
      </c>
      <c r="P2956" s="6">
        <f t="shared" si="230"/>
        <v>1.75</v>
      </c>
      <c r="Q2956">
        <f t="shared" si="231"/>
        <v>52.5</v>
      </c>
      <c r="R2956" s="16">
        <f t="shared" si="232"/>
        <v>41854.389780092592</v>
      </c>
      <c r="S2956" s="16">
        <f t="shared" si="233"/>
        <v>41583.135405092595</v>
      </c>
      <c r="T2956">
        <f t="shared" si="234"/>
        <v>2014</v>
      </c>
    </row>
    <row r="2957" spans="1:20" ht="60" hidden="1" x14ac:dyDescent="0.25">
      <c r="A2957">
        <v>1235</v>
      </c>
      <c r="B2957" s="3" t="s">
        <v>1236</v>
      </c>
      <c r="C2957" s="3" t="s">
        <v>5345</v>
      </c>
      <c r="D2957" s="6">
        <v>7534</v>
      </c>
      <c r="E2957" s="8">
        <v>210</v>
      </c>
      <c r="F2957" t="s">
        <v>8219</v>
      </c>
      <c r="G2957" t="s">
        <v>8223</v>
      </c>
      <c r="H2957" t="s">
        <v>8245</v>
      </c>
      <c r="I2957" s="10">
        <v>1387077299</v>
      </c>
      <c r="J2957">
        <v>1383621299</v>
      </c>
      <c r="K2957" t="b">
        <v>0</v>
      </c>
      <c r="L2957">
        <v>6</v>
      </c>
      <c r="M2957" t="b">
        <v>0</v>
      </c>
      <c r="N2957" s="12" t="s">
        <v>8287</v>
      </c>
      <c r="O2957" t="s">
        <v>8314</v>
      </c>
      <c r="P2957" s="6">
        <f t="shared" si="230"/>
        <v>2.79</v>
      </c>
      <c r="Q2957">
        <f t="shared" si="231"/>
        <v>35</v>
      </c>
      <c r="R2957" s="16">
        <f t="shared" si="232"/>
        <v>41583.135405092595</v>
      </c>
      <c r="S2957" s="16">
        <f t="shared" si="233"/>
        <v>41838.840474537035</v>
      </c>
      <c r="T2957">
        <f t="shared" si="234"/>
        <v>2013</v>
      </c>
    </row>
    <row r="2958" spans="1:20" ht="60" hidden="1" x14ac:dyDescent="0.25">
      <c r="A2958">
        <v>673</v>
      </c>
      <c r="B2958" s="3" t="s">
        <v>674</v>
      </c>
      <c r="C2958" s="3" t="s">
        <v>4783</v>
      </c>
      <c r="D2958" s="6">
        <v>100000</v>
      </c>
      <c r="E2958" s="8">
        <v>205</v>
      </c>
      <c r="F2958" t="s">
        <v>8220</v>
      </c>
      <c r="G2958" t="s">
        <v>8223</v>
      </c>
      <c r="H2958" t="s">
        <v>8245</v>
      </c>
      <c r="I2958" s="10">
        <v>1409602217</v>
      </c>
      <c r="J2958">
        <v>1405714217</v>
      </c>
      <c r="K2958" t="b">
        <v>0</v>
      </c>
      <c r="L2958">
        <v>3</v>
      </c>
      <c r="M2958" t="b">
        <v>0</v>
      </c>
      <c r="N2958" s="12" t="s">
        <v>8268</v>
      </c>
      <c r="O2958" t="s">
        <v>8270</v>
      </c>
      <c r="P2958" s="6">
        <f t="shared" si="230"/>
        <v>0.21</v>
      </c>
      <c r="Q2958">
        <f t="shared" si="231"/>
        <v>68.33</v>
      </c>
      <c r="R2958" s="16">
        <f t="shared" si="232"/>
        <v>41838.840474537035</v>
      </c>
      <c r="S2958" s="16">
        <f t="shared" si="233"/>
        <v>42738.615289351852</v>
      </c>
      <c r="T2958">
        <f t="shared" si="234"/>
        <v>2014</v>
      </c>
    </row>
    <row r="2959" spans="1:20" ht="60" hidden="1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 s="10">
        <v>1486046761</v>
      </c>
      <c r="J2959">
        <v>1483454761</v>
      </c>
      <c r="K2959" t="b">
        <v>0</v>
      </c>
      <c r="L2959">
        <v>3</v>
      </c>
      <c r="M2959" t="b">
        <v>0</v>
      </c>
      <c r="N2959" s="12" t="s">
        <v>8281</v>
      </c>
      <c r="O2959" t="s">
        <v>8299</v>
      </c>
      <c r="P2959" s="6">
        <f t="shared" si="230"/>
        <v>1.37</v>
      </c>
      <c r="Q2959">
        <f t="shared" si="231"/>
        <v>68.33</v>
      </c>
      <c r="R2959" s="16">
        <f t="shared" si="232"/>
        <v>42738.615289351852</v>
      </c>
      <c r="S2959" s="16">
        <f t="shared" si="233"/>
        <v>40399.065868055557</v>
      </c>
      <c r="T2959">
        <f t="shared" si="234"/>
        <v>2017</v>
      </c>
    </row>
    <row r="2960" spans="1:20" ht="60" hidden="1" x14ac:dyDescent="0.25">
      <c r="A2960">
        <v>1578</v>
      </c>
      <c r="B2960" s="3" t="s">
        <v>1579</v>
      </c>
      <c r="C2960" s="3" t="s">
        <v>5688</v>
      </c>
      <c r="D2960" s="6">
        <v>1897</v>
      </c>
      <c r="E2960" s="8">
        <v>205</v>
      </c>
      <c r="F2960" t="s">
        <v>8219</v>
      </c>
      <c r="G2960" t="s">
        <v>8223</v>
      </c>
      <c r="H2960" t="s">
        <v>8245</v>
      </c>
      <c r="I2960" s="10">
        <v>1283392800</v>
      </c>
      <c r="J2960">
        <v>1281317691</v>
      </c>
      <c r="K2960" t="b">
        <v>0</v>
      </c>
      <c r="L2960">
        <v>4</v>
      </c>
      <c r="M2960" t="b">
        <v>0</v>
      </c>
      <c r="N2960" s="12" t="s">
        <v>8271</v>
      </c>
      <c r="O2960" t="s">
        <v>8309</v>
      </c>
      <c r="P2960" s="6">
        <f t="shared" si="230"/>
        <v>10.81</v>
      </c>
      <c r="Q2960">
        <f t="shared" si="231"/>
        <v>51.25</v>
      </c>
      <c r="R2960" s="16">
        <f t="shared" si="232"/>
        <v>40399.065868055557</v>
      </c>
      <c r="S2960" s="16">
        <f t="shared" si="233"/>
        <v>42445.712754629625</v>
      </c>
      <c r="T2960">
        <f t="shared" si="234"/>
        <v>2010</v>
      </c>
    </row>
    <row r="2961" spans="1:20" ht="45" hidden="1" x14ac:dyDescent="0.25">
      <c r="A2961">
        <v>1594</v>
      </c>
      <c r="B2961" s="3" t="s">
        <v>1595</v>
      </c>
      <c r="C2961" s="3" t="s">
        <v>5704</v>
      </c>
      <c r="D2961" s="6">
        <v>1000</v>
      </c>
      <c r="E2961" s="8">
        <v>205</v>
      </c>
      <c r="F2961" t="s">
        <v>8220</v>
      </c>
      <c r="G2961" t="s">
        <v>8223</v>
      </c>
      <c r="H2961" t="s">
        <v>8245</v>
      </c>
      <c r="I2961" s="10">
        <v>1463329260</v>
      </c>
      <c r="J2961">
        <v>1458147982</v>
      </c>
      <c r="K2961" t="b">
        <v>0</v>
      </c>
      <c r="L2961">
        <v>10</v>
      </c>
      <c r="M2961" t="b">
        <v>0</v>
      </c>
      <c r="N2961" s="12" t="s">
        <v>8273</v>
      </c>
      <c r="O2961" t="s">
        <v>8311</v>
      </c>
      <c r="P2961" s="6">
        <f t="shared" si="230"/>
        <v>20.5</v>
      </c>
      <c r="Q2961">
        <f t="shared" si="231"/>
        <v>20.5</v>
      </c>
      <c r="R2961" s="16">
        <f t="shared" si="232"/>
        <v>42445.712754629625</v>
      </c>
      <c r="S2961" s="16">
        <f t="shared" si="233"/>
        <v>42603.870520833334</v>
      </c>
      <c r="T2961">
        <f t="shared" si="234"/>
        <v>2016</v>
      </c>
    </row>
    <row r="2962" spans="1:20" ht="60" hidden="1" x14ac:dyDescent="0.25">
      <c r="A2962">
        <v>886</v>
      </c>
      <c r="B2962" s="3" t="s">
        <v>887</v>
      </c>
      <c r="C2962" s="3" t="s">
        <v>4996</v>
      </c>
      <c r="D2962" s="6">
        <v>500</v>
      </c>
      <c r="E2962" s="8">
        <v>205</v>
      </c>
      <c r="F2962" t="s">
        <v>8220</v>
      </c>
      <c r="G2962" t="s">
        <v>8223</v>
      </c>
      <c r="H2962" t="s">
        <v>8245</v>
      </c>
      <c r="I2962" s="10">
        <v>1473972813</v>
      </c>
      <c r="J2962">
        <v>1471812813</v>
      </c>
      <c r="K2962" t="b">
        <v>0</v>
      </c>
      <c r="L2962">
        <v>7</v>
      </c>
      <c r="M2962" t="b">
        <v>0</v>
      </c>
      <c r="N2962" s="12" t="s">
        <v>8287</v>
      </c>
      <c r="O2962" t="s">
        <v>8288</v>
      </c>
      <c r="P2962" s="6">
        <f t="shared" si="230"/>
        <v>41</v>
      </c>
      <c r="Q2962">
        <f t="shared" si="231"/>
        <v>29.29</v>
      </c>
      <c r="R2962" s="16">
        <f t="shared" si="232"/>
        <v>42603.870520833334</v>
      </c>
      <c r="S2962" s="16">
        <f t="shared" si="233"/>
        <v>42042.615613425922</v>
      </c>
      <c r="T2962">
        <f t="shared" si="234"/>
        <v>2016</v>
      </c>
    </row>
    <row r="2963" spans="1:20" ht="60" hidden="1" x14ac:dyDescent="0.25">
      <c r="A2963">
        <v>83</v>
      </c>
      <c r="B2963" s="3" t="s">
        <v>85</v>
      </c>
      <c r="C2963" s="3" t="s">
        <v>4194</v>
      </c>
      <c r="D2963" s="6">
        <v>200</v>
      </c>
      <c r="E2963" s="8">
        <v>205</v>
      </c>
      <c r="F2963" t="s">
        <v>8218</v>
      </c>
      <c r="G2963" t="s">
        <v>8224</v>
      </c>
      <c r="H2963" t="s">
        <v>8246</v>
      </c>
      <c r="I2963" s="10">
        <v>1424604600</v>
      </c>
      <c r="J2963">
        <v>1423320389</v>
      </c>
      <c r="K2963" t="b">
        <v>0</v>
      </c>
      <c r="L2963">
        <v>13</v>
      </c>
      <c r="M2963" t="b">
        <v>1</v>
      </c>
      <c r="N2963" s="12" t="s">
        <v>8281</v>
      </c>
      <c r="O2963" t="s">
        <v>8303</v>
      </c>
      <c r="P2963" s="6">
        <f t="shared" si="230"/>
        <v>102.5</v>
      </c>
      <c r="Q2963">
        <f t="shared" si="231"/>
        <v>15.77</v>
      </c>
      <c r="R2963" s="16">
        <f t="shared" si="232"/>
        <v>42042.615613425922</v>
      </c>
      <c r="S2963" s="16">
        <f t="shared" si="233"/>
        <v>41990.506377314814</v>
      </c>
      <c r="T2963">
        <f t="shared" si="234"/>
        <v>2015</v>
      </c>
    </row>
    <row r="2964" spans="1:20" ht="60" hidden="1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 s="10">
        <v>1421410151</v>
      </c>
      <c r="J2964">
        <v>1418818151</v>
      </c>
      <c r="K2964" t="b">
        <v>0</v>
      </c>
      <c r="L2964">
        <v>8</v>
      </c>
      <c r="M2964" t="b">
        <v>0</v>
      </c>
      <c r="N2964" s="12" t="s">
        <v>8283</v>
      </c>
      <c r="O2964" t="s">
        <v>8286</v>
      </c>
      <c r="P2964" s="6">
        <f t="shared" si="230"/>
        <v>12.75</v>
      </c>
      <c r="Q2964">
        <f t="shared" si="231"/>
        <v>25.5</v>
      </c>
      <c r="R2964" s="16">
        <f t="shared" si="232"/>
        <v>41990.506377314814</v>
      </c>
      <c r="S2964" s="16">
        <f t="shared" si="233"/>
        <v>40934.376145833332</v>
      </c>
      <c r="T2964">
        <f t="shared" si="234"/>
        <v>2014</v>
      </c>
    </row>
    <row r="2965" spans="1:20" ht="45" hidden="1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 s="10">
        <v>1332748899</v>
      </c>
      <c r="J2965">
        <v>1327568499</v>
      </c>
      <c r="K2965" t="b">
        <v>0</v>
      </c>
      <c r="L2965">
        <v>5</v>
      </c>
      <c r="M2965" t="b">
        <v>0</v>
      </c>
      <c r="N2965" s="12" t="s">
        <v>8281</v>
      </c>
      <c r="O2965" t="s">
        <v>8299</v>
      </c>
      <c r="P2965" s="6">
        <f t="shared" si="230"/>
        <v>6.8</v>
      </c>
      <c r="Q2965">
        <f t="shared" si="231"/>
        <v>40.78</v>
      </c>
      <c r="R2965" s="16">
        <f t="shared" si="232"/>
        <v>40934.376145833332</v>
      </c>
      <c r="S2965" s="16">
        <f t="shared" si="233"/>
        <v>42621.389340277776</v>
      </c>
      <c r="T2965">
        <f t="shared" si="234"/>
        <v>2012</v>
      </c>
    </row>
    <row r="2966" spans="1:20" ht="30" hidden="1" x14ac:dyDescent="0.25">
      <c r="A2966">
        <v>3746</v>
      </c>
      <c r="B2966" s="3" t="s">
        <v>3743</v>
      </c>
      <c r="C2966" s="3" t="s">
        <v>7856</v>
      </c>
      <c r="D2966" s="6">
        <v>8500</v>
      </c>
      <c r="E2966" s="8">
        <v>202</v>
      </c>
      <c r="F2966" t="s">
        <v>8220</v>
      </c>
      <c r="G2966" t="s">
        <v>8223</v>
      </c>
      <c r="H2966" t="s">
        <v>8245</v>
      </c>
      <c r="I2966" s="10">
        <v>1475918439</v>
      </c>
      <c r="J2966">
        <v>1473326439</v>
      </c>
      <c r="K2966" t="b">
        <v>0</v>
      </c>
      <c r="L2966">
        <v>1</v>
      </c>
      <c r="M2966" t="b">
        <v>0</v>
      </c>
      <c r="N2966" s="12" t="s">
        <v>8283</v>
      </c>
      <c r="O2966" t="s">
        <v>8286</v>
      </c>
      <c r="P2966" s="6">
        <f t="shared" si="230"/>
        <v>2.38</v>
      </c>
      <c r="Q2966">
        <f t="shared" si="231"/>
        <v>202</v>
      </c>
      <c r="R2966" s="16">
        <f t="shared" si="232"/>
        <v>42621.389340277776</v>
      </c>
      <c r="S2966" s="16">
        <f t="shared" si="233"/>
        <v>42399.882615740738</v>
      </c>
      <c r="T2966">
        <f t="shared" si="234"/>
        <v>2016</v>
      </c>
    </row>
    <row r="2967" spans="1:20" ht="45" hidden="1" x14ac:dyDescent="0.25">
      <c r="A2967">
        <v>2403</v>
      </c>
      <c r="B2967" s="3" t="s">
        <v>2404</v>
      </c>
      <c r="C2967" s="3" t="s">
        <v>6513</v>
      </c>
      <c r="D2967" s="6">
        <v>1200</v>
      </c>
      <c r="E2967" s="8">
        <v>202</v>
      </c>
      <c r="F2967" t="s">
        <v>8220</v>
      </c>
      <c r="G2967" t="s">
        <v>8224</v>
      </c>
      <c r="H2967" t="s">
        <v>8246</v>
      </c>
      <c r="I2967" s="10">
        <v>1459368658</v>
      </c>
      <c r="J2967">
        <v>1454188258</v>
      </c>
      <c r="K2967" t="b">
        <v>0</v>
      </c>
      <c r="L2967">
        <v>12</v>
      </c>
      <c r="M2967" t="b">
        <v>0</v>
      </c>
      <c r="N2967" s="12" t="s">
        <v>8279</v>
      </c>
      <c r="O2967" t="s">
        <v>8305</v>
      </c>
      <c r="P2967" s="6">
        <f t="shared" si="230"/>
        <v>16.829999999999998</v>
      </c>
      <c r="Q2967">
        <f t="shared" si="231"/>
        <v>16.829999999999998</v>
      </c>
      <c r="R2967" s="16">
        <f t="shared" si="232"/>
        <v>42399.882615740738</v>
      </c>
      <c r="S2967" s="16">
        <f t="shared" si="233"/>
        <v>42374.822870370372</v>
      </c>
      <c r="T2967">
        <f t="shared" si="234"/>
        <v>2016</v>
      </c>
    </row>
    <row r="2968" spans="1:20" ht="60" hidden="1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 s="10">
        <v>1457207096</v>
      </c>
      <c r="J2968">
        <v>1452023096</v>
      </c>
      <c r="K2968" t="b">
        <v>0</v>
      </c>
      <c r="L2968">
        <v>9</v>
      </c>
      <c r="M2968" t="b">
        <v>0</v>
      </c>
      <c r="N2968" s="12" t="s">
        <v>8279</v>
      </c>
      <c r="O2968" t="s">
        <v>8305</v>
      </c>
      <c r="P2968" s="6">
        <f t="shared" si="230"/>
        <v>0.72</v>
      </c>
      <c r="Q2968">
        <f t="shared" si="231"/>
        <v>22.33</v>
      </c>
      <c r="R2968" s="16">
        <f t="shared" si="232"/>
        <v>42374.822870370372</v>
      </c>
      <c r="S2968" s="16">
        <f t="shared" si="233"/>
        <v>42020.587349537032</v>
      </c>
      <c r="T2968">
        <f t="shared" si="234"/>
        <v>2016</v>
      </c>
    </row>
    <row r="2969" spans="1:20" ht="45" hidden="1" x14ac:dyDescent="0.25">
      <c r="A2969">
        <v>4003</v>
      </c>
      <c r="B2969" s="3" t="s">
        <v>3999</v>
      </c>
      <c r="C2969" s="3" t="s">
        <v>8071</v>
      </c>
      <c r="D2969" s="6">
        <v>2000</v>
      </c>
      <c r="E2969" s="8">
        <v>201</v>
      </c>
      <c r="F2969" t="s">
        <v>8220</v>
      </c>
      <c r="G2969" t="s">
        <v>8223</v>
      </c>
      <c r="H2969" t="s">
        <v>8245</v>
      </c>
      <c r="I2969" s="10">
        <v>1424009147</v>
      </c>
      <c r="J2969">
        <v>1421417147</v>
      </c>
      <c r="K2969" t="b">
        <v>0</v>
      </c>
      <c r="L2969">
        <v>2</v>
      </c>
      <c r="M2969" t="b">
        <v>0</v>
      </c>
      <c r="N2969" s="12" t="s">
        <v>8283</v>
      </c>
      <c r="O2969" t="s">
        <v>8286</v>
      </c>
      <c r="P2969" s="6">
        <f t="shared" si="230"/>
        <v>10.050000000000001</v>
      </c>
      <c r="Q2969">
        <f t="shared" si="231"/>
        <v>100.5</v>
      </c>
      <c r="R2969" s="16">
        <f t="shared" si="232"/>
        <v>42020.587349537032</v>
      </c>
      <c r="S2969" s="16">
        <f t="shared" si="233"/>
        <v>42101.828819444447</v>
      </c>
      <c r="T2969">
        <f t="shared" si="234"/>
        <v>2015</v>
      </c>
    </row>
    <row r="2970" spans="1:20" ht="120" x14ac:dyDescent="0.25">
      <c r="A2970">
        <v>3588</v>
      </c>
      <c r="B2970" s="3" t="s">
        <v>3587</v>
      </c>
      <c r="C2970" s="3" t="s">
        <v>7698</v>
      </c>
      <c r="D2970" s="6">
        <v>200</v>
      </c>
      <c r="E2970" s="8">
        <v>201</v>
      </c>
      <c r="F2970" t="s">
        <v>8218</v>
      </c>
      <c r="G2970" t="s">
        <v>8224</v>
      </c>
      <c r="H2970" t="s">
        <v>8246</v>
      </c>
      <c r="I2970" s="10">
        <v>1430348400</v>
      </c>
      <c r="J2970">
        <v>1428436410</v>
      </c>
      <c r="K2970" t="b">
        <v>0</v>
      </c>
      <c r="L2970">
        <v>11</v>
      </c>
      <c r="M2970" t="b">
        <v>1</v>
      </c>
      <c r="N2970" s="12" t="s">
        <v>8283</v>
      </c>
      <c r="O2970" t="s">
        <v>8286</v>
      </c>
      <c r="P2970" s="6">
        <f t="shared" si="230"/>
        <v>100.5</v>
      </c>
      <c r="Q2970">
        <f t="shared" si="231"/>
        <v>18.27</v>
      </c>
      <c r="R2970" s="16">
        <f t="shared" si="232"/>
        <v>42101.828819444447</v>
      </c>
      <c r="S2970" s="16">
        <f t="shared" si="233"/>
        <v>42013.915613425925</v>
      </c>
      <c r="T2970">
        <f t="shared" si="234"/>
        <v>2015</v>
      </c>
    </row>
    <row r="2971" spans="1:20" ht="60" hidden="1" x14ac:dyDescent="0.25">
      <c r="A2971">
        <v>1421</v>
      </c>
      <c r="B2971" s="3" t="s">
        <v>1422</v>
      </c>
      <c r="C2971" s="3" t="s">
        <v>5531</v>
      </c>
      <c r="D2971" s="6">
        <v>200000</v>
      </c>
      <c r="E2971" s="8">
        <v>200</v>
      </c>
      <c r="F2971" t="s">
        <v>8220</v>
      </c>
      <c r="G2971" t="s">
        <v>8234</v>
      </c>
      <c r="H2971" t="s">
        <v>8254</v>
      </c>
      <c r="I2971" s="10">
        <v>1423432709</v>
      </c>
      <c r="J2971">
        <v>1420840709</v>
      </c>
      <c r="K2971" t="b">
        <v>0</v>
      </c>
      <c r="L2971">
        <v>2</v>
      </c>
      <c r="M2971" t="b">
        <v>0</v>
      </c>
      <c r="N2971" s="12" t="s">
        <v>8271</v>
      </c>
      <c r="O2971" t="s">
        <v>8308</v>
      </c>
      <c r="P2971" s="6">
        <f t="shared" si="230"/>
        <v>0.1</v>
      </c>
      <c r="Q2971">
        <f t="shared" si="231"/>
        <v>100</v>
      </c>
      <c r="R2971" s="16">
        <f t="shared" si="232"/>
        <v>42013.915613425925</v>
      </c>
      <c r="S2971" s="16">
        <f t="shared" si="233"/>
        <v>42067.947337962964</v>
      </c>
      <c r="T2971">
        <f t="shared" si="234"/>
        <v>2015</v>
      </c>
    </row>
    <row r="2972" spans="1:20" ht="60" hidden="1" x14ac:dyDescent="0.25">
      <c r="A2972">
        <v>4034</v>
      </c>
      <c r="B2972" s="3" t="s">
        <v>4030</v>
      </c>
      <c r="C2972" s="3" t="s">
        <v>8139</v>
      </c>
      <c r="D2972" s="6">
        <v>13500</v>
      </c>
      <c r="E2972" s="8">
        <v>200</v>
      </c>
      <c r="F2972" t="s">
        <v>8220</v>
      </c>
      <c r="G2972" t="s">
        <v>8223</v>
      </c>
      <c r="H2972" t="s">
        <v>8245</v>
      </c>
      <c r="I2972" s="10">
        <v>1428097450</v>
      </c>
      <c r="J2972">
        <v>1425509050</v>
      </c>
      <c r="K2972" t="b">
        <v>0</v>
      </c>
      <c r="L2972">
        <v>2</v>
      </c>
      <c r="M2972" t="b">
        <v>0</v>
      </c>
      <c r="N2972" s="12" t="s">
        <v>8283</v>
      </c>
      <c r="O2972" t="s">
        <v>8286</v>
      </c>
      <c r="P2972" s="6">
        <f t="shared" si="230"/>
        <v>1.48</v>
      </c>
      <c r="Q2972">
        <f t="shared" si="231"/>
        <v>100</v>
      </c>
      <c r="R2972" s="16">
        <f t="shared" si="232"/>
        <v>42067.947337962964</v>
      </c>
      <c r="S2972" s="16">
        <f t="shared" si="233"/>
        <v>42345.860150462962</v>
      </c>
      <c r="T2972">
        <f t="shared" si="234"/>
        <v>2015</v>
      </c>
    </row>
    <row r="2973" spans="1:20" ht="30" hidden="1" x14ac:dyDescent="0.25">
      <c r="A2973">
        <v>556</v>
      </c>
      <c r="B2973" s="3" t="s">
        <v>557</v>
      </c>
      <c r="C2973" s="3" t="s">
        <v>4666</v>
      </c>
      <c r="D2973" s="6">
        <v>8000</v>
      </c>
      <c r="E2973" s="8">
        <v>200</v>
      </c>
      <c r="F2973" t="s">
        <v>8220</v>
      </c>
      <c r="G2973" t="s">
        <v>8223</v>
      </c>
      <c r="H2973" t="s">
        <v>8245</v>
      </c>
      <c r="I2973" s="10">
        <v>1452112717</v>
      </c>
      <c r="J2973">
        <v>1449520717</v>
      </c>
      <c r="K2973" t="b">
        <v>0</v>
      </c>
      <c r="L2973">
        <v>1</v>
      </c>
      <c r="M2973" t="b">
        <v>0</v>
      </c>
      <c r="N2973" s="12" t="s">
        <v>8268</v>
      </c>
      <c r="O2973" t="s">
        <v>8302</v>
      </c>
      <c r="P2973" s="6">
        <f t="shared" si="230"/>
        <v>2.5</v>
      </c>
      <c r="Q2973">
        <f t="shared" si="231"/>
        <v>200</v>
      </c>
      <c r="R2973" s="16">
        <f t="shared" si="232"/>
        <v>42345.860150462962</v>
      </c>
      <c r="S2973" s="16">
        <f t="shared" si="233"/>
        <v>42226.938414351855</v>
      </c>
      <c r="T2973">
        <f t="shared" si="234"/>
        <v>2015</v>
      </c>
    </row>
    <row r="2974" spans="1:20" ht="60" hidden="1" x14ac:dyDescent="0.25">
      <c r="A2974">
        <v>3067</v>
      </c>
      <c r="B2974" s="3" t="s">
        <v>3067</v>
      </c>
      <c r="C2974" s="3" t="s">
        <v>7177</v>
      </c>
      <c r="D2974" s="6">
        <v>8000</v>
      </c>
      <c r="E2974" s="8">
        <v>200</v>
      </c>
      <c r="F2974" t="s">
        <v>8220</v>
      </c>
      <c r="G2974" t="s">
        <v>8227</v>
      </c>
      <c r="H2974" t="s">
        <v>8249</v>
      </c>
      <c r="I2974" s="10">
        <v>1441837879</v>
      </c>
      <c r="J2974">
        <v>1439245879</v>
      </c>
      <c r="K2974" t="b">
        <v>0</v>
      </c>
      <c r="L2974">
        <v>1</v>
      </c>
      <c r="M2974" t="b">
        <v>0</v>
      </c>
      <c r="N2974" s="12" t="s">
        <v>8283</v>
      </c>
      <c r="O2974" t="s">
        <v>8284</v>
      </c>
      <c r="P2974" s="6">
        <f t="shared" si="230"/>
        <v>2.5</v>
      </c>
      <c r="Q2974">
        <f t="shared" si="231"/>
        <v>200</v>
      </c>
      <c r="R2974" s="16">
        <f t="shared" si="232"/>
        <v>42226.938414351855</v>
      </c>
      <c r="S2974" s="16">
        <f t="shared" si="233"/>
        <v>42065.897719907407</v>
      </c>
      <c r="T2974">
        <f t="shared" si="234"/>
        <v>2015</v>
      </c>
    </row>
    <row r="2975" spans="1:20" ht="45" hidden="1" x14ac:dyDescent="0.25">
      <c r="A2975">
        <v>893</v>
      </c>
      <c r="B2975" s="3" t="s">
        <v>894</v>
      </c>
      <c r="C2975" s="3" t="s">
        <v>5003</v>
      </c>
      <c r="D2975" s="6">
        <v>2000</v>
      </c>
      <c r="E2975" s="8">
        <v>200</v>
      </c>
      <c r="F2975" t="s">
        <v>8220</v>
      </c>
      <c r="G2975" t="s">
        <v>8223</v>
      </c>
      <c r="H2975" t="s">
        <v>8245</v>
      </c>
      <c r="I2975" s="10">
        <v>1427920363</v>
      </c>
      <c r="J2975">
        <v>1425331963</v>
      </c>
      <c r="K2975" t="b">
        <v>0</v>
      </c>
      <c r="L2975">
        <v>5</v>
      </c>
      <c r="M2975" t="b">
        <v>0</v>
      </c>
      <c r="N2975" s="12" t="s">
        <v>8287</v>
      </c>
      <c r="O2975" t="s">
        <v>8288</v>
      </c>
      <c r="P2975" s="6">
        <f t="shared" si="230"/>
        <v>10</v>
      </c>
      <c r="Q2975">
        <f t="shared" si="231"/>
        <v>40</v>
      </c>
      <c r="R2975" s="16">
        <f t="shared" si="232"/>
        <v>42065.897719907407</v>
      </c>
      <c r="S2975" s="16">
        <f t="shared" si="233"/>
        <v>42403.080497685187</v>
      </c>
      <c r="T2975">
        <f t="shared" si="234"/>
        <v>2015</v>
      </c>
    </row>
    <row r="2976" spans="1:20" ht="30" hidden="1" x14ac:dyDescent="0.25">
      <c r="A2976">
        <v>179</v>
      </c>
      <c r="B2976" s="3" t="s">
        <v>181</v>
      </c>
      <c r="C2976" s="3" t="s">
        <v>4289</v>
      </c>
      <c r="D2976" s="6">
        <v>1000</v>
      </c>
      <c r="E2976" s="8">
        <v>200</v>
      </c>
      <c r="F2976" t="s">
        <v>8220</v>
      </c>
      <c r="G2976" t="s">
        <v>8223</v>
      </c>
      <c r="H2976" t="s">
        <v>8245</v>
      </c>
      <c r="I2976" s="10">
        <v>1457056555</v>
      </c>
      <c r="J2976">
        <v>1454464555</v>
      </c>
      <c r="K2976" t="b">
        <v>0</v>
      </c>
      <c r="L2976">
        <v>2</v>
      </c>
      <c r="M2976" t="b">
        <v>0</v>
      </c>
      <c r="N2976" s="12" t="s">
        <v>8281</v>
      </c>
      <c r="O2976" t="s">
        <v>8285</v>
      </c>
      <c r="P2976" s="6">
        <f t="shared" si="230"/>
        <v>20</v>
      </c>
      <c r="Q2976">
        <f t="shared" si="231"/>
        <v>100</v>
      </c>
      <c r="R2976" s="16">
        <f t="shared" si="232"/>
        <v>42403.080497685187</v>
      </c>
      <c r="S2976" s="16">
        <f t="shared" si="233"/>
        <v>42396.8440625</v>
      </c>
      <c r="T2976">
        <f t="shared" si="234"/>
        <v>2016</v>
      </c>
    </row>
    <row r="2977" spans="1:20" ht="60" hidden="1" x14ac:dyDescent="0.25">
      <c r="A2977">
        <v>1363</v>
      </c>
      <c r="B2977" s="3" t="s">
        <v>1364</v>
      </c>
      <c r="C2977" s="3" t="s">
        <v>5473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 s="10">
        <v>1455523140</v>
      </c>
      <c r="J2977">
        <v>1453925727</v>
      </c>
      <c r="K2977" t="b">
        <v>0</v>
      </c>
      <c r="L2977">
        <v>5</v>
      </c>
      <c r="M2977" t="b">
        <v>1</v>
      </c>
      <c r="N2977" s="12" t="s">
        <v>8271</v>
      </c>
      <c r="O2977" t="s">
        <v>8293</v>
      </c>
      <c r="P2977" s="6">
        <f t="shared" si="230"/>
        <v>100</v>
      </c>
      <c r="Q2977">
        <f t="shared" si="231"/>
        <v>40</v>
      </c>
      <c r="R2977" s="16">
        <f t="shared" si="232"/>
        <v>42396.8440625</v>
      </c>
      <c r="S2977" s="16">
        <f t="shared" si="233"/>
        <v>42467.144166666665</v>
      </c>
      <c r="T2977">
        <f t="shared" si="234"/>
        <v>2016</v>
      </c>
    </row>
    <row r="2978" spans="1:20" ht="105" x14ac:dyDescent="0.25">
      <c r="A2978">
        <v>3415</v>
      </c>
      <c r="B2978" s="3" t="s">
        <v>3414</v>
      </c>
      <c r="C2978" s="3" t="s">
        <v>7525</v>
      </c>
      <c r="D2978" s="6">
        <v>200</v>
      </c>
      <c r="E2978" s="8">
        <v>200</v>
      </c>
      <c r="F2978" t="s">
        <v>8218</v>
      </c>
      <c r="G2978" t="s">
        <v>8223</v>
      </c>
      <c r="H2978" t="s">
        <v>8245</v>
      </c>
      <c r="I2978" s="10">
        <v>1460935800</v>
      </c>
      <c r="J2978">
        <v>1459999656</v>
      </c>
      <c r="K2978" t="b">
        <v>0</v>
      </c>
      <c r="L2978">
        <v>9</v>
      </c>
      <c r="M2978" t="b">
        <v>1</v>
      </c>
      <c r="N2978" s="12" t="s">
        <v>8283</v>
      </c>
      <c r="O2978" t="s">
        <v>8286</v>
      </c>
      <c r="P2978" s="6">
        <f t="shared" si="230"/>
        <v>100</v>
      </c>
      <c r="Q2978">
        <f t="shared" si="231"/>
        <v>22.22</v>
      </c>
      <c r="R2978" s="16">
        <f t="shared" si="232"/>
        <v>42467.144166666665</v>
      </c>
      <c r="S2978" s="16">
        <f t="shared" si="233"/>
        <v>42496.529305555552</v>
      </c>
      <c r="T2978">
        <f t="shared" si="234"/>
        <v>2016</v>
      </c>
    </row>
    <row r="2979" spans="1:20" ht="60" hidden="1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 s="10">
        <v>1465130532</v>
      </c>
      <c r="J2979">
        <v>1462538532</v>
      </c>
      <c r="K2979" t="b">
        <v>0</v>
      </c>
      <c r="L2979">
        <v>1</v>
      </c>
      <c r="M2979" t="b">
        <v>0</v>
      </c>
      <c r="N2979" s="12" t="s">
        <v>8268</v>
      </c>
      <c r="O2979" t="s">
        <v>8270</v>
      </c>
      <c r="P2979" s="6">
        <f t="shared" si="230"/>
        <v>0.8</v>
      </c>
      <c r="Q2979">
        <f t="shared" si="231"/>
        <v>199</v>
      </c>
      <c r="R2979" s="16">
        <f t="shared" si="232"/>
        <v>42496.529305555552</v>
      </c>
      <c r="S2979" s="16">
        <f t="shared" si="233"/>
        <v>40507.239884259259</v>
      </c>
      <c r="T2979">
        <f t="shared" si="234"/>
        <v>2016</v>
      </c>
    </row>
    <row r="2980" spans="1:20" ht="45" hidden="1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 s="10">
        <v>1295847926</v>
      </c>
      <c r="J2980">
        <v>1290663926</v>
      </c>
      <c r="K2980" t="b">
        <v>0</v>
      </c>
      <c r="L2980">
        <v>6</v>
      </c>
      <c r="M2980" t="b">
        <v>0</v>
      </c>
      <c r="N2980" s="12" t="s">
        <v>8287</v>
      </c>
      <c r="O2980" t="s">
        <v>8310</v>
      </c>
      <c r="P2980" s="6">
        <f t="shared" si="230"/>
        <v>3.02</v>
      </c>
      <c r="Q2980">
        <f t="shared" si="231"/>
        <v>32.67</v>
      </c>
      <c r="R2980" s="16">
        <f t="shared" si="232"/>
        <v>40507.239884259259</v>
      </c>
      <c r="S2980" s="16">
        <f t="shared" si="233"/>
        <v>41944.916215277779</v>
      </c>
      <c r="T2980">
        <f t="shared" si="234"/>
        <v>2010</v>
      </c>
    </row>
    <row r="2981" spans="1:20" ht="60" hidden="1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 s="10">
        <v>1417474761</v>
      </c>
      <c r="J2981">
        <v>1414879161</v>
      </c>
      <c r="K2981" t="b">
        <v>0</v>
      </c>
      <c r="L2981">
        <v>10</v>
      </c>
      <c r="M2981" t="b">
        <v>0</v>
      </c>
      <c r="N2981" s="12" t="s">
        <v>8287</v>
      </c>
      <c r="O2981" t="s">
        <v>8310</v>
      </c>
      <c r="P2981" s="6">
        <f t="shared" si="230"/>
        <v>5.03</v>
      </c>
      <c r="Q2981">
        <f t="shared" si="231"/>
        <v>19.600000000000001</v>
      </c>
      <c r="R2981" s="16">
        <f t="shared" si="232"/>
        <v>41944.916215277779</v>
      </c>
      <c r="S2981" s="16">
        <f t="shared" si="233"/>
        <v>40431.127650462964</v>
      </c>
      <c r="T2981">
        <f t="shared" si="234"/>
        <v>2014</v>
      </c>
    </row>
    <row r="2982" spans="1:20" ht="60" hidden="1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 s="10">
        <v>1287975829</v>
      </c>
      <c r="J2982">
        <v>1284087829</v>
      </c>
      <c r="K2982" t="b">
        <v>0</v>
      </c>
      <c r="L2982">
        <v>7</v>
      </c>
      <c r="M2982" t="b">
        <v>0</v>
      </c>
      <c r="N2982" s="12" t="s">
        <v>8287</v>
      </c>
      <c r="O2982" t="s">
        <v>8288</v>
      </c>
      <c r="P2982" s="6">
        <f t="shared" si="230"/>
        <v>2.44</v>
      </c>
      <c r="Q2982">
        <f t="shared" si="231"/>
        <v>27.86</v>
      </c>
      <c r="R2982" s="16">
        <f t="shared" si="232"/>
        <v>40431.127650462964</v>
      </c>
      <c r="S2982" s="16">
        <f t="shared" si="233"/>
        <v>42031.833587962959</v>
      </c>
      <c r="T2982">
        <f t="shared" si="234"/>
        <v>2010</v>
      </c>
    </row>
    <row r="2983" spans="1:20" ht="30" hidden="1" x14ac:dyDescent="0.25">
      <c r="A2983">
        <v>3946</v>
      </c>
      <c r="B2983" s="3" t="s">
        <v>3943</v>
      </c>
      <c r="C2983" s="3" t="s">
        <v>8054</v>
      </c>
      <c r="D2983" s="6">
        <v>6000</v>
      </c>
      <c r="E2983" s="8">
        <v>195</v>
      </c>
      <c r="F2983" t="s">
        <v>8220</v>
      </c>
      <c r="G2983" t="s">
        <v>8223</v>
      </c>
      <c r="H2983" t="s">
        <v>8245</v>
      </c>
      <c r="I2983" s="10">
        <v>1425110400</v>
      </c>
      <c r="J2983">
        <v>1422388822</v>
      </c>
      <c r="K2983" t="b">
        <v>0</v>
      </c>
      <c r="L2983">
        <v>5</v>
      </c>
      <c r="M2983" t="b">
        <v>0</v>
      </c>
      <c r="N2983" s="12" t="s">
        <v>8283</v>
      </c>
      <c r="O2983" t="s">
        <v>8286</v>
      </c>
      <c r="P2983" s="6">
        <f t="shared" si="230"/>
        <v>3.25</v>
      </c>
      <c r="Q2983">
        <f t="shared" si="231"/>
        <v>39</v>
      </c>
      <c r="R2983" s="16">
        <f t="shared" si="232"/>
        <v>42031.833587962959</v>
      </c>
      <c r="S2983" s="16">
        <f t="shared" si="233"/>
        <v>42662.021539351852</v>
      </c>
      <c r="T2983">
        <f t="shared" si="234"/>
        <v>2015</v>
      </c>
    </row>
    <row r="2984" spans="1:20" ht="150" x14ac:dyDescent="0.25">
      <c r="A2984">
        <v>3429</v>
      </c>
      <c r="B2984" s="3" t="s">
        <v>3428</v>
      </c>
      <c r="C2984" s="3" t="s">
        <v>7539</v>
      </c>
      <c r="D2984" s="6">
        <v>150</v>
      </c>
      <c r="E2984" s="8">
        <v>195</v>
      </c>
      <c r="F2984" t="s">
        <v>8218</v>
      </c>
      <c r="G2984" t="s">
        <v>8224</v>
      </c>
      <c r="H2984" t="s">
        <v>8246</v>
      </c>
      <c r="I2984" s="10">
        <v>1478046661</v>
      </c>
      <c r="J2984">
        <v>1476837061</v>
      </c>
      <c r="K2984" t="b">
        <v>0</v>
      </c>
      <c r="L2984">
        <v>12</v>
      </c>
      <c r="M2984" t="b">
        <v>1</v>
      </c>
      <c r="N2984" s="12" t="s">
        <v>8283</v>
      </c>
      <c r="O2984" t="s">
        <v>8286</v>
      </c>
      <c r="P2984" s="6">
        <f t="shared" si="230"/>
        <v>130</v>
      </c>
      <c r="Q2984">
        <f t="shared" si="231"/>
        <v>16.25</v>
      </c>
      <c r="R2984" s="16">
        <f t="shared" si="232"/>
        <v>42662.021539351852</v>
      </c>
      <c r="S2984" s="16">
        <f t="shared" si="233"/>
        <v>42409.040231481486</v>
      </c>
      <c r="T2984">
        <f t="shared" si="234"/>
        <v>2016</v>
      </c>
    </row>
    <row r="2985" spans="1:20" ht="60" hidden="1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 s="10">
        <v>1456189076</v>
      </c>
      <c r="J2985">
        <v>1454979476</v>
      </c>
      <c r="K2985" t="b">
        <v>0</v>
      </c>
      <c r="L2985">
        <v>10</v>
      </c>
      <c r="M2985" t="b">
        <v>0</v>
      </c>
      <c r="N2985" s="12" t="s">
        <v>8268</v>
      </c>
      <c r="O2985" t="s">
        <v>8270</v>
      </c>
      <c r="P2985" s="6">
        <f t="shared" si="230"/>
        <v>1.29</v>
      </c>
      <c r="Q2985">
        <f t="shared" si="231"/>
        <v>19.399999999999999</v>
      </c>
      <c r="R2985" s="16">
        <f t="shared" si="232"/>
        <v>42409.040231481486</v>
      </c>
      <c r="S2985" s="16">
        <f t="shared" si="233"/>
        <v>42067.62431712963</v>
      </c>
      <c r="T2985">
        <f t="shared" si="234"/>
        <v>2016</v>
      </c>
    </row>
    <row r="2986" spans="1:20" ht="60" hidden="1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 s="10">
        <v>1428069541</v>
      </c>
      <c r="J2986">
        <v>1425481141</v>
      </c>
      <c r="K2986" t="b">
        <v>0</v>
      </c>
      <c r="L2986">
        <v>4</v>
      </c>
      <c r="M2986" t="b">
        <v>0</v>
      </c>
      <c r="N2986" s="12" t="s">
        <v>8281</v>
      </c>
      <c r="O2986" t="s">
        <v>8297</v>
      </c>
      <c r="P2986" s="6">
        <f t="shared" si="230"/>
        <v>2.38</v>
      </c>
      <c r="Q2986">
        <f t="shared" si="231"/>
        <v>47.5</v>
      </c>
      <c r="R2986" s="16">
        <f t="shared" si="232"/>
        <v>42067.62431712963</v>
      </c>
      <c r="S2986" s="16">
        <f t="shared" si="233"/>
        <v>42556.807187500002</v>
      </c>
      <c r="T2986">
        <f t="shared" si="234"/>
        <v>2015</v>
      </c>
    </row>
    <row r="2987" spans="1:20" ht="30" hidden="1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 s="10">
        <v>1468351341</v>
      </c>
      <c r="J2987">
        <v>1467746541</v>
      </c>
      <c r="K2987" t="b">
        <v>0</v>
      </c>
      <c r="L2987">
        <v>4</v>
      </c>
      <c r="M2987" t="b">
        <v>0</v>
      </c>
      <c r="N2987" s="12" t="s">
        <v>8306</v>
      </c>
      <c r="O2987" t="s">
        <v>8307</v>
      </c>
      <c r="P2987" s="6">
        <f t="shared" si="230"/>
        <v>95.48</v>
      </c>
      <c r="Q2987">
        <f t="shared" si="231"/>
        <v>47.5</v>
      </c>
      <c r="R2987" s="16">
        <f t="shared" si="232"/>
        <v>42556.807187500002</v>
      </c>
      <c r="S2987" s="16">
        <f t="shared" si="233"/>
        <v>41885.221550925926</v>
      </c>
      <c r="T2987">
        <f t="shared" si="234"/>
        <v>2016</v>
      </c>
    </row>
    <row r="2988" spans="1:20" ht="45" hidden="1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 s="10">
        <v>1412405940</v>
      </c>
      <c r="J2988">
        <v>1409721542</v>
      </c>
      <c r="K2988" t="b">
        <v>1</v>
      </c>
      <c r="L2988">
        <v>8</v>
      </c>
      <c r="M2988" t="b">
        <v>0</v>
      </c>
      <c r="N2988" s="12" t="s">
        <v>8283</v>
      </c>
      <c r="O2988" t="s">
        <v>8286</v>
      </c>
      <c r="P2988" s="6">
        <f t="shared" si="230"/>
        <v>2.7</v>
      </c>
      <c r="Q2988">
        <f t="shared" si="231"/>
        <v>23.63</v>
      </c>
      <c r="R2988" s="16">
        <f t="shared" si="232"/>
        <v>41885.221550925926</v>
      </c>
      <c r="S2988" s="16">
        <f t="shared" si="233"/>
        <v>41835.763981481483</v>
      </c>
      <c r="T2988">
        <f t="shared" si="234"/>
        <v>2014</v>
      </c>
    </row>
    <row r="2989" spans="1:20" ht="60" hidden="1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 s="10">
        <v>1408040408</v>
      </c>
      <c r="J2989">
        <v>1405448408</v>
      </c>
      <c r="K2989" t="b">
        <v>0</v>
      </c>
      <c r="L2989">
        <v>8</v>
      </c>
      <c r="M2989" t="b">
        <v>0</v>
      </c>
      <c r="N2989" s="12" t="s">
        <v>8279</v>
      </c>
      <c r="O2989" t="s">
        <v>8305</v>
      </c>
      <c r="P2989" s="6">
        <f t="shared" si="230"/>
        <v>0.75</v>
      </c>
      <c r="Q2989">
        <f t="shared" si="231"/>
        <v>23.5</v>
      </c>
      <c r="R2989" s="16">
        <f t="shared" si="232"/>
        <v>41835.763981481483</v>
      </c>
      <c r="S2989" s="16">
        <f t="shared" si="233"/>
        <v>41849.560694444444</v>
      </c>
      <c r="T2989">
        <f t="shared" si="234"/>
        <v>2014</v>
      </c>
    </row>
    <row r="2990" spans="1:20" ht="45" hidden="1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 s="10">
        <v>1411824444</v>
      </c>
      <c r="J2990">
        <v>1406640444</v>
      </c>
      <c r="K2990" t="b">
        <v>1</v>
      </c>
      <c r="L2990">
        <v>15</v>
      </c>
      <c r="M2990" t="b">
        <v>0</v>
      </c>
      <c r="N2990" s="12" t="s">
        <v>8273</v>
      </c>
      <c r="O2990" t="s">
        <v>8274</v>
      </c>
      <c r="P2990" s="6">
        <f t="shared" si="230"/>
        <v>3.74</v>
      </c>
      <c r="Q2990">
        <f t="shared" si="231"/>
        <v>12.47</v>
      </c>
      <c r="R2990" s="16">
        <f t="shared" si="232"/>
        <v>41849.560694444444</v>
      </c>
      <c r="S2990" s="16">
        <f t="shared" si="233"/>
        <v>42325.19358796296</v>
      </c>
      <c r="T2990">
        <f t="shared" si="234"/>
        <v>2014</v>
      </c>
    </row>
    <row r="2991" spans="1:20" ht="60" hidden="1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 s="10">
        <v>1450327126</v>
      </c>
      <c r="J2991">
        <v>1447735126</v>
      </c>
      <c r="K2991" t="b">
        <v>0</v>
      </c>
      <c r="L2991">
        <v>8</v>
      </c>
      <c r="M2991" t="b">
        <v>0</v>
      </c>
      <c r="N2991" s="12" t="s">
        <v>8276</v>
      </c>
      <c r="O2991" t="s">
        <v>8304</v>
      </c>
      <c r="P2991" s="6">
        <f t="shared" si="230"/>
        <v>0.41</v>
      </c>
      <c r="Q2991">
        <f t="shared" si="231"/>
        <v>23.25</v>
      </c>
      <c r="R2991" s="16">
        <f t="shared" si="232"/>
        <v>42325.19358796296</v>
      </c>
      <c r="S2991" s="16">
        <f t="shared" si="233"/>
        <v>41948.727256944447</v>
      </c>
      <c r="T2991">
        <f t="shared" si="234"/>
        <v>2015</v>
      </c>
    </row>
    <row r="2992" spans="1:20" ht="45" hidden="1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 s="10">
        <v>1417800435</v>
      </c>
      <c r="J2992">
        <v>1415208435</v>
      </c>
      <c r="K2992" t="b">
        <v>0</v>
      </c>
      <c r="L2992">
        <v>4</v>
      </c>
      <c r="M2992" t="b">
        <v>0</v>
      </c>
      <c r="N2992" s="12" t="s">
        <v>8283</v>
      </c>
      <c r="O2992" t="s">
        <v>8286</v>
      </c>
      <c r="P2992" s="6">
        <f t="shared" si="230"/>
        <v>0.41</v>
      </c>
      <c r="Q2992">
        <f t="shared" si="231"/>
        <v>46.25</v>
      </c>
      <c r="R2992" s="16">
        <f t="shared" si="232"/>
        <v>41948.727256944447</v>
      </c>
      <c r="S2992" s="16">
        <f t="shared" si="233"/>
        <v>42224.756909722222</v>
      </c>
      <c r="T2992">
        <f t="shared" si="234"/>
        <v>2014</v>
      </c>
    </row>
    <row r="2993" spans="1:20" ht="45" hidden="1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 s="10">
        <v>1441649397</v>
      </c>
      <c r="J2993">
        <v>1439057397</v>
      </c>
      <c r="K2993" t="b">
        <v>0</v>
      </c>
      <c r="L2993">
        <v>3</v>
      </c>
      <c r="M2993" t="b">
        <v>0</v>
      </c>
      <c r="N2993" s="12" t="s">
        <v>8283</v>
      </c>
      <c r="O2993" t="s">
        <v>8286</v>
      </c>
      <c r="P2993" s="6">
        <f t="shared" si="230"/>
        <v>3.08</v>
      </c>
      <c r="Q2993">
        <f t="shared" si="231"/>
        <v>61.67</v>
      </c>
      <c r="R2993" s="16">
        <f t="shared" si="232"/>
        <v>42224.756909722222</v>
      </c>
      <c r="S2993" s="16">
        <f t="shared" si="233"/>
        <v>42088.069108796291</v>
      </c>
      <c r="T2993">
        <f t="shared" si="234"/>
        <v>2015</v>
      </c>
    </row>
    <row r="2994" spans="1:20" ht="60" hidden="1" x14ac:dyDescent="0.25">
      <c r="A2994">
        <v>2372</v>
      </c>
      <c r="B2994" s="3" t="s">
        <v>2373</v>
      </c>
      <c r="C2994" s="3" t="s">
        <v>6482</v>
      </c>
      <c r="D2994" s="6">
        <v>5500</v>
      </c>
      <c r="E2994" s="8">
        <v>180</v>
      </c>
      <c r="F2994" t="s">
        <v>8219</v>
      </c>
      <c r="G2994" t="s">
        <v>8225</v>
      </c>
      <c r="H2994" t="s">
        <v>8247</v>
      </c>
      <c r="I2994" s="10">
        <v>1429839571</v>
      </c>
      <c r="J2994">
        <v>1427247571</v>
      </c>
      <c r="K2994" t="b">
        <v>0</v>
      </c>
      <c r="L2994">
        <v>6</v>
      </c>
      <c r="M2994" t="b">
        <v>0</v>
      </c>
      <c r="N2994" s="12" t="s">
        <v>8268</v>
      </c>
      <c r="O2994" t="s">
        <v>8302</v>
      </c>
      <c r="P2994" s="6">
        <f t="shared" si="230"/>
        <v>3.27</v>
      </c>
      <c r="Q2994">
        <f t="shared" si="231"/>
        <v>30</v>
      </c>
      <c r="R2994" s="16">
        <f t="shared" si="232"/>
        <v>42088.069108796291</v>
      </c>
      <c r="S2994" s="16">
        <f t="shared" si="233"/>
        <v>42040.829872685179</v>
      </c>
      <c r="T2994">
        <f t="shared" si="234"/>
        <v>2015</v>
      </c>
    </row>
    <row r="2995" spans="1:20" ht="45" hidden="1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 s="10">
        <v>1425758101</v>
      </c>
      <c r="J2995">
        <v>1423166101</v>
      </c>
      <c r="K2995" t="b">
        <v>0</v>
      </c>
      <c r="L2995">
        <v>6</v>
      </c>
      <c r="M2995" t="b">
        <v>0</v>
      </c>
      <c r="N2995" s="12" t="s">
        <v>8271</v>
      </c>
      <c r="O2995" t="s">
        <v>8308</v>
      </c>
      <c r="P2995" s="6">
        <f t="shared" si="230"/>
        <v>6.61</v>
      </c>
      <c r="Q2995">
        <f t="shared" si="231"/>
        <v>30</v>
      </c>
      <c r="R2995" s="16">
        <f t="shared" si="232"/>
        <v>42040.829872685179</v>
      </c>
      <c r="S2995" s="16">
        <f t="shared" si="233"/>
        <v>42070.047754629632</v>
      </c>
      <c r="T2995">
        <f t="shared" si="234"/>
        <v>2015</v>
      </c>
    </row>
    <row r="2996" spans="1:20" ht="30" hidden="1" x14ac:dyDescent="0.25">
      <c r="A2996">
        <v>177</v>
      </c>
      <c r="B2996" s="3" t="s">
        <v>179</v>
      </c>
      <c r="C2996" s="3" t="s">
        <v>4287</v>
      </c>
      <c r="D2996" s="6">
        <v>450</v>
      </c>
      <c r="E2996" s="8">
        <v>180</v>
      </c>
      <c r="F2996" t="s">
        <v>8220</v>
      </c>
      <c r="G2996" t="s">
        <v>8223</v>
      </c>
      <c r="H2996" t="s">
        <v>8245</v>
      </c>
      <c r="I2996" s="10">
        <v>1427155726</v>
      </c>
      <c r="J2996">
        <v>1425690526</v>
      </c>
      <c r="K2996" t="b">
        <v>0</v>
      </c>
      <c r="L2996">
        <v>7</v>
      </c>
      <c r="M2996" t="b">
        <v>0</v>
      </c>
      <c r="N2996" s="12" t="s">
        <v>8281</v>
      </c>
      <c r="O2996" t="s">
        <v>8285</v>
      </c>
      <c r="P2996" s="6">
        <f t="shared" si="230"/>
        <v>40</v>
      </c>
      <c r="Q2996">
        <f t="shared" si="231"/>
        <v>25.71</v>
      </c>
      <c r="R2996" s="16">
        <f t="shared" si="232"/>
        <v>42070.047754629632</v>
      </c>
      <c r="S2996" s="16">
        <f t="shared" si="233"/>
        <v>41153.066400462965</v>
      </c>
      <c r="T2996">
        <f t="shared" si="234"/>
        <v>2015</v>
      </c>
    </row>
    <row r="2997" spans="1:20" ht="30" hidden="1" x14ac:dyDescent="0.25">
      <c r="A2997">
        <v>2167</v>
      </c>
      <c r="B2997" s="3" t="s">
        <v>2168</v>
      </c>
      <c r="C2997" s="3" t="s">
        <v>6277</v>
      </c>
      <c r="D2997" s="6">
        <v>150</v>
      </c>
      <c r="E2997" s="8">
        <v>180</v>
      </c>
      <c r="F2997" t="s">
        <v>8218</v>
      </c>
      <c r="G2997" t="s">
        <v>8223</v>
      </c>
      <c r="H2997" t="s">
        <v>8245</v>
      </c>
      <c r="I2997" s="10">
        <v>1347672937</v>
      </c>
      <c r="J2997">
        <v>1346463337</v>
      </c>
      <c r="K2997" t="b">
        <v>0</v>
      </c>
      <c r="L2997">
        <v>8</v>
      </c>
      <c r="M2997" t="b">
        <v>1</v>
      </c>
      <c r="N2997" s="12" t="s">
        <v>8287</v>
      </c>
      <c r="O2997" t="s">
        <v>8291</v>
      </c>
      <c r="P2997" s="6">
        <f t="shared" si="230"/>
        <v>120</v>
      </c>
      <c r="Q2997">
        <f t="shared" si="231"/>
        <v>22.5</v>
      </c>
      <c r="R2997" s="16">
        <f t="shared" si="232"/>
        <v>41153.066400462965</v>
      </c>
      <c r="S2997" s="16">
        <f t="shared" si="233"/>
        <v>42477.729780092588</v>
      </c>
      <c r="T2997">
        <f t="shared" si="234"/>
        <v>2012</v>
      </c>
    </row>
    <row r="2998" spans="1:20" ht="150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 s="10">
        <v>1462914000</v>
      </c>
      <c r="J2998">
        <v>1460914253</v>
      </c>
      <c r="K2998" t="b">
        <v>0</v>
      </c>
      <c r="L2998">
        <v>15</v>
      </c>
      <c r="M2998" t="b">
        <v>1</v>
      </c>
      <c r="N2998" s="12" t="s">
        <v>8283</v>
      </c>
      <c r="O2998" t="s">
        <v>8286</v>
      </c>
      <c r="P2998" s="6">
        <f t="shared" si="230"/>
        <v>180</v>
      </c>
      <c r="Q2998">
        <f t="shared" si="231"/>
        <v>12</v>
      </c>
      <c r="R2998" s="16">
        <f t="shared" si="232"/>
        <v>42477.729780092588</v>
      </c>
      <c r="S2998" s="16">
        <f t="shared" si="233"/>
        <v>41009.847314814811</v>
      </c>
      <c r="T2998">
        <f t="shared" si="234"/>
        <v>2016</v>
      </c>
    </row>
    <row r="2999" spans="1:20" ht="45" hidden="1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 s="10">
        <v>1339273208</v>
      </c>
      <c r="J2999">
        <v>1334089208</v>
      </c>
      <c r="K2999" t="b">
        <v>0</v>
      </c>
      <c r="L2999">
        <v>10</v>
      </c>
      <c r="M2999" t="b">
        <v>0</v>
      </c>
      <c r="N2999" s="12" t="s">
        <v>8276</v>
      </c>
      <c r="O2999" t="s">
        <v>8294</v>
      </c>
      <c r="P2999" s="6">
        <f t="shared" si="230"/>
        <v>0.04</v>
      </c>
      <c r="Q2999">
        <f t="shared" si="231"/>
        <v>17.850000000000001</v>
      </c>
      <c r="R2999" s="16">
        <f t="shared" si="232"/>
        <v>41009.847314814811</v>
      </c>
      <c r="S2999" s="16">
        <f t="shared" si="233"/>
        <v>40731.61037037037</v>
      </c>
      <c r="T2999">
        <f t="shared" si="234"/>
        <v>2012</v>
      </c>
    </row>
    <row r="3000" spans="1:20" ht="60" hidden="1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 s="10">
        <v>1312641536</v>
      </c>
      <c r="J3000">
        <v>1310049536</v>
      </c>
      <c r="K3000" t="b">
        <v>0</v>
      </c>
      <c r="L3000">
        <v>3</v>
      </c>
      <c r="M3000" t="b">
        <v>0</v>
      </c>
      <c r="N3000" s="12" t="s">
        <v>8287</v>
      </c>
      <c r="O3000" t="s">
        <v>8314</v>
      </c>
      <c r="P3000" s="6">
        <f t="shared" si="230"/>
        <v>17.8</v>
      </c>
      <c r="Q3000">
        <f t="shared" si="231"/>
        <v>59.33</v>
      </c>
      <c r="R3000" s="16">
        <f t="shared" si="232"/>
        <v>40731.61037037037</v>
      </c>
      <c r="S3000" s="16">
        <f t="shared" si="233"/>
        <v>42540.593530092592</v>
      </c>
      <c r="T3000">
        <f t="shared" si="234"/>
        <v>2011</v>
      </c>
    </row>
    <row r="3001" spans="1:20" ht="60" hidden="1" x14ac:dyDescent="0.25">
      <c r="A3001">
        <v>2869</v>
      </c>
      <c r="B3001" s="3" t="s">
        <v>2869</v>
      </c>
      <c r="C3001" s="3" t="s">
        <v>6979</v>
      </c>
      <c r="D3001" s="6">
        <v>20000</v>
      </c>
      <c r="E3001" s="8">
        <v>177</v>
      </c>
      <c r="F3001" t="s">
        <v>8220</v>
      </c>
      <c r="G3001" t="s">
        <v>8223</v>
      </c>
      <c r="H3001" t="s">
        <v>8245</v>
      </c>
      <c r="I3001" s="10">
        <v>1468937681</v>
      </c>
      <c r="J3001">
        <v>1466345681</v>
      </c>
      <c r="K3001" t="b">
        <v>0</v>
      </c>
      <c r="L3001">
        <v>5</v>
      </c>
      <c r="M3001" t="b">
        <v>0</v>
      </c>
      <c r="N3001" s="12" t="s">
        <v>8283</v>
      </c>
      <c r="O3001" t="s">
        <v>8286</v>
      </c>
      <c r="P3001" s="6">
        <f t="shared" si="230"/>
        <v>0.89</v>
      </c>
      <c r="Q3001">
        <f t="shared" si="231"/>
        <v>35.4</v>
      </c>
      <c r="R3001" s="16">
        <f t="shared" si="232"/>
        <v>42540.593530092592</v>
      </c>
      <c r="S3001" s="16">
        <f t="shared" si="233"/>
        <v>42115.143634259264</v>
      </c>
      <c r="T3001">
        <f t="shared" si="234"/>
        <v>2016</v>
      </c>
    </row>
    <row r="3002" spans="1:20" ht="75" hidden="1" x14ac:dyDescent="0.25">
      <c r="A3002">
        <v>767</v>
      </c>
      <c r="B3002" s="3" t="s">
        <v>768</v>
      </c>
      <c r="C3002" s="3" t="s">
        <v>4877</v>
      </c>
      <c r="D3002" s="6">
        <v>5000</v>
      </c>
      <c r="E3002" s="8">
        <v>177</v>
      </c>
      <c r="F3002" t="s">
        <v>8220</v>
      </c>
      <c r="G3002" t="s">
        <v>8223</v>
      </c>
      <c r="H3002" t="s">
        <v>8245</v>
      </c>
      <c r="I3002" s="10">
        <v>1432178810</v>
      </c>
      <c r="J3002">
        <v>1429586810</v>
      </c>
      <c r="K3002" t="b">
        <v>0</v>
      </c>
      <c r="L3002">
        <v>3</v>
      </c>
      <c r="M3002" t="b">
        <v>0</v>
      </c>
      <c r="N3002" s="12" t="s">
        <v>8271</v>
      </c>
      <c r="O3002" t="s">
        <v>8312</v>
      </c>
      <c r="P3002" s="6">
        <f t="shared" si="230"/>
        <v>3.54</v>
      </c>
      <c r="Q3002">
        <f t="shared" si="231"/>
        <v>59</v>
      </c>
      <c r="R3002" s="16">
        <f t="shared" si="232"/>
        <v>42115.143634259264</v>
      </c>
      <c r="S3002" s="16">
        <f t="shared" si="233"/>
        <v>42263.691574074073</v>
      </c>
      <c r="T3002">
        <f t="shared" si="234"/>
        <v>2015</v>
      </c>
    </row>
    <row r="3003" spans="1:20" ht="60" hidden="1" x14ac:dyDescent="0.25">
      <c r="A3003">
        <v>3068</v>
      </c>
      <c r="B3003" s="3" t="s">
        <v>3068</v>
      </c>
      <c r="C3003" s="3" t="s">
        <v>7178</v>
      </c>
      <c r="D3003" s="6">
        <v>250000</v>
      </c>
      <c r="E3003" s="8">
        <v>175</v>
      </c>
      <c r="F3003" t="s">
        <v>8220</v>
      </c>
      <c r="G3003" t="s">
        <v>8223</v>
      </c>
      <c r="H3003" t="s">
        <v>8245</v>
      </c>
      <c r="I3003" s="10">
        <v>1445013352</v>
      </c>
      <c r="J3003">
        <v>1442421352</v>
      </c>
      <c r="K3003" t="b">
        <v>0</v>
      </c>
      <c r="L3003">
        <v>2</v>
      </c>
      <c r="M3003" t="b">
        <v>0</v>
      </c>
      <c r="N3003" s="12" t="s">
        <v>8283</v>
      </c>
      <c r="O3003" t="s">
        <v>8284</v>
      </c>
      <c r="P3003" s="6">
        <f t="shared" si="230"/>
        <v>7.0000000000000007E-2</v>
      </c>
      <c r="Q3003">
        <f t="shared" si="231"/>
        <v>87.5</v>
      </c>
      <c r="R3003" s="16">
        <f t="shared" si="232"/>
        <v>42263.691574074073</v>
      </c>
      <c r="S3003" s="16">
        <f t="shared" si="233"/>
        <v>41968.852118055554</v>
      </c>
      <c r="T3003">
        <f t="shared" si="234"/>
        <v>2015</v>
      </c>
    </row>
    <row r="3004" spans="1:20" ht="45" hidden="1" x14ac:dyDescent="0.25">
      <c r="A3004">
        <v>579</v>
      </c>
      <c r="B3004" s="3" t="s">
        <v>580</v>
      </c>
      <c r="C3004" s="3" t="s">
        <v>4689</v>
      </c>
      <c r="D3004" s="6">
        <v>12000</v>
      </c>
      <c r="E3004" s="8">
        <v>175</v>
      </c>
      <c r="F3004" t="s">
        <v>8220</v>
      </c>
      <c r="G3004" t="s">
        <v>8223</v>
      </c>
      <c r="H3004" t="s">
        <v>8245</v>
      </c>
      <c r="I3004" s="10">
        <v>1419539223</v>
      </c>
      <c r="J3004">
        <v>1416947223</v>
      </c>
      <c r="K3004" t="b">
        <v>0</v>
      </c>
      <c r="L3004">
        <v>5</v>
      </c>
      <c r="M3004" t="b">
        <v>0</v>
      </c>
      <c r="N3004" s="12" t="s">
        <v>8268</v>
      </c>
      <c r="O3004" t="s">
        <v>8302</v>
      </c>
      <c r="P3004" s="6">
        <f t="shared" si="230"/>
        <v>1.46</v>
      </c>
      <c r="Q3004">
        <f t="shared" si="231"/>
        <v>35</v>
      </c>
      <c r="R3004" s="16">
        <f t="shared" si="232"/>
        <v>41968.852118055554</v>
      </c>
      <c r="S3004" s="16">
        <f t="shared" si="233"/>
        <v>42124.623877314814</v>
      </c>
      <c r="T3004">
        <f t="shared" si="234"/>
        <v>2014</v>
      </c>
    </row>
    <row r="3005" spans="1:20" ht="60" hidden="1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 s="10">
        <v>1434063600</v>
      </c>
      <c r="J3005">
        <v>1430405903</v>
      </c>
      <c r="K3005" t="b">
        <v>0</v>
      </c>
      <c r="L3005">
        <v>7</v>
      </c>
      <c r="M3005" t="b">
        <v>0</v>
      </c>
      <c r="N3005" s="12" t="s">
        <v>8283</v>
      </c>
      <c r="O3005" t="s">
        <v>8286</v>
      </c>
      <c r="P3005" s="6">
        <f t="shared" si="230"/>
        <v>11.53</v>
      </c>
      <c r="Q3005">
        <f t="shared" si="231"/>
        <v>24.71</v>
      </c>
      <c r="R3005" s="16">
        <f t="shared" si="232"/>
        <v>42124.623877314814</v>
      </c>
      <c r="S3005" s="16">
        <f t="shared" si="233"/>
        <v>41559.5549537037</v>
      </c>
      <c r="T3005">
        <f t="shared" si="234"/>
        <v>2015</v>
      </c>
    </row>
    <row r="3006" spans="1:20" ht="45" hidden="1" x14ac:dyDescent="0.25">
      <c r="A3006">
        <v>862</v>
      </c>
      <c r="B3006" s="3" t="s">
        <v>863</v>
      </c>
      <c r="C3006" s="3" t="s">
        <v>4972</v>
      </c>
      <c r="D3006" s="6">
        <v>50000</v>
      </c>
      <c r="E3006" s="8">
        <v>170</v>
      </c>
      <c r="F3006" t="s">
        <v>8220</v>
      </c>
      <c r="G3006" t="s">
        <v>8224</v>
      </c>
      <c r="H3006" t="s">
        <v>8246</v>
      </c>
      <c r="I3006" s="10">
        <v>1384179548</v>
      </c>
      <c r="J3006">
        <v>1381583948</v>
      </c>
      <c r="K3006" t="b">
        <v>0</v>
      </c>
      <c r="L3006">
        <v>4</v>
      </c>
      <c r="M3006" t="b">
        <v>0</v>
      </c>
      <c r="N3006" s="12" t="s">
        <v>8287</v>
      </c>
      <c r="O3006" t="s">
        <v>8310</v>
      </c>
      <c r="P3006" s="6">
        <f t="shared" si="230"/>
        <v>0.34</v>
      </c>
      <c r="Q3006">
        <f t="shared" si="231"/>
        <v>42.5</v>
      </c>
      <c r="R3006" s="16">
        <f t="shared" si="232"/>
        <v>41559.5549537037</v>
      </c>
      <c r="S3006" s="16">
        <f t="shared" si="233"/>
        <v>40863.060127314813</v>
      </c>
      <c r="T3006">
        <f t="shared" si="234"/>
        <v>2013</v>
      </c>
    </row>
    <row r="3007" spans="1:20" ht="45" hidden="1" x14ac:dyDescent="0.25">
      <c r="A3007">
        <v>775</v>
      </c>
      <c r="B3007" s="3" t="s">
        <v>776</v>
      </c>
      <c r="C3007" s="3" t="s">
        <v>4885</v>
      </c>
      <c r="D3007" s="6">
        <v>10000</v>
      </c>
      <c r="E3007" s="8">
        <v>170</v>
      </c>
      <c r="F3007" t="s">
        <v>8220</v>
      </c>
      <c r="G3007" t="s">
        <v>8223</v>
      </c>
      <c r="H3007" t="s">
        <v>8245</v>
      </c>
      <c r="I3007" s="10">
        <v>1323998795</v>
      </c>
      <c r="J3007">
        <v>1321406795</v>
      </c>
      <c r="K3007" t="b">
        <v>0</v>
      </c>
      <c r="L3007">
        <v>5</v>
      </c>
      <c r="M3007" t="b">
        <v>0</v>
      </c>
      <c r="N3007" s="12" t="s">
        <v>8271</v>
      </c>
      <c r="O3007" t="s">
        <v>8312</v>
      </c>
      <c r="P3007" s="6">
        <f t="shared" si="230"/>
        <v>1.7</v>
      </c>
      <c r="Q3007">
        <f t="shared" si="231"/>
        <v>34</v>
      </c>
      <c r="R3007" s="16">
        <f t="shared" si="232"/>
        <v>40863.060127314813</v>
      </c>
      <c r="S3007" s="16">
        <f t="shared" si="233"/>
        <v>41793.191875000004</v>
      </c>
      <c r="T3007">
        <f t="shared" si="234"/>
        <v>2011</v>
      </c>
    </row>
    <row r="3008" spans="1:20" ht="60" hidden="1" x14ac:dyDescent="0.25">
      <c r="A3008">
        <v>3896</v>
      </c>
      <c r="B3008" s="3" t="s">
        <v>3893</v>
      </c>
      <c r="C3008" s="3" t="s">
        <v>8004</v>
      </c>
      <c r="D3008" s="6">
        <v>1600</v>
      </c>
      <c r="E3008" s="8">
        <v>170</v>
      </c>
      <c r="F3008" t="s">
        <v>8220</v>
      </c>
      <c r="G3008" t="s">
        <v>8223</v>
      </c>
      <c r="H3008" t="s">
        <v>8245</v>
      </c>
      <c r="I3008" s="10">
        <v>1402979778</v>
      </c>
      <c r="J3008">
        <v>1401770178</v>
      </c>
      <c r="K3008" t="b">
        <v>0</v>
      </c>
      <c r="L3008">
        <v>4</v>
      </c>
      <c r="M3008" t="b">
        <v>0</v>
      </c>
      <c r="N3008" s="12" t="s">
        <v>8283</v>
      </c>
      <c r="O3008" t="s">
        <v>8286</v>
      </c>
      <c r="P3008" s="6">
        <f t="shared" si="230"/>
        <v>10.63</v>
      </c>
      <c r="Q3008">
        <f t="shared" si="231"/>
        <v>42.5</v>
      </c>
      <c r="R3008" s="16">
        <f t="shared" si="232"/>
        <v>41793.191875000004</v>
      </c>
      <c r="S3008" s="16">
        <f t="shared" si="233"/>
        <v>42132.809953703705</v>
      </c>
      <c r="T3008">
        <f t="shared" si="234"/>
        <v>2014</v>
      </c>
    </row>
    <row r="3009" spans="1:20" ht="60" hidden="1" x14ac:dyDescent="0.25">
      <c r="A3009">
        <v>3982</v>
      </c>
      <c r="B3009" s="3" t="s">
        <v>3978</v>
      </c>
      <c r="C3009" s="3" t="s">
        <v>8088</v>
      </c>
      <c r="D3009" s="6">
        <v>850</v>
      </c>
      <c r="E3009" s="8">
        <v>170</v>
      </c>
      <c r="F3009" t="s">
        <v>8220</v>
      </c>
      <c r="G3009" t="s">
        <v>8224</v>
      </c>
      <c r="H3009" t="s">
        <v>8246</v>
      </c>
      <c r="I3009" s="10">
        <v>1436297180</v>
      </c>
      <c r="J3009">
        <v>1431113180</v>
      </c>
      <c r="K3009" t="b">
        <v>0</v>
      </c>
      <c r="L3009">
        <v>5</v>
      </c>
      <c r="M3009" t="b">
        <v>0</v>
      </c>
      <c r="N3009" s="12" t="s">
        <v>8283</v>
      </c>
      <c r="O3009" t="s">
        <v>8286</v>
      </c>
      <c r="P3009" s="6">
        <f t="shared" si="230"/>
        <v>20</v>
      </c>
      <c r="Q3009">
        <f t="shared" si="231"/>
        <v>34</v>
      </c>
      <c r="R3009" s="16">
        <f t="shared" si="232"/>
        <v>42132.809953703705</v>
      </c>
      <c r="S3009" s="16">
        <f t="shared" si="233"/>
        <v>42281.136099537034</v>
      </c>
      <c r="T3009">
        <f t="shared" si="234"/>
        <v>2015</v>
      </c>
    </row>
    <row r="3010" spans="1:20" ht="45" hidden="1" x14ac:dyDescent="0.25">
      <c r="A3010">
        <v>1549</v>
      </c>
      <c r="B3010" s="3" t="s">
        <v>1550</v>
      </c>
      <c r="C3010" s="3" t="s">
        <v>5659</v>
      </c>
      <c r="D3010" s="6">
        <v>500</v>
      </c>
      <c r="E3010" s="8">
        <v>170</v>
      </c>
      <c r="F3010" t="s">
        <v>8220</v>
      </c>
      <c r="G3010" t="s">
        <v>8223</v>
      </c>
      <c r="H3010" t="s">
        <v>8245</v>
      </c>
      <c r="I3010" s="10">
        <v>1446524159</v>
      </c>
      <c r="J3010">
        <v>1443928559</v>
      </c>
      <c r="K3010" t="b">
        <v>0</v>
      </c>
      <c r="L3010">
        <v>6</v>
      </c>
      <c r="M3010" t="b">
        <v>0</v>
      </c>
      <c r="N3010" s="12" t="s">
        <v>8273</v>
      </c>
      <c r="O3010" t="s">
        <v>8315</v>
      </c>
      <c r="P3010" s="6">
        <f t="shared" ref="P3010:P3073" si="235">ROUND(E3010/D3010*100,2)</f>
        <v>34</v>
      </c>
      <c r="Q3010">
        <f t="shared" ref="Q3010:Q3073" si="236">ROUND(E3010/L3010,2)</f>
        <v>28.33</v>
      </c>
      <c r="R3010" s="16">
        <f t="shared" si="232"/>
        <v>42281.136099537034</v>
      </c>
      <c r="S3010" s="16">
        <f t="shared" si="233"/>
        <v>42031.666898148149</v>
      </c>
      <c r="T3010">
        <f t="shared" si="234"/>
        <v>2015</v>
      </c>
    </row>
    <row r="3011" spans="1:20" ht="45" hidden="1" x14ac:dyDescent="0.25">
      <c r="A3011">
        <v>4070</v>
      </c>
      <c r="B3011" s="3" t="s">
        <v>4066</v>
      </c>
      <c r="C3011" s="3" t="s">
        <v>8173</v>
      </c>
      <c r="D3011" s="6">
        <v>1000</v>
      </c>
      <c r="E3011" s="8">
        <v>165</v>
      </c>
      <c r="F3011" t="s">
        <v>8220</v>
      </c>
      <c r="G3011" t="s">
        <v>8223</v>
      </c>
      <c r="H3011" t="s">
        <v>8245</v>
      </c>
      <c r="I3011" s="10">
        <v>1425178800</v>
      </c>
      <c r="J3011">
        <v>1422374420</v>
      </c>
      <c r="K3011" t="b">
        <v>0</v>
      </c>
      <c r="L3011">
        <v>6</v>
      </c>
      <c r="M3011" t="b">
        <v>0</v>
      </c>
      <c r="N3011" s="12" t="s">
        <v>8283</v>
      </c>
      <c r="O3011" t="s">
        <v>8286</v>
      </c>
      <c r="P3011" s="6">
        <f t="shared" si="235"/>
        <v>16.5</v>
      </c>
      <c r="Q3011">
        <f t="shared" si="236"/>
        <v>27.5</v>
      </c>
      <c r="R3011" s="16">
        <f t="shared" ref="R3011:R3074" si="237">(((J3011/60)/60)/24)+DATE(1970,1,1)</f>
        <v>42031.666898148149</v>
      </c>
      <c r="S3011" s="16">
        <f t="shared" ref="S3011:S3074" si="238">(((J3012/60)/60)/24)+DATE(1970,1,1)</f>
        <v>40973.740451388891</v>
      </c>
      <c r="T3011">
        <f t="shared" ref="T3011:T3074" si="239">YEAR(R3011)</f>
        <v>2015</v>
      </c>
    </row>
    <row r="3012" spans="1:20" ht="45" hidden="1" x14ac:dyDescent="0.25">
      <c r="A3012">
        <v>1106</v>
      </c>
      <c r="B3012" s="3" t="s">
        <v>1107</v>
      </c>
      <c r="C3012" s="3" t="s">
        <v>5216</v>
      </c>
      <c r="D3012" s="6">
        <v>400</v>
      </c>
      <c r="E3012" s="8">
        <v>165</v>
      </c>
      <c r="F3012" t="s">
        <v>8220</v>
      </c>
      <c r="G3012" t="s">
        <v>8223</v>
      </c>
      <c r="H3012" t="s">
        <v>8245</v>
      </c>
      <c r="I3012" s="10">
        <v>1333557975</v>
      </c>
      <c r="J3012">
        <v>1330969575</v>
      </c>
      <c r="K3012" t="b">
        <v>0</v>
      </c>
      <c r="L3012">
        <v>7</v>
      </c>
      <c r="M3012" t="b">
        <v>0</v>
      </c>
      <c r="N3012" s="12" t="s">
        <v>8276</v>
      </c>
      <c r="O3012" t="s">
        <v>8294</v>
      </c>
      <c r="P3012" s="6">
        <f t="shared" si="235"/>
        <v>41.25</v>
      </c>
      <c r="Q3012">
        <f t="shared" si="236"/>
        <v>23.57</v>
      </c>
      <c r="R3012" s="16">
        <f t="shared" si="237"/>
        <v>40973.740451388891</v>
      </c>
      <c r="S3012" s="16">
        <f t="shared" si="238"/>
        <v>42807.151863425926</v>
      </c>
      <c r="T3012">
        <f t="shared" si="239"/>
        <v>2012</v>
      </c>
    </row>
    <row r="3013" spans="1:20" ht="60" hidden="1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 s="10">
        <v>1491277121</v>
      </c>
      <c r="J3013">
        <v>1489376321</v>
      </c>
      <c r="K3013" t="b">
        <v>0</v>
      </c>
      <c r="L3013">
        <v>7</v>
      </c>
      <c r="M3013" t="b">
        <v>0</v>
      </c>
      <c r="N3013" s="12" t="s">
        <v>8283</v>
      </c>
      <c r="O3013" t="s">
        <v>8286</v>
      </c>
      <c r="P3013" s="6">
        <f t="shared" si="235"/>
        <v>20.85</v>
      </c>
      <c r="Q3013">
        <f t="shared" si="236"/>
        <v>23.14</v>
      </c>
      <c r="R3013" s="16">
        <f t="shared" si="237"/>
        <v>42807.151863425926</v>
      </c>
      <c r="S3013" s="16">
        <f t="shared" si="238"/>
        <v>41575.880914351852</v>
      </c>
      <c r="T3013">
        <f t="shared" si="239"/>
        <v>2017</v>
      </c>
    </row>
    <row r="3014" spans="1:20" ht="45" hidden="1" x14ac:dyDescent="0.25">
      <c r="A3014">
        <v>925</v>
      </c>
      <c r="B3014" s="3" t="s">
        <v>926</v>
      </c>
      <c r="C3014" s="3" t="s">
        <v>5035</v>
      </c>
      <c r="D3014" s="6">
        <v>6000</v>
      </c>
      <c r="E3014" s="8">
        <v>160</v>
      </c>
      <c r="F3014" t="s">
        <v>8220</v>
      </c>
      <c r="G3014" t="s">
        <v>8223</v>
      </c>
      <c r="H3014" t="s">
        <v>8245</v>
      </c>
      <c r="I3014" s="10">
        <v>1385590111</v>
      </c>
      <c r="J3014">
        <v>1382994511</v>
      </c>
      <c r="K3014" t="b">
        <v>0</v>
      </c>
      <c r="L3014">
        <v>5</v>
      </c>
      <c r="M3014" t="b">
        <v>0</v>
      </c>
      <c r="N3014" s="12" t="s">
        <v>8287</v>
      </c>
      <c r="O3014" t="s">
        <v>8310</v>
      </c>
      <c r="P3014" s="6">
        <f t="shared" si="235"/>
        <v>2.67</v>
      </c>
      <c r="Q3014">
        <f t="shared" si="236"/>
        <v>32</v>
      </c>
      <c r="R3014" s="16">
        <f t="shared" si="237"/>
        <v>41575.880914351852</v>
      </c>
      <c r="S3014" s="16">
        <f t="shared" si="238"/>
        <v>41149.796064814815</v>
      </c>
      <c r="T3014">
        <f t="shared" si="239"/>
        <v>2013</v>
      </c>
    </row>
    <row r="3015" spans="1:20" ht="45" hidden="1" x14ac:dyDescent="0.25">
      <c r="A3015">
        <v>903</v>
      </c>
      <c r="B3015" s="3" t="s">
        <v>904</v>
      </c>
      <c r="C3015" s="3" t="s">
        <v>5013</v>
      </c>
      <c r="D3015" s="6">
        <v>5000</v>
      </c>
      <c r="E3015" s="8">
        <v>160</v>
      </c>
      <c r="F3015" t="s">
        <v>8220</v>
      </c>
      <c r="G3015" t="s">
        <v>8223</v>
      </c>
      <c r="H3015" t="s">
        <v>8245</v>
      </c>
      <c r="I3015" s="10">
        <v>1348367100</v>
      </c>
      <c r="J3015">
        <v>1346180780</v>
      </c>
      <c r="K3015" t="b">
        <v>0</v>
      </c>
      <c r="L3015">
        <v>4</v>
      </c>
      <c r="M3015" t="b">
        <v>0</v>
      </c>
      <c r="N3015" s="12" t="s">
        <v>8287</v>
      </c>
      <c r="O3015" t="s">
        <v>8310</v>
      </c>
      <c r="P3015" s="6">
        <f t="shared" si="235"/>
        <v>3.2</v>
      </c>
      <c r="Q3015">
        <f t="shared" si="236"/>
        <v>40</v>
      </c>
      <c r="R3015" s="16">
        <f t="shared" si="237"/>
        <v>41149.796064814815</v>
      </c>
      <c r="S3015" s="16">
        <f t="shared" si="238"/>
        <v>41990.438043981485</v>
      </c>
      <c r="T3015">
        <f t="shared" si="239"/>
        <v>2012</v>
      </c>
    </row>
    <row r="3016" spans="1:20" ht="45" hidden="1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 s="10">
        <v>1421404247</v>
      </c>
      <c r="J3016">
        <v>1418812247</v>
      </c>
      <c r="K3016" t="b">
        <v>0</v>
      </c>
      <c r="L3016">
        <v>4</v>
      </c>
      <c r="M3016" t="b">
        <v>0</v>
      </c>
      <c r="N3016" s="12" t="s">
        <v>8268</v>
      </c>
      <c r="O3016" t="s">
        <v>8270</v>
      </c>
      <c r="P3016" s="6">
        <f t="shared" si="235"/>
        <v>0.4</v>
      </c>
      <c r="Q3016">
        <f t="shared" si="236"/>
        <v>39</v>
      </c>
      <c r="R3016" s="16">
        <f t="shared" si="237"/>
        <v>41990.438043981485</v>
      </c>
      <c r="S3016" s="16">
        <f t="shared" si="238"/>
        <v>42209.567824074074</v>
      </c>
      <c r="T3016">
        <f t="shared" si="239"/>
        <v>2014</v>
      </c>
    </row>
    <row r="3017" spans="1:20" ht="30" hidden="1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 s="10">
        <v>1442065060</v>
      </c>
      <c r="J3017">
        <v>1437745060</v>
      </c>
      <c r="K3017" t="b">
        <v>0</v>
      </c>
      <c r="L3017">
        <v>3</v>
      </c>
      <c r="M3017" t="b">
        <v>1</v>
      </c>
      <c r="N3017" s="12" t="s">
        <v>8273</v>
      </c>
      <c r="O3017" t="s">
        <v>8274</v>
      </c>
      <c r="P3017" s="6">
        <f t="shared" si="235"/>
        <v>155</v>
      </c>
      <c r="Q3017">
        <f t="shared" si="236"/>
        <v>51.67</v>
      </c>
      <c r="R3017" s="16">
        <f t="shared" si="237"/>
        <v>42209.567824074074</v>
      </c>
      <c r="S3017" s="16">
        <f t="shared" si="238"/>
        <v>41400.92627314815</v>
      </c>
      <c r="T3017">
        <f t="shared" si="239"/>
        <v>2015</v>
      </c>
    </row>
    <row r="3018" spans="1:20" ht="45" hidden="1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 s="10">
        <v>1370470430</v>
      </c>
      <c r="J3018">
        <v>1367878430</v>
      </c>
      <c r="K3018" t="b">
        <v>0</v>
      </c>
      <c r="L3018">
        <v>13</v>
      </c>
      <c r="M3018" t="b">
        <v>0</v>
      </c>
      <c r="N3018" s="12" t="s">
        <v>8281</v>
      </c>
      <c r="O3018" t="s">
        <v>8299</v>
      </c>
      <c r="P3018" s="6">
        <f t="shared" si="235"/>
        <v>0.77</v>
      </c>
      <c r="Q3018">
        <f t="shared" si="236"/>
        <v>11.77</v>
      </c>
      <c r="R3018" s="16">
        <f t="shared" si="237"/>
        <v>41400.92627314815</v>
      </c>
      <c r="S3018" s="16">
        <f t="shared" si="238"/>
        <v>41906.819513888891</v>
      </c>
      <c r="T3018">
        <f t="shared" si="239"/>
        <v>2013</v>
      </c>
    </row>
    <row r="3019" spans="1:20" ht="45" hidden="1" x14ac:dyDescent="0.25">
      <c r="A3019">
        <v>3907</v>
      </c>
      <c r="B3019" s="3" t="s">
        <v>3904</v>
      </c>
      <c r="C3019" s="3" t="s">
        <v>8015</v>
      </c>
      <c r="D3019" s="6">
        <v>1000</v>
      </c>
      <c r="E3019" s="8">
        <v>153</v>
      </c>
      <c r="F3019" t="s">
        <v>8220</v>
      </c>
      <c r="G3019" t="s">
        <v>8223</v>
      </c>
      <c r="H3019" t="s">
        <v>8245</v>
      </c>
      <c r="I3019" s="10">
        <v>1414354080</v>
      </c>
      <c r="J3019">
        <v>1411587606</v>
      </c>
      <c r="K3019" t="b">
        <v>0</v>
      </c>
      <c r="L3019">
        <v>4</v>
      </c>
      <c r="M3019" t="b">
        <v>0</v>
      </c>
      <c r="N3019" s="12" t="s">
        <v>8283</v>
      </c>
      <c r="O3019" t="s">
        <v>8286</v>
      </c>
      <c r="P3019" s="6">
        <f t="shared" si="235"/>
        <v>15.3</v>
      </c>
      <c r="Q3019">
        <f t="shared" si="236"/>
        <v>38.25</v>
      </c>
      <c r="R3019" s="16">
        <f t="shared" si="237"/>
        <v>41906.819513888891</v>
      </c>
      <c r="S3019" s="16">
        <f t="shared" si="238"/>
        <v>42793.700821759259</v>
      </c>
      <c r="T3019">
        <f t="shared" si="239"/>
        <v>2014</v>
      </c>
    </row>
    <row r="3020" spans="1:20" ht="60" hidden="1" x14ac:dyDescent="0.25">
      <c r="A3020">
        <v>2169</v>
      </c>
      <c r="B3020" s="3" t="s">
        <v>2170</v>
      </c>
      <c r="C3020" s="3" t="s">
        <v>6279</v>
      </c>
      <c r="D3020" s="6">
        <v>153</v>
      </c>
      <c r="E3020" s="8">
        <v>153</v>
      </c>
      <c r="F3020" t="s">
        <v>8218</v>
      </c>
      <c r="G3020" t="s">
        <v>8223</v>
      </c>
      <c r="H3020" t="s">
        <v>8245</v>
      </c>
      <c r="I3020" s="10">
        <v>1488473351</v>
      </c>
      <c r="J3020">
        <v>1488214151</v>
      </c>
      <c r="K3020" t="b">
        <v>0</v>
      </c>
      <c r="L3020">
        <v>7</v>
      </c>
      <c r="M3020" t="b">
        <v>1</v>
      </c>
      <c r="N3020" s="12" t="s">
        <v>8287</v>
      </c>
      <c r="O3020" t="s">
        <v>8291</v>
      </c>
      <c r="P3020" s="6">
        <f t="shared" si="235"/>
        <v>100</v>
      </c>
      <c r="Q3020">
        <f t="shared" si="236"/>
        <v>21.86</v>
      </c>
      <c r="R3020" s="16">
        <f t="shared" si="237"/>
        <v>42793.700821759259</v>
      </c>
      <c r="S3020" s="16">
        <f t="shared" si="238"/>
        <v>41904.781990740739</v>
      </c>
      <c r="T3020">
        <f t="shared" si="239"/>
        <v>2017</v>
      </c>
    </row>
    <row r="3021" spans="1:20" ht="60" hidden="1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 s="10">
        <v>1414533600</v>
      </c>
      <c r="J3021">
        <v>1411411564</v>
      </c>
      <c r="K3021" t="b">
        <v>0</v>
      </c>
      <c r="L3021">
        <v>6</v>
      </c>
      <c r="M3021" t="b">
        <v>0</v>
      </c>
      <c r="N3021" s="12" t="s">
        <v>8281</v>
      </c>
      <c r="O3021" t="s">
        <v>8297</v>
      </c>
      <c r="P3021" s="6">
        <f t="shared" si="235"/>
        <v>0.27</v>
      </c>
      <c r="Q3021">
        <f t="shared" si="236"/>
        <v>25.17</v>
      </c>
      <c r="R3021" s="16">
        <f t="shared" si="237"/>
        <v>41904.781990740739</v>
      </c>
      <c r="S3021" s="16">
        <f t="shared" si="238"/>
        <v>42342.080289351856</v>
      </c>
      <c r="T3021">
        <f t="shared" si="239"/>
        <v>2014</v>
      </c>
    </row>
    <row r="3022" spans="1:20" ht="45" hidden="1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 s="10">
        <v>1451786137</v>
      </c>
      <c r="J3022">
        <v>1449194137</v>
      </c>
      <c r="K3022" t="b">
        <v>0</v>
      </c>
      <c r="L3022">
        <v>3</v>
      </c>
      <c r="M3022" t="b">
        <v>0</v>
      </c>
      <c r="N3022" s="12" t="s">
        <v>8287</v>
      </c>
      <c r="O3022" t="s">
        <v>8310</v>
      </c>
      <c r="P3022" s="6">
        <f t="shared" si="235"/>
        <v>0.3</v>
      </c>
      <c r="Q3022">
        <f t="shared" si="236"/>
        <v>50.33</v>
      </c>
      <c r="R3022" s="16">
        <f t="shared" si="237"/>
        <v>42342.080289351856</v>
      </c>
      <c r="S3022" s="16">
        <f t="shared" si="238"/>
        <v>42211.732430555552</v>
      </c>
      <c r="T3022">
        <f t="shared" si="239"/>
        <v>2015</v>
      </c>
    </row>
    <row r="3023" spans="1:20" ht="60" hidden="1" x14ac:dyDescent="0.25">
      <c r="A3023">
        <v>2411</v>
      </c>
      <c r="B3023" s="3" t="s">
        <v>2412</v>
      </c>
      <c r="C3023" s="3" t="s">
        <v>6521</v>
      </c>
      <c r="D3023" s="6">
        <v>25000</v>
      </c>
      <c r="E3023" s="8">
        <v>151</v>
      </c>
      <c r="F3023" t="s">
        <v>8220</v>
      </c>
      <c r="G3023" t="s">
        <v>8223</v>
      </c>
      <c r="H3023" t="s">
        <v>8245</v>
      </c>
      <c r="I3023" s="10">
        <v>1440524082</v>
      </c>
      <c r="J3023">
        <v>1437932082</v>
      </c>
      <c r="K3023" t="b">
        <v>0</v>
      </c>
      <c r="L3023">
        <v>3</v>
      </c>
      <c r="M3023" t="b">
        <v>0</v>
      </c>
      <c r="N3023" s="12" t="s">
        <v>8279</v>
      </c>
      <c r="O3023" t="s">
        <v>8305</v>
      </c>
      <c r="P3023" s="6">
        <f t="shared" si="235"/>
        <v>0.6</v>
      </c>
      <c r="Q3023">
        <f t="shared" si="236"/>
        <v>50.33</v>
      </c>
      <c r="R3023" s="16">
        <f t="shared" si="237"/>
        <v>42211.732430555552</v>
      </c>
      <c r="S3023" s="16">
        <f t="shared" si="238"/>
        <v>41918.628240740742</v>
      </c>
      <c r="T3023">
        <f t="shared" si="239"/>
        <v>2015</v>
      </c>
    </row>
    <row r="3024" spans="1:20" ht="60" hidden="1" x14ac:dyDescent="0.25">
      <c r="A3024">
        <v>1157</v>
      </c>
      <c r="B3024" s="3" t="s">
        <v>1158</v>
      </c>
      <c r="C3024" s="3" t="s">
        <v>5267</v>
      </c>
      <c r="D3024" s="6">
        <v>10000</v>
      </c>
      <c r="E3024" s="8">
        <v>151</v>
      </c>
      <c r="F3024" t="s">
        <v>8220</v>
      </c>
      <c r="G3024" t="s">
        <v>8223</v>
      </c>
      <c r="H3024" t="s">
        <v>8245</v>
      </c>
      <c r="I3024" s="10">
        <v>1417795480</v>
      </c>
      <c r="J3024">
        <v>1412607880</v>
      </c>
      <c r="K3024" t="b">
        <v>0</v>
      </c>
      <c r="L3024">
        <v>3</v>
      </c>
      <c r="M3024" t="b">
        <v>0</v>
      </c>
      <c r="N3024" s="12" t="s">
        <v>8279</v>
      </c>
      <c r="O3024" t="s">
        <v>8305</v>
      </c>
      <c r="P3024" s="6">
        <f t="shared" si="235"/>
        <v>1.51</v>
      </c>
      <c r="Q3024">
        <f t="shared" si="236"/>
        <v>50.33</v>
      </c>
      <c r="R3024" s="16">
        <f t="shared" si="237"/>
        <v>41918.628240740742</v>
      </c>
      <c r="S3024" s="16">
        <f t="shared" si="238"/>
        <v>42538.755428240736</v>
      </c>
      <c r="T3024">
        <f t="shared" si="239"/>
        <v>2014</v>
      </c>
    </row>
    <row r="3025" spans="1:20" ht="45" hidden="1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 s="10">
        <v>1471370869</v>
      </c>
      <c r="J3025">
        <v>1466186869</v>
      </c>
      <c r="K3025" t="b">
        <v>0</v>
      </c>
      <c r="L3025">
        <v>4</v>
      </c>
      <c r="M3025" t="b">
        <v>0</v>
      </c>
      <c r="N3025" s="12" t="s">
        <v>8283</v>
      </c>
      <c r="O3025" t="s">
        <v>8295</v>
      </c>
      <c r="P3025" s="6">
        <f t="shared" si="235"/>
        <v>4.03</v>
      </c>
      <c r="Q3025">
        <f t="shared" si="236"/>
        <v>37.75</v>
      </c>
      <c r="R3025" s="16">
        <f t="shared" si="237"/>
        <v>42538.755428240736</v>
      </c>
      <c r="S3025" s="16">
        <f t="shared" si="238"/>
        <v>41765.92465277778</v>
      </c>
      <c r="T3025">
        <f t="shared" si="239"/>
        <v>2016</v>
      </c>
    </row>
    <row r="3026" spans="1:20" ht="45" hidden="1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 s="10">
        <v>1400278290</v>
      </c>
      <c r="J3026">
        <v>1399414290</v>
      </c>
      <c r="K3026" t="b">
        <v>0</v>
      </c>
      <c r="L3026">
        <v>13</v>
      </c>
      <c r="M3026" t="b">
        <v>0</v>
      </c>
      <c r="N3026" s="12" t="s">
        <v>8283</v>
      </c>
      <c r="O3026" t="s">
        <v>8286</v>
      </c>
      <c r="P3026" s="6">
        <f t="shared" si="235"/>
        <v>37.75</v>
      </c>
      <c r="Q3026">
        <f t="shared" si="236"/>
        <v>11.62</v>
      </c>
      <c r="R3026" s="16">
        <f t="shared" si="237"/>
        <v>41765.92465277778</v>
      </c>
      <c r="S3026" s="16">
        <f t="shared" si="238"/>
        <v>42130.795983796299</v>
      </c>
      <c r="T3026">
        <f t="shared" si="239"/>
        <v>2014</v>
      </c>
    </row>
    <row r="3027" spans="1:20" ht="60" hidden="1" x14ac:dyDescent="0.25">
      <c r="A3027">
        <v>1485</v>
      </c>
      <c r="B3027" s="3" t="s">
        <v>1486</v>
      </c>
      <c r="C3027" s="3" t="s">
        <v>5595</v>
      </c>
      <c r="D3027" s="6">
        <v>6700</v>
      </c>
      <c r="E3027" s="8">
        <v>150</v>
      </c>
      <c r="F3027" t="s">
        <v>8220</v>
      </c>
      <c r="G3027" t="s">
        <v>8223</v>
      </c>
      <c r="H3027" t="s">
        <v>8245</v>
      </c>
      <c r="I3027" s="10">
        <v>1434827173</v>
      </c>
      <c r="J3027">
        <v>1430939173</v>
      </c>
      <c r="K3027" t="b">
        <v>0</v>
      </c>
      <c r="L3027">
        <v>3</v>
      </c>
      <c r="M3027" t="b">
        <v>0</v>
      </c>
      <c r="N3027" s="12" t="s">
        <v>8271</v>
      </c>
      <c r="O3027" t="s">
        <v>8312</v>
      </c>
      <c r="P3027" s="6">
        <f t="shared" si="235"/>
        <v>2.2400000000000002</v>
      </c>
      <c r="Q3027">
        <f t="shared" si="236"/>
        <v>50</v>
      </c>
      <c r="R3027" s="16">
        <f t="shared" si="237"/>
        <v>42130.795983796299</v>
      </c>
      <c r="S3027" s="16">
        <f t="shared" si="238"/>
        <v>41340.303032407406</v>
      </c>
      <c r="T3027">
        <f t="shared" si="239"/>
        <v>2015</v>
      </c>
    </row>
    <row r="3028" spans="1:20" ht="45" hidden="1" x14ac:dyDescent="0.25">
      <c r="A3028">
        <v>511</v>
      </c>
      <c r="B3028" s="3" t="s">
        <v>512</v>
      </c>
      <c r="C3028" s="3" t="s">
        <v>4621</v>
      </c>
      <c r="D3028" s="6">
        <v>5000</v>
      </c>
      <c r="E3028" s="8">
        <v>150</v>
      </c>
      <c r="F3028" t="s">
        <v>8220</v>
      </c>
      <c r="G3028" t="s">
        <v>8223</v>
      </c>
      <c r="H3028" t="s">
        <v>8245</v>
      </c>
      <c r="I3028" s="10">
        <v>1365228982</v>
      </c>
      <c r="J3028">
        <v>1362640582</v>
      </c>
      <c r="K3028" t="b">
        <v>0</v>
      </c>
      <c r="L3028">
        <v>5</v>
      </c>
      <c r="M3028" t="b">
        <v>0</v>
      </c>
      <c r="N3028" s="12" t="s">
        <v>8281</v>
      </c>
      <c r="O3028" t="s">
        <v>8299</v>
      </c>
      <c r="P3028" s="6">
        <f t="shared" si="235"/>
        <v>3</v>
      </c>
      <c r="Q3028">
        <f t="shared" si="236"/>
        <v>30</v>
      </c>
      <c r="R3028" s="16">
        <f t="shared" si="237"/>
        <v>41340.303032407406</v>
      </c>
      <c r="S3028" s="16">
        <f t="shared" si="238"/>
        <v>40863.013356481482</v>
      </c>
      <c r="T3028">
        <f t="shared" si="239"/>
        <v>2013</v>
      </c>
    </row>
    <row r="3029" spans="1:20" ht="45" hidden="1" x14ac:dyDescent="0.25">
      <c r="A3029">
        <v>2775</v>
      </c>
      <c r="B3029" s="3" t="s">
        <v>2775</v>
      </c>
      <c r="C3029" s="3" t="s">
        <v>6885</v>
      </c>
      <c r="D3029" s="6">
        <v>5000</v>
      </c>
      <c r="E3029" s="8">
        <v>150</v>
      </c>
      <c r="F3029" t="s">
        <v>8220</v>
      </c>
      <c r="G3029" t="s">
        <v>8223</v>
      </c>
      <c r="H3029" t="s">
        <v>8245</v>
      </c>
      <c r="I3029" s="10">
        <v>1323994754</v>
      </c>
      <c r="J3029">
        <v>1321402754</v>
      </c>
      <c r="K3029" t="b">
        <v>0</v>
      </c>
      <c r="L3029">
        <v>2</v>
      </c>
      <c r="M3029" t="b">
        <v>0</v>
      </c>
      <c r="N3029" s="12" t="s">
        <v>8271</v>
      </c>
      <c r="O3029" t="s">
        <v>8316</v>
      </c>
      <c r="P3029" s="6">
        <f t="shared" si="235"/>
        <v>3</v>
      </c>
      <c r="Q3029">
        <f t="shared" si="236"/>
        <v>75</v>
      </c>
      <c r="R3029" s="16">
        <f t="shared" si="237"/>
        <v>40863.013356481482</v>
      </c>
      <c r="S3029" s="16">
        <f t="shared" si="238"/>
        <v>42673.577534722222</v>
      </c>
      <c r="T3029">
        <f t="shared" si="239"/>
        <v>2011</v>
      </c>
    </row>
    <row r="3030" spans="1:20" ht="60" hidden="1" x14ac:dyDescent="0.25">
      <c r="A3030">
        <v>1716</v>
      </c>
      <c r="B3030" s="3" t="s">
        <v>1717</v>
      </c>
      <c r="C3030" s="3" t="s">
        <v>5826</v>
      </c>
      <c r="D3030" s="6">
        <v>2000</v>
      </c>
      <c r="E3030" s="8">
        <v>150</v>
      </c>
      <c r="F3030" t="s">
        <v>8220</v>
      </c>
      <c r="G3030" t="s">
        <v>8223</v>
      </c>
      <c r="H3030" t="s">
        <v>8245</v>
      </c>
      <c r="I3030" s="10">
        <v>1481295099</v>
      </c>
      <c r="J3030">
        <v>1477835499</v>
      </c>
      <c r="K3030" t="b">
        <v>0</v>
      </c>
      <c r="L3030">
        <v>3</v>
      </c>
      <c r="M3030" t="b">
        <v>0</v>
      </c>
      <c r="N3030" s="12" t="s">
        <v>8287</v>
      </c>
      <c r="O3030" t="s">
        <v>8290</v>
      </c>
      <c r="P3030" s="6">
        <f t="shared" si="235"/>
        <v>7.5</v>
      </c>
      <c r="Q3030">
        <f t="shared" si="236"/>
        <v>50</v>
      </c>
      <c r="R3030" s="16">
        <f t="shared" si="237"/>
        <v>42673.577534722222</v>
      </c>
      <c r="S3030" s="16">
        <f t="shared" si="238"/>
        <v>42297.691006944442</v>
      </c>
      <c r="T3030">
        <f t="shared" si="239"/>
        <v>2016</v>
      </c>
    </row>
    <row r="3031" spans="1:20" ht="45" hidden="1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 s="10">
        <v>1447311540</v>
      </c>
      <c r="J3031">
        <v>1445358903</v>
      </c>
      <c r="K3031" t="b">
        <v>0</v>
      </c>
      <c r="L3031">
        <v>4</v>
      </c>
      <c r="M3031" t="b">
        <v>0</v>
      </c>
      <c r="N3031" s="12" t="s">
        <v>8283</v>
      </c>
      <c r="O3031" t="s">
        <v>8286</v>
      </c>
      <c r="P3031" s="6">
        <f t="shared" si="235"/>
        <v>21.43</v>
      </c>
      <c r="Q3031">
        <f t="shared" si="236"/>
        <v>37.5</v>
      </c>
      <c r="R3031" s="16">
        <f t="shared" si="237"/>
        <v>42297.691006944442</v>
      </c>
      <c r="S3031" s="16">
        <f t="shared" si="238"/>
        <v>42272.93949074074</v>
      </c>
      <c r="T3031">
        <f t="shared" si="239"/>
        <v>2015</v>
      </c>
    </row>
    <row r="3032" spans="1:20" ht="60" hidden="1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 s="10">
        <v>1446766372</v>
      </c>
      <c r="J3032">
        <v>1443220372</v>
      </c>
      <c r="K3032" t="b">
        <v>0</v>
      </c>
      <c r="L3032">
        <v>11</v>
      </c>
      <c r="M3032" t="b">
        <v>0</v>
      </c>
      <c r="N3032" s="12" t="s">
        <v>8281</v>
      </c>
      <c r="O3032" t="s">
        <v>8299</v>
      </c>
      <c r="P3032" s="6">
        <f t="shared" si="235"/>
        <v>0.19</v>
      </c>
      <c r="Q3032">
        <f t="shared" si="236"/>
        <v>13.55</v>
      </c>
      <c r="R3032" s="16">
        <f t="shared" si="237"/>
        <v>42272.93949074074</v>
      </c>
      <c r="S3032" s="16">
        <f t="shared" si="238"/>
        <v>42165.037581018521</v>
      </c>
      <c r="T3032">
        <f t="shared" si="239"/>
        <v>2015</v>
      </c>
    </row>
    <row r="3033" spans="1:20" ht="45" hidden="1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 s="10">
        <v>1439069640</v>
      </c>
      <c r="J3033">
        <v>1433897647</v>
      </c>
      <c r="K3033" t="b">
        <v>0</v>
      </c>
      <c r="L3033">
        <v>6</v>
      </c>
      <c r="M3033" t="b">
        <v>0</v>
      </c>
      <c r="N3033" s="12" t="s">
        <v>8283</v>
      </c>
      <c r="O3033" t="s">
        <v>8286</v>
      </c>
      <c r="P3033" s="6">
        <f t="shared" si="235"/>
        <v>4.87</v>
      </c>
      <c r="Q3033">
        <f t="shared" si="236"/>
        <v>24.33</v>
      </c>
      <c r="R3033" s="16">
        <f t="shared" si="237"/>
        <v>42165.037581018521</v>
      </c>
      <c r="S3033" s="16">
        <f t="shared" si="238"/>
        <v>42234.105462962965</v>
      </c>
      <c r="T3033">
        <f t="shared" si="239"/>
        <v>2015</v>
      </c>
    </row>
    <row r="3034" spans="1:20" ht="45" hidden="1" x14ac:dyDescent="0.25">
      <c r="A3034">
        <v>2569</v>
      </c>
      <c r="B3034" s="3" t="s">
        <v>2569</v>
      </c>
      <c r="C3034" s="3" t="s">
        <v>6679</v>
      </c>
      <c r="D3034" s="6">
        <v>6500</v>
      </c>
      <c r="E3034" s="8">
        <v>145</v>
      </c>
      <c r="F3034" t="s">
        <v>8219</v>
      </c>
      <c r="G3034" t="s">
        <v>8223</v>
      </c>
      <c r="H3034" t="s">
        <v>8245</v>
      </c>
      <c r="I3034" s="10">
        <v>1442457112</v>
      </c>
      <c r="J3034">
        <v>1439865112</v>
      </c>
      <c r="K3034" t="b">
        <v>0</v>
      </c>
      <c r="L3034">
        <v>2</v>
      </c>
      <c r="M3034" t="b">
        <v>0</v>
      </c>
      <c r="N3034" s="12" t="s">
        <v>8279</v>
      </c>
      <c r="O3034" t="s">
        <v>8305</v>
      </c>
      <c r="P3034" s="6">
        <f t="shared" si="235"/>
        <v>2.23</v>
      </c>
      <c r="Q3034">
        <f t="shared" si="236"/>
        <v>72.5</v>
      </c>
      <c r="R3034" s="16">
        <f t="shared" si="237"/>
        <v>42234.105462962965</v>
      </c>
      <c r="S3034" s="16">
        <f t="shared" si="238"/>
        <v>42708.668576388889</v>
      </c>
      <c r="T3034">
        <f t="shared" si="239"/>
        <v>2015</v>
      </c>
    </row>
    <row r="3035" spans="1:20" ht="30" hidden="1" x14ac:dyDescent="0.25">
      <c r="A3035">
        <v>1456</v>
      </c>
      <c r="B3035" s="3" t="s">
        <v>1457</v>
      </c>
      <c r="C3035" s="3" t="s">
        <v>5566</v>
      </c>
      <c r="D3035" s="6">
        <v>5000</v>
      </c>
      <c r="E3035" s="8">
        <v>145</v>
      </c>
      <c r="F3035" t="s">
        <v>8219</v>
      </c>
      <c r="G3035" t="s">
        <v>8236</v>
      </c>
      <c r="H3035" t="s">
        <v>8248</v>
      </c>
      <c r="I3035" s="10">
        <v>1483459365</v>
      </c>
      <c r="J3035">
        <v>1480867365</v>
      </c>
      <c r="K3035" t="b">
        <v>0</v>
      </c>
      <c r="L3035">
        <v>3</v>
      </c>
      <c r="M3035" t="b">
        <v>0</v>
      </c>
      <c r="N3035" s="12" t="s">
        <v>8271</v>
      </c>
      <c r="O3035" t="s">
        <v>8308</v>
      </c>
      <c r="P3035" s="6">
        <f t="shared" si="235"/>
        <v>2.9</v>
      </c>
      <c r="Q3035">
        <f t="shared" si="236"/>
        <v>48.33</v>
      </c>
      <c r="R3035" s="16">
        <f t="shared" si="237"/>
        <v>42708.668576388889</v>
      </c>
      <c r="S3035" s="16">
        <f t="shared" si="238"/>
        <v>41755.476724537039</v>
      </c>
      <c r="T3035">
        <f t="shared" si="239"/>
        <v>2016</v>
      </c>
    </row>
    <row r="3036" spans="1:20" ht="45" hidden="1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 s="10">
        <v>1400498789</v>
      </c>
      <c r="J3036">
        <v>1398511589</v>
      </c>
      <c r="K3036" t="b">
        <v>0</v>
      </c>
      <c r="L3036">
        <v>7</v>
      </c>
      <c r="M3036" t="b">
        <v>0</v>
      </c>
      <c r="N3036" s="12" t="s">
        <v>8283</v>
      </c>
      <c r="O3036" t="s">
        <v>8286</v>
      </c>
      <c r="P3036" s="6">
        <f t="shared" si="235"/>
        <v>7.84</v>
      </c>
      <c r="Q3036">
        <f t="shared" si="236"/>
        <v>20.71</v>
      </c>
      <c r="R3036" s="16">
        <f t="shared" si="237"/>
        <v>41755.476724537039</v>
      </c>
      <c r="S3036" s="16">
        <f t="shared" si="238"/>
        <v>42388.798252314817</v>
      </c>
      <c r="T3036">
        <f t="shared" si="239"/>
        <v>2014</v>
      </c>
    </row>
    <row r="3037" spans="1:20" ht="30" hidden="1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 s="10">
        <v>1455822569</v>
      </c>
      <c r="J3037">
        <v>1453230569</v>
      </c>
      <c r="K3037" t="b">
        <v>0</v>
      </c>
      <c r="L3037">
        <v>1</v>
      </c>
      <c r="M3037" t="b">
        <v>0</v>
      </c>
      <c r="N3037" s="12" t="s">
        <v>8268</v>
      </c>
      <c r="O3037" t="s">
        <v>8302</v>
      </c>
      <c r="P3037" s="6">
        <f t="shared" si="235"/>
        <v>0.17</v>
      </c>
      <c r="Q3037">
        <f t="shared" si="236"/>
        <v>142</v>
      </c>
      <c r="R3037" s="16">
        <f t="shared" si="237"/>
        <v>42388.798252314817</v>
      </c>
      <c r="S3037" s="16">
        <f t="shared" si="238"/>
        <v>41957.833726851852</v>
      </c>
      <c r="T3037">
        <f t="shared" si="239"/>
        <v>2016</v>
      </c>
    </row>
    <row r="3038" spans="1:20" ht="60" hidden="1" x14ac:dyDescent="0.25">
      <c r="A3038">
        <v>3069</v>
      </c>
      <c r="B3038" s="3" t="s">
        <v>3069</v>
      </c>
      <c r="C3038" s="3" t="s">
        <v>7179</v>
      </c>
      <c r="D3038" s="6">
        <v>1000</v>
      </c>
      <c r="E3038" s="8">
        <v>141</v>
      </c>
      <c r="F3038" t="s">
        <v>8220</v>
      </c>
      <c r="G3038" t="s">
        <v>8223</v>
      </c>
      <c r="H3038" t="s">
        <v>8245</v>
      </c>
      <c r="I3038" s="10">
        <v>1418587234</v>
      </c>
      <c r="J3038">
        <v>1415995234</v>
      </c>
      <c r="K3038" t="b">
        <v>0</v>
      </c>
      <c r="L3038">
        <v>7</v>
      </c>
      <c r="M3038" t="b">
        <v>0</v>
      </c>
      <c r="N3038" s="12" t="s">
        <v>8283</v>
      </c>
      <c r="O3038" t="s">
        <v>8284</v>
      </c>
      <c r="P3038" s="6">
        <f t="shared" si="235"/>
        <v>14.1</v>
      </c>
      <c r="Q3038">
        <f t="shared" si="236"/>
        <v>20.14</v>
      </c>
      <c r="R3038" s="16">
        <f t="shared" si="237"/>
        <v>41957.833726851852</v>
      </c>
      <c r="S3038" s="16">
        <f t="shared" si="238"/>
        <v>41844.922662037039</v>
      </c>
      <c r="T3038">
        <f t="shared" si="239"/>
        <v>2014</v>
      </c>
    </row>
    <row r="3039" spans="1:20" ht="60" hidden="1" x14ac:dyDescent="0.25">
      <c r="A3039">
        <v>472</v>
      </c>
      <c r="B3039" s="3" t="s">
        <v>473</v>
      </c>
      <c r="C3039" s="3" t="s">
        <v>4582</v>
      </c>
      <c r="D3039" s="6">
        <v>800</v>
      </c>
      <c r="E3039" s="8">
        <v>141</v>
      </c>
      <c r="F3039" t="s">
        <v>8220</v>
      </c>
      <c r="G3039" t="s">
        <v>8223</v>
      </c>
      <c r="H3039" t="s">
        <v>8245</v>
      </c>
      <c r="I3039" s="10">
        <v>1408831718</v>
      </c>
      <c r="J3039">
        <v>1406239718</v>
      </c>
      <c r="K3039" t="b">
        <v>0</v>
      </c>
      <c r="L3039">
        <v>5</v>
      </c>
      <c r="M3039" t="b">
        <v>0</v>
      </c>
      <c r="N3039" s="12" t="s">
        <v>8281</v>
      </c>
      <c r="O3039" t="s">
        <v>8299</v>
      </c>
      <c r="P3039" s="6">
        <f t="shared" si="235"/>
        <v>17.63</v>
      </c>
      <c r="Q3039">
        <f t="shared" si="236"/>
        <v>28.2</v>
      </c>
      <c r="R3039" s="16">
        <f t="shared" si="237"/>
        <v>41844.922662037039</v>
      </c>
      <c r="S3039" s="16">
        <f t="shared" si="238"/>
        <v>42113.550821759258</v>
      </c>
      <c r="T3039">
        <f t="shared" si="239"/>
        <v>2014</v>
      </c>
    </row>
    <row r="3040" spans="1:20" ht="60" hidden="1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 s="10">
        <v>1434633191</v>
      </c>
      <c r="J3040">
        <v>1429449191</v>
      </c>
      <c r="K3040" t="b">
        <v>0</v>
      </c>
      <c r="L3040">
        <v>5</v>
      </c>
      <c r="M3040" t="b">
        <v>0</v>
      </c>
      <c r="N3040" s="12" t="s">
        <v>8281</v>
      </c>
      <c r="O3040" t="s">
        <v>8297</v>
      </c>
      <c r="P3040" s="6">
        <f t="shared" si="235"/>
        <v>0.06</v>
      </c>
      <c r="Q3040">
        <f t="shared" si="236"/>
        <v>28</v>
      </c>
      <c r="R3040" s="16">
        <f t="shared" si="237"/>
        <v>42113.550821759258</v>
      </c>
      <c r="S3040" s="16">
        <f t="shared" si="238"/>
        <v>41969.858090277776</v>
      </c>
      <c r="T3040">
        <f t="shared" si="239"/>
        <v>2015</v>
      </c>
    </row>
    <row r="3041" spans="1:20" ht="60" hidden="1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 s="10">
        <v>1419626139</v>
      </c>
      <c r="J3041">
        <v>1417034139</v>
      </c>
      <c r="K3041" t="b">
        <v>0</v>
      </c>
      <c r="L3041">
        <v>6</v>
      </c>
      <c r="M3041" t="b">
        <v>0</v>
      </c>
      <c r="N3041" s="12" t="s">
        <v>8268</v>
      </c>
      <c r="O3041" t="s">
        <v>8302</v>
      </c>
      <c r="P3041" s="6">
        <f t="shared" si="235"/>
        <v>1.4</v>
      </c>
      <c r="Q3041">
        <f t="shared" si="236"/>
        <v>23.33</v>
      </c>
      <c r="R3041" s="16">
        <f t="shared" si="237"/>
        <v>41969.858090277776</v>
      </c>
      <c r="S3041" s="16">
        <f t="shared" si="238"/>
        <v>42167.89335648148</v>
      </c>
      <c r="T3041">
        <f t="shared" si="239"/>
        <v>2014</v>
      </c>
    </row>
    <row r="3042" spans="1:20" ht="30" hidden="1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 s="10">
        <v>1435958786</v>
      </c>
      <c r="J3042">
        <v>1434144386</v>
      </c>
      <c r="K3042" t="b">
        <v>0</v>
      </c>
      <c r="L3042">
        <v>3</v>
      </c>
      <c r="M3042" t="b">
        <v>0</v>
      </c>
      <c r="N3042" s="12" t="s">
        <v>8273</v>
      </c>
      <c r="O3042" t="s">
        <v>8313</v>
      </c>
      <c r="P3042" s="6">
        <f t="shared" si="235"/>
        <v>7</v>
      </c>
      <c r="Q3042">
        <f t="shared" si="236"/>
        <v>46.67</v>
      </c>
      <c r="R3042" s="16">
        <f t="shared" si="237"/>
        <v>42167.89335648148</v>
      </c>
      <c r="S3042" s="16">
        <f t="shared" si="238"/>
        <v>41044.64811342593</v>
      </c>
      <c r="T3042">
        <f t="shared" si="239"/>
        <v>2015</v>
      </c>
    </row>
    <row r="3043" spans="1:20" ht="45" hidden="1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 s="10">
        <v>1339816200</v>
      </c>
      <c r="J3043">
        <v>1337095997</v>
      </c>
      <c r="K3043" t="b">
        <v>0</v>
      </c>
      <c r="L3043">
        <v>4</v>
      </c>
      <c r="M3043" t="b">
        <v>0</v>
      </c>
      <c r="N3043" s="12" t="s">
        <v>8271</v>
      </c>
      <c r="O3043" t="s">
        <v>8316</v>
      </c>
      <c r="P3043" s="6">
        <f t="shared" si="235"/>
        <v>28</v>
      </c>
      <c r="Q3043">
        <f t="shared" si="236"/>
        <v>35</v>
      </c>
      <c r="R3043" s="16">
        <f t="shared" si="237"/>
        <v>41044.64811342593</v>
      </c>
      <c r="S3043" s="16">
        <f t="shared" si="238"/>
        <v>41801.120069444441</v>
      </c>
      <c r="T3043">
        <f t="shared" si="239"/>
        <v>2012</v>
      </c>
    </row>
    <row r="3044" spans="1:20" ht="30" hidden="1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 s="10">
        <v>1403837574</v>
      </c>
      <c r="J3044">
        <v>1402455174</v>
      </c>
      <c r="K3044" t="b">
        <v>0</v>
      </c>
      <c r="L3044">
        <v>8</v>
      </c>
      <c r="M3044" t="b">
        <v>0</v>
      </c>
      <c r="N3044" s="12" t="s">
        <v>8281</v>
      </c>
      <c r="O3044" t="s">
        <v>8299</v>
      </c>
      <c r="P3044" s="6">
        <f t="shared" si="235"/>
        <v>26.95</v>
      </c>
      <c r="Q3044">
        <f t="shared" si="236"/>
        <v>17.25</v>
      </c>
      <c r="R3044" s="16">
        <f t="shared" si="237"/>
        <v>41801.120069444441</v>
      </c>
      <c r="S3044" s="16">
        <f t="shared" si="238"/>
        <v>42475.848067129627</v>
      </c>
      <c r="T3044">
        <f t="shared" si="239"/>
        <v>2014</v>
      </c>
    </row>
    <row r="3045" spans="1:20" ht="45" hidden="1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 s="10">
        <v>1463343673</v>
      </c>
      <c r="J3045">
        <v>1460751673</v>
      </c>
      <c r="K3045" t="b">
        <v>0</v>
      </c>
      <c r="L3045">
        <v>6</v>
      </c>
      <c r="M3045" t="b">
        <v>0</v>
      </c>
      <c r="N3045" s="12" t="s">
        <v>8283</v>
      </c>
      <c r="O3045" t="s">
        <v>8286</v>
      </c>
      <c r="P3045" s="6">
        <f t="shared" si="235"/>
        <v>27.4</v>
      </c>
      <c r="Q3045">
        <f t="shared" si="236"/>
        <v>22.83</v>
      </c>
      <c r="R3045" s="16">
        <f t="shared" si="237"/>
        <v>42475.848067129627</v>
      </c>
      <c r="S3045" s="16">
        <f t="shared" si="238"/>
        <v>41811.536180555559</v>
      </c>
      <c r="T3045">
        <f t="shared" si="239"/>
        <v>2016</v>
      </c>
    </row>
    <row r="3046" spans="1:20" ht="60" hidden="1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 s="10">
        <v>1405947126</v>
      </c>
      <c r="J3046">
        <v>1403355126</v>
      </c>
      <c r="K3046" t="b">
        <v>0</v>
      </c>
      <c r="L3046">
        <v>6</v>
      </c>
      <c r="M3046" t="b">
        <v>0</v>
      </c>
      <c r="N3046" s="12" t="s">
        <v>8283</v>
      </c>
      <c r="O3046" t="s">
        <v>8286</v>
      </c>
      <c r="P3046" s="6">
        <f t="shared" si="235"/>
        <v>0.97</v>
      </c>
      <c r="Q3046">
        <f t="shared" si="236"/>
        <v>22.67</v>
      </c>
      <c r="R3046" s="16">
        <f t="shared" si="237"/>
        <v>41811.536180555559</v>
      </c>
      <c r="S3046" s="16">
        <f t="shared" si="238"/>
        <v>41863.359282407408</v>
      </c>
      <c r="T3046">
        <f t="shared" si="239"/>
        <v>2014</v>
      </c>
    </row>
    <row r="3047" spans="1:20" ht="45" hidden="1" x14ac:dyDescent="0.25">
      <c r="A3047">
        <v>3909</v>
      </c>
      <c r="B3047" s="3" t="s">
        <v>3906</v>
      </c>
      <c r="C3047" s="3" t="s">
        <v>8017</v>
      </c>
      <c r="D3047" s="6">
        <v>60000</v>
      </c>
      <c r="E3047" s="8">
        <v>135</v>
      </c>
      <c r="F3047" t="s">
        <v>8220</v>
      </c>
      <c r="G3047" t="s">
        <v>8223</v>
      </c>
      <c r="H3047" t="s">
        <v>8245</v>
      </c>
      <c r="I3047" s="10">
        <v>1410424642</v>
      </c>
      <c r="J3047">
        <v>1407832642</v>
      </c>
      <c r="K3047" t="b">
        <v>0</v>
      </c>
      <c r="L3047">
        <v>4</v>
      </c>
      <c r="M3047" t="b">
        <v>0</v>
      </c>
      <c r="N3047" s="12" t="s">
        <v>8283</v>
      </c>
      <c r="O3047" t="s">
        <v>8286</v>
      </c>
      <c r="P3047" s="6">
        <f t="shared" si="235"/>
        <v>0.23</v>
      </c>
      <c r="Q3047">
        <f t="shared" si="236"/>
        <v>33.75</v>
      </c>
      <c r="R3047" s="16">
        <f t="shared" si="237"/>
        <v>41863.359282407408</v>
      </c>
      <c r="S3047" s="16">
        <f t="shared" si="238"/>
        <v>41787.681527777779</v>
      </c>
      <c r="T3047">
        <f t="shared" si="239"/>
        <v>2014</v>
      </c>
    </row>
    <row r="3048" spans="1:20" ht="60" hidden="1" x14ac:dyDescent="0.25">
      <c r="A3048">
        <v>4063</v>
      </c>
      <c r="B3048" s="3" t="s">
        <v>4059</v>
      </c>
      <c r="C3048" s="3" t="s">
        <v>8167</v>
      </c>
      <c r="D3048" s="6">
        <v>9500</v>
      </c>
      <c r="E3048" s="8">
        <v>135</v>
      </c>
      <c r="F3048" t="s">
        <v>8220</v>
      </c>
      <c r="G3048" t="s">
        <v>8224</v>
      </c>
      <c r="H3048" t="s">
        <v>8246</v>
      </c>
      <c r="I3048" s="10">
        <v>1403886084</v>
      </c>
      <c r="J3048">
        <v>1401294084</v>
      </c>
      <c r="K3048" t="b">
        <v>0</v>
      </c>
      <c r="L3048">
        <v>9</v>
      </c>
      <c r="M3048" t="b">
        <v>0</v>
      </c>
      <c r="N3048" s="12" t="s">
        <v>8283</v>
      </c>
      <c r="O3048" t="s">
        <v>8286</v>
      </c>
      <c r="P3048" s="6">
        <f t="shared" si="235"/>
        <v>1.42</v>
      </c>
      <c r="Q3048">
        <f t="shared" si="236"/>
        <v>15</v>
      </c>
      <c r="R3048" s="16">
        <f t="shared" si="237"/>
        <v>41787.681527777779</v>
      </c>
      <c r="S3048" s="16">
        <f t="shared" si="238"/>
        <v>42136.092488425929</v>
      </c>
      <c r="T3048">
        <f t="shared" si="239"/>
        <v>2014</v>
      </c>
    </row>
    <row r="3049" spans="1:20" ht="45" hidden="1" x14ac:dyDescent="0.25">
      <c r="A3049">
        <v>3900</v>
      </c>
      <c r="B3049" s="3" t="s">
        <v>3897</v>
      </c>
      <c r="C3049" s="3" t="s">
        <v>8008</v>
      </c>
      <c r="D3049" s="6">
        <v>2500</v>
      </c>
      <c r="E3049" s="8">
        <v>135</v>
      </c>
      <c r="F3049" t="s">
        <v>8220</v>
      </c>
      <c r="G3049" t="s">
        <v>8223</v>
      </c>
      <c r="H3049" t="s">
        <v>8245</v>
      </c>
      <c r="I3049" s="10">
        <v>1433988791</v>
      </c>
      <c r="J3049">
        <v>1431396791</v>
      </c>
      <c r="K3049" t="b">
        <v>0</v>
      </c>
      <c r="L3049">
        <v>5</v>
      </c>
      <c r="M3049" t="b">
        <v>0</v>
      </c>
      <c r="N3049" s="12" t="s">
        <v>8283</v>
      </c>
      <c r="O3049" t="s">
        <v>8286</v>
      </c>
      <c r="P3049" s="6">
        <f t="shared" si="235"/>
        <v>5.4</v>
      </c>
      <c r="Q3049">
        <f t="shared" si="236"/>
        <v>27</v>
      </c>
      <c r="R3049" s="16">
        <f t="shared" si="237"/>
        <v>42136.092488425929</v>
      </c>
      <c r="S3049" s="16">
        <f t="shared" si="238"/>
        <v>42657.38726851852</v>
      </c>
      <c r="T3049">
        <f t="shared" si="239"/>
        <v>2015</v>
      </c>
    </row>
    <row r="3050" spans="1:20" ht="60" hidden="1" x14ac:dyDescent="0.25">
      <c r="A3050">
        <v>3920</v>
      </c>
      <c r="B3050" s="3" t="s">
        <v>3917</v>
      </c>
      <c r="C3050" s="3" t="s">
        <v>8028</v>
      </c>
      <c r="D3050" s="6">
        <v>2500</v>
      </c>
      <c r="E3050" s="8">
        <v>135</v>
      </c>
      <c r="F3050" t="s">
        <v>8220</v>
      </c>
      <c r="G3050" t="s">
        <v>8224</v>
      </c>
      <c r="H3050" t="s">
        <v>8246</v>
      </c>
      <c r="I3050" s="10">
        <v>1479032260</v>
      </c>
      <c r="J3050">
        <v>1476436660</v>
      </c>
      <c r="K3050" t="b">
        <v>0</v>
      </c>
      <c r="L3050">
        <v>3</v>
      </c>
      <c r="M3050" t="b">
        <v>0</v>
      </c>
      <c r="N3050" s="12" t="s">
        <v>8283</v>
      </c>
      <c r="O3050" t="s">
        <v>8286</v>
      </c>
      <c r="P3050" s="6">
        <f t="shared" si="235"/>
        <v>5.4</v>
      </c>
      <c r="Q3050">
        <f t="shared" si="236"/>
        <v>45</v>
      </c>
      <c r="R3050" s="16">
        <f t="shared" si="237"/>
        <v>42657.38726851852</v>
      </c>
      <c r="S3050" s="16">
        <f t="shared" si="238"/>
        <v>42400.711967592593</v>
      </c>
      <c r="T3050">
        <f t="shared" si="239"/>
        <v>2016</v>
      </c>
    </row>
    <row r="3051" spans="1:20" ht="60" hidden="1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 s="10">
        <v>1456851914</v>
      </c>
      <c r="J3051">
        <v>1454259914</v>
      </c>
      <c r="K3051" t="b">
        <v>0</v>
      </c>
      <c r="L3051">
        <v>8</v>
      </c>
      <c r="M3051" t="b">
        <v>0</v>
      </c>
      <c r="N3051" s="12" t="s">
        <v>8281</v>
      </c>
      <c r="O3051" t="s">
        <v>8299</v>
      </c>
      <c r="P3051" s="6">
        <f t="shared" si="235"/>
        <v>1.33</v>
      </c>
      <c r="Q3051">
        <f t="shared" si="236"/>
        <v>16.63</v>
      </c>
      <c r="R3051" s="16">
        <f t="shared" si="237"/>
        <v>42400.711967592593</v>
      </c>
      <c r="S3051" s="16">
        <f t="shared" si="238"/>
        <v>42033.001087962963</v>
      </c>
      <c r="T3051">
        <f t="shared" si="239"/>
        <v>2016</v>
      </c>
    </row>
    <row r="3052" spans="1:20" ht="60" hidden="1" x14ac:dyDescent="0.25">
      <c r="A3052">
        <v>2679</v>
      </c>
      <c r="B3052" s="3" t="s">
        <v>2679</v>
      </c>
      <c r="C3052" s="3" t="s">
        <v>6789</v>
      </c>
      <c r="D3052" s="6">
        <v>40000</v>
      </c>
      <c r="E3052" s="8">
        <v>132</v>
      </c>
      <c r="F3052" t="s">
        <v>8220</v>
      </c>
      <c r="G3052" t="s">
        <v>8223</v>
      </c>
      <c r="H3052" t="s">
        <v>8245</v>
      </c>
      <c r="I3052" s="10">
        <v>1425081694</v>
      </c>
      <c r="J3052">
        <v>1422489694</v>
      </c>
      <c r="K3052" t="b">
        <v>0</v>
      </c>
      <c r="L3052">
        <v>3</v>
      </c>
      <c r="M3052" t="b">
        <v>0</v>
      </c>
      <c r="N3052" s="12" t="s">
        <v>8268</v>
      </c>
      <c r="O3052" t="s">
        <v>8300</v>
      </c>
      <c r="P3052" s="6">
        <f t="shared" si="235"/>
        <v>0.33</v>
      </c>
      <c r="Q3052">
        <f t="shared" si="236"/>
        <v>44</v>
      </c>
      <c r="R3052" s="16">
        <f t="shared" si="237"/>
        <v>42033.001087962963</v>
      </c>
      <c r="S3052" s="16">
        <f t="shared" si="238"/>
        <v>41509.905995370369</v>
      </c>
      <c r="T3052">
        <f t="shared" si="239"/>
        <v>2015</v>
      </c>
    </row>
    <row r="3053" spans="1:20" ht="60" hidden="1" x14ac:dyDescent="0.25">
      <c r="A3053">
        <v>1225</v>
      </c>
      <c r="B3053" s="3" t="s">
        <v>1226</v>
      </c>
      <c r="C3053" s="3" t="s">
        <v>5335</v>
      </c>
      <c r="D3053" s="6">
        <v>3000</v>
      </c>
      <c r="E3053" s="8">
        <v>132</v>
      </c>
      <c r="F3053" t="s">
        <v>8219</v>
      </c>
      <c r="G3053" t="s">
        <v>8223</v>
      </c>
      <c r="H3053" t="s">
        <v>8245</v>
      </c>
      <c r="I3053" s="10">
        <v>1382478278</v>
      </c>
      <c r="J3053">
        <v>1377294278</v>
      </c>
      <c r="K3053" t="b">
        <v>0</v>
      </c>
      <c r="L3053">
        <v>3</v>
      </c>
      <c r="M3053" t="b">
        <v>0</v>
      </c>
      <c r="N3053" s="12" t="s">
        <v>8287</v>
      </c>
      <c r="O3053" t="s">
        <v>8314</v>
      </c>
      <c r="P3053" s="6">
        <f t="shared" si="235"/>
        <v>4.4000000000000004</v>
      </c>
      <c r="Q3053">
        <f t="shared" si="236"/>
        <v>44</v>
      </c>
      <c r="R3053" s="16">
        <f t="shared" si="237"/>
        <v>41509.905995370369</v>
      </c>
      <c r="S3053" s="16">
        <f t="shared" si="238"/>
        <v>42194.357731481476</v>
      </c>
      <c r="T3053">
        <f t="shared" si="239"/>
        <v>2013</v>
      </c>
    </row>
    <row r="3054" spans="1:20" ht="30" hidden="1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 s="10">
        <v>1440318908</v>
      </c>
      <c r="J3054">
        <v>1436430908</v>
      </c>
      <c r="K3054" t="b">
        <v>0</v>
      </c>
      <c r="L3054">
        <v>8</v>
      </c>
      <c r="M3054" t="b">
        <v>0</v>
      </c>
      <c r="N3054" s="12" t="s">
        <v>8268</v>
      </c>
      <c r="O3054" t="s">
        <v>8302</v>
      </c>
      <c r="P3054" s="6">
        <f t="shared" si="235"/>
        <v>2.62</v>
      </c>
      <c r="Q3054">
        <f t="shared" si="236"/>
        <v>16.38</v>
      </c>
      <c r="R3054" s="16">
        <f t="shared" si="237"/>
        <v>42194.357731481476</v>
      </c>
      <c r="S3054" s="16">
        <f t="shared" si="238"/>
        <v>41680.359976851854</v>
      </c>
      <c r="T3054">
        <f t="shared" si="239"/>
        <v>2015</v>
      </c>
    </row>
    <row r="3055" spans="1:20" ht="45" hidden="1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 s="10">
        <v>1395007200</v>
      </c>
      <c r="J3055">
        <v>1392021502</v>
      </c>
      <c r="K3055" t="b">
        <v>0</v>
      </c>
      <c r="L3055">
        <v>7</v>
      </c>
      <c r="M3055" t="b">
        <v>0</v>
      </c>
      <c r="N3055" s="12" t="s">
        <v>8287</v>
      </c>
      <c r="O3055" t="s">
        <v>8310</v>
      </c>
      <c r="P3055" s="6">
        <f t="shared" si="235"/>
        <v>6.55</v>
      </c>
      <c r="Q3055">
        <f t="shared" si="236"/>
        <v>18.71</v>
      </c>
      <c r="R3055" s="16">
        <f t="shared" si="237"/>
        <v>41680.359976851854</v>
      </c>
      <c r="S3055" s="16">
        <f t="shared" si="238"/>
        <v>41968.677465277782</v>
      </c>
      <c r="T3055">
        <f t="shared" si="239"/>
        <v>2014</v>
      </c>
    </row>
    <row r="3056" spans="1:20" ht="45" hidden="1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 s="10">
        <v>1422100800</v>
      </c>
      <c r="J3056">
        <v>1416932133</v>
      </c>
      <c r="K3056" t="b">
        <v>0</v>
      </c>
      <c r="L3056">
        <v>4</v>
      </c>
      <c r="M3056" t="b">
        <v>0</v>
      </c>
      <c r="N3056" s="12" t="s">
        <v>8283</v>
      </c>
      <c r="O3056" t="s">
        <v>8286</v>
      </c>
      <c r="P3056" s="6">
        <f t="shared" si="235"/>
        <v>15.41</v>
      </c>
      <c r="Q3056">
        <f t="shared" si="236"/>
        <v>32.75</v>
      </c>
      <c r="R3056" s="16">
        <f t="shared" si="237"/>
        <v>41968.677465277782</v>
      </c>
      <c r="S3056" s="16">
        <f t="shared" si="238"/>
        <v>42620.91097222222</v>
      </c>
      <c r="T3056">
        <f t="shared" si="239"/>
        <v>2014</v>
      </c>
    </row>
    <row r="3057" spans="1:20" ht="30" hidden="1" x14ac:dyDescent="0.25">
      <c r="A3057">
        <v>4018</v>
      </c>
      <c r="B3057" s="3" t="s">
        <v>4014</v>
      </c>
      <c r="C3057" s="3" t="s">
        <v>8123</v>
      </c>
      <c r="D3057" s="6">
        <v>1500</v>
      </c>
      <c r="E3057" s="8">
        <v>130</v>
      </c>
      <c r="F3057" t="s">
        <v>8220</v>
      </c>
      <c r="G3057" t="s">
        <v>8224</v>
      </c>
      <c r="H3057" t="s">
        <v>8246</v>
      </c>
      <c r="I3057" s="10">
        <v>1475877108</v>
      </c>
      <c r="J3057">
        <v>1473285108</v>
      </c>
      <c r="K3057" t="b">
        <v>0</v>
      </c>
      <c r="L3057">
        <v>4</v>
      </c>
      <c r="M3057" t="b">
        <v>0</v>
      </c>
      <c r="N3057" s="12" t="s">
        <v>8283</v>
      </c>
      <c r="O3057" t="s">
        <v>8286</v>
      </c>
      <c r="P3057" s="6">
        <f t="shared" si="235"/>
        <v>8.67</v>
      </c>
      <c r="Q3057">
        <f t="shared" si="236"/>
        <v>32.5</v>
      </c>
      <c r="R3057" s="16">
        <f t="shared" si="237"/>
        <v>42620.91097222222</v>
      </c>
      <c r="S3057" s="16">
        <f t="shared" si="238"/>
        <v>42031.769884259258</v>
      </c>
      <c r="T3057">
        <f t="shared" si="239"/>
        <v>2016</v>
      </c>
    </row>
    <row r="3058" spans="1:20" ht="60" hidden="1" x14ac:dyDescent="0.25">
      <c r="A3058">
        <v>222</v>
      </c>
      <c r="B3058" s="3" t="s">
        <v>224</v>
      </c>
      <c r="C3058" s="3" t="s">
        <v>4332</v>
      </c>
      <c r="D3058" s="6">
        <v>1000</v>
      </c>
      <c r="E3058" s="8">
        <v>130</v>
      </c>
      <c r="F3058" t="s">
        <v>8220</v>
      </c>
      <c r="G3058" t="s">
        <v>8223</v>
      </c>
      <c r="H3058" t="s">
        <v>8245</v>
      </c>
      <c r="I3058" s="10">
        <v>1427423940</v>
      </c>
      <c r="J3058">
        <v>1422383318</v>
      </c>
      <c r="K3058" t="b">
        <v>0</v>
      </c>
      <c r="L3058">
        <v>2</v>
      </c>
      <c r="M3058" t="b">
        <v>0</v>
      </c>
      <c r="N3058" s="12" t="s">
        <v>8281</v>
      </c>
      <c r="O3058" t="s">
        <v>8285</v>
      </c>
      <c r="P3058" s="6">
        <f t="shared" si="235"/>
        <v>13</v>
      </c>
      <c r="Q3058">
        <f t="shared" si="236"/>
        <v>65</v>
      </c>
      <c r="R3058" s="16">
        <f t="shared" si="237"/>
        <v>42031.769884259258</v>
      </c>
      <c r="S3058" s="16">
        <f t="shared" si="238"/>
        <v>41599.855682870373</v>
      </c>
      <c r="T3058">
        <f t="shared" si="239"/>
        <v>2015</v>
      </c>
    </row>
    <row r="3059" spans="1:20" ht="60" hidden="1" x14ac:dyDescent="0.25">
      <c r="A3059">
        <v>1067</v>
      </c>
      <c r="B3059" s="3" t="s">
        <v>1068</v>
      </c>
      <c r="C3059" s="3" t="s">
        <v>5177</v>
      </c>
      <c r="D3059" s="6">
        <v>500</v>
      </c>
      <c r="E3059" s="8">
        <v>130</v>
      </c>
      <c r="F3059" t="s">
        <v>8220</v>
      </c>
      <c r="G3059" t="s">
        <v>8223</v>
      </c>
      <c r="H3059" t="s">
        <v>8245</v>
      </c>
      <c r="I3059" s="10">
        <v>1387657931</v>
      </c>
      <c r="J3059">
        <v>1385065931</v>
      </c>
      <c r="K3059" t="b">
        <v>0</v>
      </c>
      <c r="L3059">
        <v>10</v>
      </c>
      <c r="M3059" t="b">
        <v>0</v>
      </c>
      <c r="N3059" s="12" t="s">
        <v>8276</v>
      </c>
      <c r="O3059" t="s">
        <v>8294</v>
      </c>
      <c r="P3059" s="6">
        <f t="shared" si="235"/>
        <v>26</v>
      </c>
      <c r="Q3059">
        <f t="shared" si="236"/>
        <v>13</v>
      </c>
      <c r="R3059" s="16">
        <f t="shared" si="237"/>
        <v>41599.855682870373</v>
      </c>
      <c r="S3059" s="16">
        <f t="shared" si="238"/>
        <v>42047.07640046296</v>
      </c>
      <c r="T3059">
        <f t="shared" si="239"/>
        <v>2013</v>
      </c>
    </row>
    <row r="3060" spans="1:20" ht="30" hidden="1" x14ac:dyDescent="0.25">
      <c r="A3060">
        <v>2885</v>
      </c>
      <c r="B3060" s="3" t="s">
        <v>2885</v>
      </c>
      <c r="C3060" s="3" t="s">
        <v>6995</v>
      </c>
      <c r="D3060" s="6">
        <v>400</v>
      </c>
      <c r="E3060" s="8">
        <v>130</v>
      </c>
      <c r="F3060" t="s">
        <v>8220</v>
      </c>
      <c r="G3060" t="s">
        <v>8223</v>
      </c>
      <c r="H3060" t="s">
        <v>8245</v>
      </c>
      <c r="I3060" s="10">
        <v>1426294201</v>
      </c>
      <c r="J3060">
        <v>1423705801</v>
      </c>
      <c r="K3060" t="b">
        <v>0</v>
      </c>
      <c r="L3060">
        <v>5</v>
      </c>
      <c r="M3060" t="b">
        <v>0</v>
      </c>
      <c r="N3060" s="12" t="s">
        <v>8283</v>
      </c>
      <c r="O3060" t="s">
        <v>8286</v>
      </c>
      <c r="P3060" s="6">
        <f t="shared" si="235"/>
        <v>32.5</v>
      </c>
      <c r="Q3060">
        <f t="shared" si="236"/>
        <v>26</v>
      </c>
      <c r="R3060" s="16">
        <f t="shared" si="237"/>
        <v>42047.07640046296</v>
      </c>
      <c r="S3060" s="16">
        <f t="shared" si="238"/>
        <v>42144.415532407409</v>
      </c>
      <c r="T3060">
        <f t="shared" si="239"/>
        <v>2015</v>
      </c>
    </row>
    <row r="3061" spans="1:20" ht="165" hidden="1" x14ac:dyDescent="0.25">
      <c r="A3061">
        <v>3188</v>
      </c>
      <c r="B3061" s="3" t="s">
        <v>3188</v>
      </c>
      <c r="C3061" s="3" t="s">
        <v>7298</v>
      </c>
      <c r="D3061" s="6">
        <v>200</v>
      </c>
      <c r="E3061" s="8">
        <v>130</v>
      </c>
      <c r="F3061" t="s">
        <v>8220</v>
      </c>
      <c r="G3061" t="s">
        <v>8224</v>
      </c>
      <c r="H3061" t="s">
        <v>8246</v>
      </c>
      <c r="I3061" s="10">
        <v>1433930302</v>
      </c>
      <c r="J3061">
        <v>1432115902</v>
      </c>
      <c r="K3061" t="b">
        <v>0</v>
      </c>
      <c r="L3061">
        <v>9</v>
      </c>
      <c r="M3061" t="b">
        <v>0</v>
      </c>
      <c r="N3061" s="12" t="s">
        <v>8283</v>
      </c>
      <c r="O3061" t="s">
        <v>8295</v>
      </c>
      <c r="P3061" s="6">
        <f t="shared" si="235"/>
        <v>65</v>
      </c>
      <c r="Q3061">
        <f t="shared" si="236"/>
        <v>14.44</v>
      </c>
      <c r="R3061" s="16">
        <f t="shared" si="237"/>
        <v>42144.415532407409</v>
      </c>
      <c r="S3061" s="16">
        <f t="shared" si="238"/>
        <v>41877.886620370373</v>
      </c>
      <c r="T3061">
        <f t="shared" si="239"/>
        <v>2015</v>
      </c>
    </row>
    <row r="3062" spans="1:20" ht="45" hidden="1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 s="10">
        <v>1411679804</v>
      </c>
      <c r="J3062">
        <v>1409087804</v>
      </c>
      <c r="K3062" t="b">
        <v>0</v>
      </c>
      <c r="L3062">
        <v>3</v>
      </c>
      <c r="M3062" t="b">
        <v>1</v>
      </c>
      <c r="N3062" s="12" t="s">
        <v>8283</v>
      </c>
      <c r="O3062" t="s">
        <v>8295</v>
      </c>
      <c r="P3062" s="6">
        <f t="shared" si="235"/>
        <v>129</v>
      </c>
      <c r="Q3062">
        <f t="shared" si="236"/>
        <v>43</v>
      </c>
      <c r="R3062" s="16">
        <f t="shared" si="237"/>
        <v>41877.886620370373</v>
      </c>
      <c r="S3062" s="16">
        <f t="shared" si="238"/>
        <v>42435.942083333335</v>
      </c>
      <c r="T3062">
        <f t="shared" si="239"/>
        <v>2014</v>
      </c>
    </row>
    <row r="3063" spans="1:20" ht="45" hidden="1" x14ac:dyDescent="0.25">
      <c r="A3063">
        <v>3120</v>
      </c>
      <c r="B3063" s="3" t="s">
        <v>3120</v>
      </c>
      <c r="C3063" s="3" t="s">
        <v>7230</v>
      </c>
      <c r="D3063" s="6">
        <v>1300000</v>
      </c>
      <c r="E3063" s="8">
        <v>128</v>
      </c>
      <c r="F3063" t="s">
        <v>8220</v>
      </c>
      <c r="G3063" t="s">
        <v>8232</v>
      </c>
      <c r="H3063" t="s">
        <v>8248</v>
      </c>
      <c r="I3063" s="10">
        <v>1462484196</v>
      </c>
      <c r="J3063">
        <v>1457303796</v>
      </c>
      <c r="K3063" t="b">
        <v>0</v>
      </c>
      <c r="L3063">
        <v>10</v>
      </c>
      <c r="M3063" t="b">
        <v>0</v>
      </c>
      <c r="N3063" s="12" t="s">
        <v>8283</v>
      </c>
      <c r="O3063" t="s">
        <v>8284</v>
      </c>
      <c r="P3063" s="6">
        <f t="shared" si="235"/>
        <v>0.01</v>
      </c>
      <c r="Q3063">
        <f t="shared" si="236"/>
        <v>12.8</v>
      </c>
      <c r="R3063" s="16">
        <f t="shared" si="237"/>
        <v>42435.942083333335</v>
      </c>
      <c r="S3063" s="16">
        <f t="shared" si="238"/>
        <v>41557.013182870374</v>
      </c>
      <c r="T3063">
        <f t="shared" si="239"/>
        <v>2016</v>
      </c>
    </row>
    <row r="3064" spans="1:20" ht="45" hidden="1" x14ac:dyDescent="0.25">
      <c r="A3064">
        <v>2138</v>
      </c>
      <c r="B3064" s="3" t="s">
        <v>2139</v>
      </c>
      <c r="C3064" s="3" t="s">
        <v>6248</v>
      </c>
      <c r="D3064" s="6">
        <v>1000</v>
      </c>
      <c r="E3064" s="8">
        <v>128</v>
      </c>
      <c r="F3064" t="s">
        <v>8220</v>
      </c>
      <c r="G3064" t="s">
        <v>8224</v>
      </c>
      <c r="H3064" t="s">
        <v>8246</v>
      </c>
      <c r="I3064" s="10">
        <v>1383959939</v>
      </c>
      <c r="J3064">
        <v>1381364339</v>
      </c>
      <c r="K3064" t="b">
        <v>0</v>
      </c>
      <c r="L3064">
        <v>12</v>
      </c>
      <c r="M3064" t="b">
        <v>0</v>
      </c>
      <c r="N3064" s="12" t="s">
        <v>8276</v>
      </c>
      <c r="O3064" t="s">
        <v>8294</v>
      </c>
      <c r="P3064" s="6">
        <f t="shared" si="235"/>
        <v>12.8</v>
      </c>
      <c r="Q3064">
        <f t="shared" si="236"/>
        <v>10.67</v>
      </c>
      <c r="R3064" s="16">
        <f t="shared" si="237"/>
        <v>41557.013182870374</v>
      </c>
      <c r="S3064" s="16">
        <f t="shared" si="238"/>
        <v>41981.57230324074</v>
      </c>
      <c r="T3064">
        <f t="shared" si="239"/>
        <v>2013</v>
      </c>
    </row>
    <row r="3065" spans="1:20" ht="45" hidden="1" x14ac:dyDescent="0.25">
      <c r="A3065">
        <v>3088</v>
      </c>
      <c r="B3065" s="3" t="s">
        <v>3088</v>
      </c>
      <c r="C3065" s="3" t="s">
        <v>7198</v>
      </c>
      <c r="D3065" s="6">
        <v>65000</v>
      </c>
      <c r="E3065" s="8">
        <v>126</v>
      </c>
      <c r="F3065" t="s">
        <v>8220</v>
      </c>
      <c r="G3065" t="s">
        <v>8223</v>
      </c>
      <c r="H3065" t="s">
        <v>8245</v>
      </c>
      <c r="I3065" s="10">
        <v>1420724460</v>
      </c>
      <c r="J3065">
        <v>1418046247</v>
      </c>
      <c r="K3065" t="b">
        <v>0</v>
      </c>
      <c r="L3065">
        <v>3</v>
      </c>
      <c r="M3065" t="b">
        <v>0</v>
      </c>
      <c r="N3065" s="12" t="s">
        <v>8283</v>
      </c>
      <c r="O3065" t="s">
        <v>8284</v>
      </c>
      <c r="P3065" s="6">
        <f t="shared" si="235"/>
        <v>0.19</v>
      </c>
      <c r="Q3065">
        <f t="shared" si="236"/>
        <v>42</v>
      </c>
      <c r="R3065" s="16">
        <f t="shared" si="237"/>
        <v>41981.57230324074</v>
      </c>
      <c r="S3065" s="16">
        <f t="shared" si="238"/>
        <v>41999.164340277777</v>
      </c>
      <c r="T3065">
        <f t="shared" si="239"/>
        <v>2014</v>
      </c>
    </row>
    <row r="3066" spans="1:20" ht="45" hidden="1" x14ac:dyDescent="0.25">
      <c r="A3066">
        <v>953</v>
      </c>
      <c r="B3066" s="3" t="s">
        <v>954</v>
      </c>
      <c r="C3066" s="3" t="s">
        <v>5063</v>
      </c>
      <c r="D3066" s="6">
        <v>15000</v>
      </c>
      <c r="E3066" s="8">
        <v>126</v>
      </c>
      <c r="F3066" t="s">
        <v>8220</v>
      </c>
      <c r="G3066" t="s">
        <v>8223</v>
      </c>
      <c r="H3066" t="s">
        <v>8245</v>
      </c>
      <c r="I3066" s="10">
        <v>1422158199</v>
      </c>
      <c r="J3066">
        <v>1419566199</v>
      </c>
      <c r="K3066" t="b">
        <v>0</v>
      </c>
      <c r="L3066">
        <v>5</v>
      </c>
      <c r="M3066" t="b">
        <v>0</v>
      </c>
      <c r="N3066" s="12" t="s">
        <v>8268</v>
      </c>
      <c r="O3066" t="s">
        <v>8270</v>
      </c>
      <c r="P3066" s="6">
        <f t="shared" si="235"/>
        <v>0.84</v>
      </c>
      <c r="Q3066">
        <f t="shared" si="236"/>
        <v>25.2</v>
      </c>
      <c r="R3066" s="16">
        <f t="shared" si="237"/>
        <v>41999.164340277777</v>
      </c>
      <c r="S3066" s="16">
        <f t="shared" si="238"/>
        <v>42053.722060185188</v>
      </c>
      <c r="T3066">
        <f t="shared" si="239"/>
        <v>2014</v>
      </c>
    </row>
    <row r="3067" spans="1:20" ht="45" hidden="1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 s="10">
        <v>1429460386</v>
      </c>
      <c r="J3067">
        <v>1424279986</v>
      </c>
      <c r="K3067" t="b">
        <v>0</v>
      </c>
      <c r="L3067">
        <v>3</v>
      </c>
      <c r="M3067" t="b">
        <v>0</v>
      </c>
      <c r="N3067" s="12" t="s">
        <v>8283</v>
      </c>
      <c r="O3067" t="s">
        <v>8286</v>
      </c>
      <c r="P3067" s="6">
        <f t="shared" si="235"/>
        <v>6.3</v>
      </c>
      <c r="Q3067">
        <f t="shared" si="236"/>
        <v>42</v>
      </c>
      <c r="R3067" s="16">
        <f t="shared" si="237"/>
        <v>42053.722060185188</v>
      </c>
      <c r="S3067" s="16">
        <f t="shared" si="238"/>
        <v>42736.9066087963</v>
      </c>
      <c r="T3067">
        <f t="shared" si="239"/>
        <v>2015</v>
      </c>
    </row>
    <row r="3068" spans="1:20" ht="60" hidden="1" x14ac:dyDescent="0.25">
      <c r="A3068">
        <v>1138</v>
      </c>
      <c r="B3068" s="3" t="s">
        <v>1139</v>
      </c>
      <c r="C3068" s="3" t="s">
        <v>5248</v>
      </c>
      <c r="D3068" s="6">
        <v>35000</v>
      </c>
      <c r="E3068" s="8">
        <v>125</v>
      </c>
      <c r="F3068" t="s">
        <v>8220</v>
      </c>
      <c r="G3068" t="s">
        <v>8223</v>
      </c>
      <c r="H3068" t="s">
        <v>8245</v>
      </c>
      <c r="I3068" s="10">
        <v>1485035131</v>
      </c>
      <c r="J3068">
        <v>1483307131</v>
      </c>
      <c r="K3068" t="b">
        <v>0</v>
      </c>
      <c r="L3068">
        <v>4</v>
      </c>
      <c r="M3068" t="b">
        <v>0</v>
      </c>
      <c r="N3068" s="12" t="s">
        <v>8276</v>
      </c>
      <c r="O3068" t="s">
        <v>8304</v>
      </c>
      <c r="P3068" s="6">
        <f t="shared" si="235"/>
        <v>0.36</v>
      </c>
      <c r="Q3068">
        <f t="shared" si="236"/>
        <v>31.25</v>
      </c>
      <c r="R3068" s="16">
        <f t="shared" si="237"/>
        <v>42736.9066087963</v>
      </c>
      <c r="S3068" s="16">
        <f t="shared" si="238"/>
        <v>42742.246493055558</v>
      </c>
      <c r="T3068">
        <f t="shared" si="239"/>
        <v>2017</v>
      </c>
    </row>
    <row r="3069" spans="1:20" ht="60" hidden="1" x14ac:dyDescent="0.25">
      <c r="A3069">
        <v>1866</v>
      </c>
      <c r="B3069" s="3" t="s">
        <v>1867</v>
      </c>
      <c r="C3069" s="3" t="s">
        <v>5976</v>
      </c>
      <c r="D3069" s="6">
        <v>25000</v>
      </c>
      <c r="E3069" s="8">
        <v>125</v>
      </c>
      <c r="F3069" t="s">
        <v>8220</v>
      </c>
      <c r="G3069" t="s">
        <v>8223</v>
      </c>
      <c r="H3069" t="s">
        <v>8245</v>
      </c>
      <c r="I3069" s="10">
        <v>1488340800</v>
      </c>
      <c r="J3069">
        <v>1483768497</v>
      </c>
      <c r="K3069" t="b">
        <v>0</v>
      </c>
      <c r="L3069">
        <v>2</v>
      </c>
      <c r="M3069" t="b">
        <v>0</v>
      </c>
      <c r="N3069" s="12" t="s">
        <v>8276</v>
      </c>
      <c r="O3069" t="s">
        <v>8304</v>
      </c>
      <c r="P3069" s="6">
        <f t="shared" si="235"/>
        <v>0.5</v>
      </c>
      <c r="Q3069">
        <f t="shared" si="236"/>
        <v>62.5</v>
      </c>
      <c r="R3069" s="16">
        <f t="shared" si="237"/>
        <v>42742.246493055558</v>
      </c>
      <c r="S3069" s="16">
        <f t="shared" si="238"/>
        <v>42665.150347222225</v>
      </c>
      <c r="T3069">
        <f t="shared" si="239"/>
        <v>2017</v>
      </c>
    </row>
    <row r="3070" spans="1:20" ht="60" hidden="1" x14ac:dyDescent="0.25">
      <c r="A3070">
        <v>3087</v>
      </c>
      <c r="B3070" s="3" t="s">
        <v>3087</v>
      </c>
      <c r="C3070" s="3" t="s">
        <v>7197</v>
      </c>
      <c r="D3070" s="6">
        <v>20000</v>
      </c>
      <c r="E3070" s="8">
        <v>125</v>
      </c>
      <c r="F3070" t="s">
        <v>8220</v>
      </c>
      <c r="G3070" t="s">
        <v>8223</v>
      </c>
      <c r="H3070" t="s">
        <v>8245</v>
      </c>
      <c r="I3070" s="10">
        <v>1482294990</v>
      </c>
      <c r="J3070">
        <v>1477107390</v>
      </c>
      <c r="K3070" t="b">
        <v>0</v>
      </c>
      <c r="L3070">
        <v>2</v>
      </c>
      <c r="M3070" t="b">
        <v>0</v>
      </c>
      <c r="N3070" s="12" t="s">
        <v>8283</v>
      </c>
      <c r="O3070" t="s">
        <v>8284</v>
      </c>
      <c r="P3070" s="6">
        <f t="shared" si="235"/>
        <v>0.63</v>
      </c>
      <c r="Q3070">
        <f t="shared" si="236"/>
        <v>62.5</v>
      </c>
      <c r="R3070" s="16">
        <f t="shared" si="237"/>
        <v>42665.150347222225</v>
      </c>
      <c r="S3070" s="16">
        <f t="shared" si="238"/>
        <v>41878.911550925928</v>
      </c>
      <c r="T3070">
        <f t="shared" si="239"/>
        <v>2016</v>
      </c>
    </row>
    <row r="3071" spans="1:20" ht="45" hidden="1" x14ac:dyDescent="0.25">
      <c r="A3071">
        <v>4021</v>
      </c>
      <c r="B3071" s="3" t="s">
        <v>4017</v>
      </c>
      <c r="C3071" s="3" t="s">
        <v>8126</v>
      </c>
      <c r="D3071" s="6">
        <v>15000</v>
      </c>
      <c r="E3071" s="8">
        <v>125</v>
      </c>
      <c r="F3071" t="s">
        <v>8220</v>
      </c>
      <c r="G3071" t="s">
        <v>8223</v>
      </c>
      <c r="H3071" t="s">
        <v>8245</v>
      </c>
      <c r="I3071" s="10">
        <v>1414360358</v>
      </c>
      <c r="J3071">
        <v>1409176358</v>
      </c>
      <c r="K3071" t="b">
        <v>0</v>
      </c>
      <c r="L3071">
        <v>2</v>
      </c>
      <c r="M3071" t="b">
        <v>0</v>
      </c>
      <c r="N3071" s="12" t="s">
        <v>8283</v>
      </c>
      <c r="O3071" t="s">
        <v>8286</v>
      </c>
      <c r="P3071" s="6">
        <f t="shared" si="235"/>
        <v>0.83</v>
      </c>
      <c r="Q3071">
        <f t="shared" si="236"/>
        <v>62.5</v>
      </c>
      <c r="R3071" s="16">
        <f t="shared" si="237"/>
        <v>41878.911550925928</v>
      </c>
      <c r="S3071" s="16">
        <f t="shared" si="238"/>
        <v>41843.775011574071</v>
      </c>
      <c r="T3071">
        <f t="shared" si="239"/>
        <v>2014</v>
      </c>
    </row>
    <row r="3072" spans="1:20" ht="45" hidden="1" x14ac:dyDescent="0.25">
      <c r="A3072">
        <v>3899</v>
      </c>
      <c r="B3072" s="3" t="s">
        <v>3896</v>
      </c>
      <c r="C3072" s="3" t="s">
        <v>8007</v>
      </c>
      <c r="D3072" s="6">
        <v>10000</v>
      </c>
      <c r="E3072" s="8">
        <v>125</v>
      </c>
      <c r="F3072" t="s">
        <v>8220</v>
      </c>
      <c r="G3072" t="s">
        <v>8223</v>
      </c>
      <c r="H3072" t="s">
        <v>8245</v>
      </c>
      <c r="I3072" s="10">
        <v>1407868561</v>
      </c>
      <c r="J3072">
        <v>1406140561</v>
      </c>
      <c r="K3072" t="b">
        <v>0</v>
      </c>
      <c r="L3072">
        <v>2</v>
      </c>
      <c r="M3072" t="b">
        <v>0</v>
      </c>
      <c r="N3072" s="12" t="s">
        <v>8283</v>
      </c>
      <c r="O3072" t="s">
        <v>8286</v>
      </c>
      <c r="P3072" s="6">
        <f t="shared" si="235"/>
        <v>1.25</v>
      </c>
      <c r="Q3072">
        <f t="shared" si="236"/>
        <v>62.5</v>
      </c>
      <c r="R3072" s="16">
        <f t="shared" si="237"/>
        <v>41843.775011574071</v>
      </c>
      <c r="S3072" s="16">
        <f t="shared" si="238"/>
        <v>41569.698831018519</v>
      </c>
      <c r="T3072">
        <f t="shared" si="239"/>
        <v>2014</v>
      </c>
    </row>
    <row r="3073" spans="1:20" ht="60" hidden="1" x14ac:dyDescent="0.25">
      <c r="A3073">
        <v>890</v>
      </c>
      <c r="B3073" s="3" t="s">
        <v>891</v>
      </c>
      <c r="C3073" s="3" t="s">
        <v>5000</v>
      </c>
      <c r="D3073" s="6">
        <v>3000</v>
      </c>
      <c r="E3073" s="8">
        <v>125</v>
      </c>
      <c r="F3073" t="s">
        <v>8220</v>
      </c>
      <c r="G3073" t="s">
        <v>8223</v>
      </c>
      <c r="H3073" t="s">
        <v>8245</v>
      </c>
      <c r="I3073" s="10">
        <v>1385055979</v>
      </c>
      <c r="J3073">
        <v>1382460379</v>
      </c>
      <c r="K3073" t="b">
        <v>0</v>
      </c>
      <c r="L3073">
        <v>4</v>
      </c>
      <c r="M3073" t="b">
        <v>0</v>
      </c>
      <c r="N3073" s="12" t="s">
        <v>8287</v>
      </c>
      <c r="O3073" t="s">
        <v>8288</v>
      </c>
      <c r="P3073" s="6">
        <f t="shared" si="235"/>
        <v>4.17</v>
      </c>
      <c r="Q3073">
        <f t="shared" si="236"/>
        <v>31.25</v>
      </c>
      <c r="R3073" s="16">
        <f t="shared" si="237"/>
        <v>41569.698831018519</v>
      </c>
      <c r="S3073" s="16">
        <f t="shared" si="238"/>
        <v>41576.834513888891</v>
      </c>
      <c r="T3073">
        <f t="shared" si="239"/>
        <v>2013</v>
      </c>
    </row>
    <row r="3074" spans="1:20" ht="60" hidden="1" x14ac:dyDescent="0.25">
      <c r="A3074">
        <v>434</v>
      </c>
      <c r="B3074" s="3" t="s">
        <v>435</v>
      </c>
      <c r="C3074" s="3" t="s">
        <v>4544</v>
      </c>
      <c r="D3074" s="6">
        <v>2500</v>
      </c>
      <c r="E3074" s="8">
        <v>125</v>
      </c>
      <c r="F3074" t="s">
        <v>8220</v>
      </c>
      <c r="G3074" t="s">
        <v>8223</v>
      </c>
      <c r="H3074" t="s">
        <v>8245</v>
      </c>
      <c r="I3074" s="10">
        <v>1385931702</v>
      </c>
      <c r="J3074">
        <v>1383076902</v>
      </c>
      <c r="K3074" t="b">
        <v>0</v>
      </c>
      <c r="L3074">
        <v>2</v>
      </c>
      <c r="M3074" t="b">
        <v>0</v>
      </c>
      <c r="N3074" s="12" t="s">
        <v>8281</v>
      </c>
      <c r="O3074" t="s">
        <v>8299</v>
      </c>
      <c r="P3074" s="6">
        <f t="shared" ref="P3074:P3137" si="240">ROUND(E3074/D3074*100,2)</f>
        <v>5</v>
      </c>
      <c r="Q3074">
        <f t="shared" ref="Q3074:Q3137" si="241">ROUND(E3074/L3074,2)</f>
        <v>62.5</v>
      </c>
      <c r="R3074" s="16">
        <f t="shared" si="237"/>
        <v>41576.834513888891</v>
      </c>
      <c r="S3074" s="16">
        <f t="shared" si="238"/>
        <v>42404.033090277779</v>
      </c>
      <c r="T3074">
        <f t="shared" si="239"/>
        <v>2013</v>
      </c>
    </row>
    <row r="3075" spans="1:20" ht="60" hidden="1" x14ac:dyDescent="0.25">
      <c r="A3075">
        <v>1572</v>
      </c>
      <c r="B3075" s="3" t="s">
        <v>1573</v>
      </c>
      <c r="C3075" s="3" t="s">
        <v>5682</v>
      </c>
      <c r="D3075" s="6">
        <v>2500</v>
      </c>
      <c r="E3075" s="8">
        <v>125</v>
      </c>
      <c r="F3075" t="s">
        <v>8219</v>
      </c>
      <c r="G3075" t="s">
        <v>8224</v>
      </c>
      <c r="H3075" t="s">
        <v>8246</v>
      </c>
      <c r="I3075" s="10">
        <v>1456703940</v>
      </c>
      <c r="J3075">
        <v>1454546859</v>
      </c>
      <c r="K3075" t="b">
        <v>0</v>
      </c>
      <c r="L3075">
        <v>3</v>
      </c>
      <c r="M3075" t="b">
        <v>0</v>
      </c>
      <c r="N3075" s="12" t="s">
        <v>8271</v>
      </c>
      <c r="O3075" t="s">
        <v>8309</v>
      </c>
      <c r="P3075" s="6">
        <f t="shared" si="240"/>
        <v>5</v>
      </c>
      <c r="Q3075">
        <f t="shared" si="241"/>
        <v>41.67</v>
      </c>
      <c r="R3075" s="16">
        <f t="shared" ref="R3075:R3138" si="242">(((J3075/60)/60)/24)+DATE(1970,1,1)</f>
        <v>42404.033090277779</v>
      </c>
      <c r="S3075" s="16">
        <f t="shared" ref="S3075:S3138" si="243">(((J3076/60)/60)/24)+DATE(1970,1,1)</f>
        <v>42341.99700231482</v>
      </c>
      <c r="T3075">
        <f t="shared" ref="T3075:T3138" si="244">YEAR(R3075)</f>
        <v>2016</v>
      </c>
    </row>
    <row r="3076" spans="1:20" ht="30" hidden="1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 s="10">
        <v>1454370941</v>
      </c>
      <c r="J3076">
        <v>1449186941</v>
      </c>
      <c r="K3076" t="b">
        <v>0</v>
      </c>
      <c r="L3076">
        <v>3</v>
      </c>
      <c r="M3076" t="b">
        <v>0</v>
      </c>
      <c r="N3076" s="12" t="s">
        <v>8268</v>
      </c>
      <c r="O3076" t="s">
        <v>8275</v>
      </c>
      <c r="P3076" s="6">
        <f t="shared" si="240"/>
        <v>0.1</v>
      </c>
      <c r="Q3076">
        <f t="shared" si="241"/>
        <v>41.33</v>
      </c>
      <c r="R3076" s="16">
        <f t="shared" si="242"/>
        <v>42341.99700231482</v>
      </c>
      <c r="S3076" s="16">
        <f t="shared" si="243"/>
        <v>42067.011643518519</v>
      </c>
      <c r="T3076">
        <f t="shared" si="244"/>
        <v>2015</v>
      </c>
    </row>
    <row r="3077" spans="1:20" ht="135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 s="10">
        <v>1427842740</v>
      </c>
      <c r="J3077">
        <v>1425428206</v>
      </c>
      <c r="K3077" t="b">
        <v>0</v>
      </c>
      <c r="L3077">
        <v>14</v>
      </c>
      <c r="M3077" t="b">
        <v>1</v>
      </c>
      <c r="N3077" s="12" t="s">
        <v>8283</v>
      </c>
      <c r="O3077" t="s">
        <v>8286</v>
      </c>
      <c r="P3077" s="6">
        <f t="shared" si="240"/>
        <v>124</v>
      </c>
      <c r="Q3077">
        <f t="shared" si="241"/>
        <v>8.86</v>
      </c>
      <c r="R3077" s="16">
        <f t="shared" si="242"/>
        <v>42067.011643518519</v>
      </c>
      <c r="S3077" s="16">
        <f t="shared" si="243"/>
        <v>41927.71980324074</v>
      </c>
      <c r="T3077">
        <f t="shared" si="244"/>
        <v>2015</v>
      </c>
    </row>
    <row r="3078" spans="1:20" ht="45" hidden="1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 s="10">
        <v>1415988991</v>
      </c>
      <c r="J3078">
        <v>1413393391</v>
      </c>
      <c r="K3078" t="b">
        <v>0</v>
      </c>
      <c r="L3078">
        <v>6</v>
      </c>
      <c r="M3078" t="b">
        <v>0</v>
      </c>
      <c r="N3078" s="12" t="s">
        <v>8268</v>
      </c>
      <c r="O3078" t="s">
        <v>8302</v>
      </c>
      <c r="P3078" s="6">
        <f t="shared" si="240"/>
        <v>0.49</v>
      </c>
      <c r="Q3078">
        <f t="shared" si="241"/>
        <v>20.5</v>
      </c>
      <c r="R3078" s="16">
        <f t="shared" si="242"/>
        <v>41927.71980324074</v>
      </c>
      <c r="S3078" s="16">
        <f t="shared" si="243"/>
        <v>42737.545358796298</v>
      </c>
      <c r="T3078">
        <f t="shared" si="244"/>
        <v>2014</v>
      </c>
    </row>
    <row r="3079" spans="1:20" ht="45" hidden="1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 s="10">
        <v>1488546319</v>
      </c>
      <c r="J3079">
        <v>1483362319</v>
      </c>
      <c r="K3079" t="b">
        <v>0</v>
      </c>
      <c r="L3079">
        <v>5</v>
      </c>
      <c r="M3079" t="b">
        <v>0</v>
      </c>
      <c r="N3079" s="12" t="s">
        <v>8287</v>
      </c>
      <c r="O3079" t="s">
        <v>8310</v>
      </c>
      <c r="P3079" s="6">
        <f t="shared" si="240"/>
        <v>22.36</v>
      </c>
      <c r="Q3079">
        <f t="shared" si="241"/>
        <v>24.6</v>
      </c>
      <c r="R3079" s="16">
        <f t="shared" si="242"/>
        <v>42737.545358796298</v>
      </c>
      <c r="S3079" s="16">
        <f t="shared" si="243"/>
        <v>41843.664618055554</v>
      </c>
      <c r="T3079">
        <f t="shared" si="244"/>
        <v>2017</v>
      </c>
    </row>
    <row r="3080" spans="1:20" ht="60" hidden="1" x14ac:dyDescent="0.25">
      <c r="A3080">
        <v>3918</v>
      </c>
      <c r="B3080" s="3" t="s">
        <v>3915</v>
      </c>
      <c r="C3080" s="3" t="s">
        <v>8026</v>
      </c>
      <c r="D3080" s="6">
        <v>60000</v>
      </c>
      <c r="E3080" s="8">
        <v>120</v>
      </c>
      <c r="F3080" t="s">
        <v>8220</v>
      </c>
      <c r="G3080" t="s">
        <v>8224</v>
      </c>
      <c r="H3080" t="s">
        <v>8246</v>
      </c>
      <c r="I3080" s="10">
        <v>1407168000</v>
      </c>
      <c r="J3080">
        <v>1406131023</v>
      </c>
      <c r="K3080" t="b">
        <v>0</v>
      </c>
      <c r="L3080">
        <v>3</v>
      </c>
      <c r="M3080" t="b">
        <v>0</v>
      </c>
      <c r="N3080" s="12" t="s">
        <v>8283</v>
      </c>
      <c r="O3080" t="s">
        <v>8286</v>
      </c>
      <c r="P3080" s="6">
        <f t="shared" si="240"/>
        <v>0.2</v>
      </c>
      <c r="Q3080">
        <f t="shared" si="241"/>
        <v>40</v>
      </c>
      <c r="R3080" s="16">
        <f t="shared" si="242"/>
        <v>41843.664618055554</v>
      </c>
      <c r="S3080" s="16">
        <f t="shared" si="243"/>
        <v>42087.878912037035</v>
      </c>
      <c r="T3080">
        <f t="shared" si="244"/>
        <v>2014</v>
      </c>
    </row>
    <row r="3081" spans="1:20" ht="45" hidden="1" x14ac:dyDescent="0.25">
      <c r="A3081">
        <v>2567</v>
      </c>
      <c r="B3081" s="3" t="s">
        <v>2567</v>
      </c>
      <c r="C3081" s="3" t="s">
        <v>6677</v>
      </c>
      <c r="D3081" s="6">
        <v>45000</v>
      </c>
      <c r="E3081" s="8">
        <v>120</v>
      </c>
      <c r="F3081" t="s">
        <v>8219</v>
      </c>
      <c r="G3081" t="s">
        <v>8223</v>
      </c>
      <c r="H3081" t="s">
        <v>8245</v>
      </c>
      <c r="I3081" s="10">
        <v>1429823138</v>
      </c>
      <c r="J3081">
        <v>1427231138</v>
      </c>
      <c r="K3081" t="b">
        <v>0</v>
      </c>
      <c r="L3081">
        <v>2</v>
      </c>
      <c r="M3081" t="b">
        <v>0</v>
      </c>
      <c r="N3081" s="12" t="s">
        <v>8279</v>
      </c>
      <c r="O3081" t="s">
        <v>8305</v>
      </c>
      <c r="P3081" s="6">
        <f t="shared" si="240"/>
        <v>0.27</v>
      </c>
      <c r="Q3081">
        <f t="shared" si="241"/>
        <v>60</v>
      </c>
      <c r="R3081" s="16">
        <f t="shared" si="242"/>
        <v>42087.878912037035</v>
      </c>
      <c r="S3081" s="16">
        <f t="shared" si="243"/>
        <v>41711.169085648151</v>
      </c>
      <c r="T3081">
        <f t="shared" si="244"/>
        <v>2015</v>
      </c>
    </row>
    <row r="3082" spans="1:20" ht="60" hidden="1" x14ac:dyDescent="0.25">
      <c r="A3082">
        <v>933</v>
      </c>
      <c r="B3082" s="3" t="s">
        <v>934</v>
      </c>
      <c r="C3082" s="3" t="s">
        <v>5043</v>
      </c>
      <c r="D3082" s="6">
        <v>2000</v>
      </c>
      <c r="E3082" s="8">
        <v>120</v>
      </c>
      <c r="F3082" t="s">
        <v>8220</v>
      </c>
      <c r="G3082" t="s">
        <v>8223</v>
      </c>
      <c r="H3082" t="s">
        <v>8245</v>
      </c>
      <c r="I3082" s="10">
        <v>1399867409</v>
      </c>
      <c r="J3082">
        <v>1394683409</v>
      </c>
      <c r="K3082" t="b">
        <v>0</v>
      </c>
      <c r="L3082">
        <v>2</v>
      </c>
      <c r="M3082" t="b">
        <v>0</v>
      </c>
      <c r="N3082" s="12" t="s">
        <v>8287</v>
      </c>
      <c r="O3082" t="s">
        <v>8310</v>
      </c>
      <c r="P3082" s="6">
        <f t="shared" si="240"/>
        <v>6</v>
      </c>
      <c r="Q3082">
        <f t="shared" si="241"/>
        <v>60</v>
      </c>
      <c r="R3082" s="16">
        <f t="shared" si="242"/>
        <v>41711.169085648151</v>
      </c>
      <c r="S3082" s="16">
        <f t="shared" si="243"/>
        <v>41954.688310185185</v>
      </c>
      <c r="T3082">
        <f t="shared" si="244"/>
        <v>2014</v>
      </c>
    </row>
    <row r="3083" spans="1:20" ht="45" hidden="1" x14ac:dyDescent="0.25">
      <c r="A3083">
        <v>2362</v>
      </c>
      <c r="B3083" s="3" t="s">
        <v>2363</v>
      </c>
      <c r="C3083" s="3" t="s">
        <v>6472</v>
      </c>
      <c r="D3083" s="6">
        <v>420</v>
      </c>
      <c r="E3083" s="8">
        <v>120</v>
      </c>
      <c r="F3083" t="s">
        <v>8219</v>
      </c>
      <c r="G3083" t="s">
        <v>8223</v>
      </c>
      <c r="H3083" t="s">
        <v>8245</v>
      </c>
      <c r="I3083" s="10">
        <v>1418315470</v>
      </c>
      <c r="J3083">
        <v>1415723470</v>
      </c>
      <c r="K3083" t="b">
        <v>0</v>
      </c>
      <c r="L3083">
        <v>2</v>
      </c>
      <c r="M3083" t="b">
        <v>0</v>
      </c>
      <c r="N3083" s="12" t="s">
        <v>8268</v>
      </c>
      <c r="O3083" t="s">
        <v>8302</v>
      </c>
      <c r="P3083" s="6">
        <f t="shared" si="240"/>
        <v>28.57</v>
      </c>
      <c r="Q3083">
        <f t="shared" si="241"/>
        <v>60</v>
      </c>
      <c r="R3083" s="16">
        <f t="shared" si="242"/>
        <v>41954.688310185185</v>
      </c>
      <c r="S3083" s="16">
        <f t="shared" si="243"/>
        <v>42807.755173611105</v>
      </c>
      <c r="T3083">
        <f t="shared" si="244"/>
        <v>2014</v>
      </c>
    </row>
    <row r="3084" spans="1:20" ht="45" hidden="1" x14ac:dyDescent="0.25">
      <c r="A3084">
        <v>2323</v>
      </c>
      <c r="B3084" s="3" t="s">
        <v>2324</v>
      </c>
      <c r="C3084" s="3" t="s">
        <v>6433</v>
      </c>
      <c r="D3084" s="6">
        <v>250</v>
      </c>
      <c r="E3084" s="8">
        <v>120</v>
      </c>
      <c r="F3084" t="s">
        <v>8221</v>
      </c>
      <c r="G3084" t="s">
        <v>8223</v>
      </c>
      <c r="H3084" t="s">
        <v>8245</v>
      </c>
      <c r="I3084" s="10">
        <v>1490033247</v>
      </c>
      <c r="J3084">
        <v>1489428447</v>
      </c>
      <c r="K3084" t="b">
        <v>0</v>
      </c>
      <c r="L3084">
        <v>4</v>
      </c>
      <c r="M3084" t="b">
        <v>0</v>
      </c>
      <c r="N3084" s="12" t="s">
        <v>8279</v>
      </c>
      <c r="O3084" t="s">
        <v>8280</v>
      </c>
      <c r="P3084" s="6">
        <f t="shared" si="240"/>
        <v>48</v>
      </c>
      <c r="Q3084">
        <f t="shared" si="241"/>
        <v>30</v>
      </c>
      <c r="R3084" s="16">
        <f t="shared" si="242"/>
        <v>42807.755173611105</v>
      </c>
      <c r="S3084" s="16">
        <f t="shared" si="243"/>
        <v>42425.730671296296</v>
      </c>
      <c r="T3084">
        <f t="shared" si="244"/>
        <v>2017</v>
      </c>
    </row>
    <row r="3085" spans="1:20" ht="105" x14ac:dyDescent="0.25">
      <c r="A3085">
        <v>2976</v>
      </c>
      <c r="B3085" s="3" t="s">
        <v>2976</v>
      </c>
      <c r="C3085" s="3" t="s">
        <v>7086</v>
      </c>
      <c r="D3085" s="6">
        <v>70</v>
      </c>
      <c r="E3085" s="8">
        <v>120</v>
      </c>
      <c r="F3085" t="s">
        <v>8218</v>
      </c>
      <c r="G3085" t="s">
        <v>8224</v>
      </c>
      <c r="H3085" t="s">
        <v>8246</v>
      </c>
      <c r="I3085" s="10">
        <v>1457870400</v>
      </c>
      <c r="J3085">
        <v>1456421530</v>
      </c>
      <c r="K3085" t="b">
        <v>0</v>
      </c>
      <c r="L3085">
        <v>14</v>
      </c>
      <c r="M3085" t="b">
        <v>1</v>
      </c>
      <c r="N3085" s="12" t="s">
        <v>8283</v>
      </c>
      <c r="O3085" t="s">
        <v>8286</v>
      </c>
      <c r="P3085" s="6">
        <f t="shared" si="240"/>
        <v>171.43</v>
      </c>
      <c r="Q3085">
        <f t="shared" si="241"/>
        <v>8.57</v>
      </c>
      <c r="R3085" s="16">
        <f t="shared" si="242"/>
        <v>42425.730671296296</v>
      </c>
      <c r="S3085" s="16">
        <f t="shared" si="243"/>
        <v>42520.847384259265</v>
      </c>
      <c r="T3085">
        <f t="shared" si="244"/>
        <v>2016</v>
      </c>
    </row>
    <row r="3086" spans="1:20" ht="60" hidden="1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 s="10">
        <v>1467231614</v>
      </c>
      <c r="J3086">
        <v>1464639614</v>
      </c>
      <c r="K3086" t="b">
        <v>0</v>
      </c>
      <c r="L3086">
        <v>6</v>
      </c>
      <c r="M3086" t="b">
        <v>0</v>
      </c>
      <c r="N3086" s="12" t="s">
        <v>8276</v>
      </c>
      <c r="O3086" t="s">
        <v>8294</v>
      </c>
      <c r="P3086" s="6">
        <f t="shared" si="240"/>
        <v>0.26</v>
      </c>
      <c r="Q3086">
        <f t="shared" si="241"/>
        <v>19.670000000000002</v>
      </c>
      <c r="R3086" s="16">
        <f t="shared" si="242"/>
        <v>42520.847384259265</v>
      </c>
      <c r="S3086" s="16">
        <f t="shared" si="243"/>
        <v>41977.004976851851</v>
      </c>
      <c r="T3086">
        <f t="shared" si="244"/>
        <v>2016</v>
      </c>
    </row>
    <row r="3087" spans="1:20" ht="45" hidden="1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 s="10">
        <v>1420413960</v>
      </c>
      <c r="J3087">
        <v>1417651630</v>
      </c>
      <c r="K3087" t="b">
        <v>0</v>
      </c>
      <c r="L3087">
        <v>9</v>
      </c>
      <c r="M3087" t="b">
        <v>0</v>
      </c>
      <c r="N3087" s="12" t="s">
        <v>8283</v>
      </c>
      <c r="O3087" t="s">
        <v>8286</v>
      </c>
      <c r="P3087" s="6">
        <f t="shared" si="240"/>
        <v>1.48</v>
      </c>
      <c r="Q3087">
        <f t="shared" si="241"/>
        <v>13.11</v>
      </c>
      <c r="R3087" s="16">
        <f t="shared" si="242"/>
        <v>41977.004976851851</v>
      </c>
      <c r="S3087" s="16">
        <f t="shared" si="243"/>
        <v>42138.798819444448</v>
      </c>
      <c r="T3087">
        <f t="shared" si="244"/>
        <v>2014</v>
      </c>
    </row>
    <row r="3088" spans="1:20" ht="150" hidden="1" x14ac:dyDescent="0.25">
      <c r="A3088">
        <v>3789</v>
      </c>
      <c r="B3088" s="3" t="s">
        <v>3786</v>
      </c>
      <c r="C3088" s="3" t="s">
        <v>7899</v>
      </c>
      <c r="D3088" s="6">
        <v>3550</v>
      </c>
      <c r="E3088" s="8">
        <v>116</v>
      </c>
      <c r="F3088" t="s">
        <v>8220</v>
      </c>
      <c r="G3088" t="s">
        <v>8224</v>
      </c>
      <c r="H3088" t="s">
        <v>8246</v>
      </c>
      <c r="I3088" s="10">
        <v>1434395418</v>
      </c>
      <c r="J3088">
        <v>1431630618</v>
      </c>
      <c r="K3088" t="b">
        <v>0</v>
      </c>
      <c r="L3088">
        <v>4</v>
      </c>
      <c r="M3088" t="b">
        <v>0</v>
      </c>
      <c r="N3088" s="12" t="s">
        <v>8283</v>
      </c>
      <c r="O3088" t="s">
        <v>8295</v>
      </c>
      <c r="P3088" s="6">
        <f t="shared" si="240"/>
        <v>3.27</v>
      </c>
      <c r="Q3088">
        <f t="shared" si="241"/>
        <v>29</v>
      </c>
      <c r="R3088" s="16">
        <f t="shared" si="242"/>
        <v>42138.798819444448</v>
      </c>
      <c r="S3088" s="16">
        <f t="shared" si="243"/>
        <v>40939.948773148149</v>
      </c>
      <c r="T3088">
        <f t="shared" si="244"/>
        <v>2015</v>
      </c>
    </row>
    <row r="3089" spans="1:20" ht="60" hidden="1" x14ac:dyDescent="0.25">
      <c r="A3089">
        <v>1233</v>
      </c>
      <c r="B3089" s="3" t="s">
        <v>1234</v>
      </c>
      <c r="C3089" s="3" t="s">
        <v>5343</v>
      </c>
      <c r="D3089" s="6">
        <v>1000</v>
      </c>
      <c r="E3089" s="8">
        <v>116</v>
      </c>
      <c r="F3089" t="s">
        <v>8219</v>
      </c>
      <c r="G3089" t="s">
        <v>8223</v>
      </c>
      <c r="H3089" t="s">
        <v>8245</v>
      </c>
      <c r="I3089" s="10">
        <v>1329864374</v>
      </c>
      <c r="J3089">
        <v>1328049974</v>
      </c>
      <c r="K3089" t="b">
        <v>0</v>
      </c>
      <c r="L3089">
        <v>6</v>
      </c>
      <c r="M3089" t="b">
        <v>0</v>
      </c>
      <c r="N3089" s="12" t="s">
        <v>8287</v>
      </c>
      <c r="O3089" t="s">
        <v>8314</v>
      </c>
      <c r="P3089" s="6">
        <f t="shared" si="240"/>
        <v>11.6</v>
      </c>
      <c r="Q3089">
        <f t="shared" si="241"/>
        <v>19.329999999999998</v>
      </c>
      <c r="R3089" s="16">
        <f t="shared" si="242"/>
        <v>40939.948773148149</v>
      </c>
      <c r="S3089" s="16">
        <f t="shared" si="243"/>
        <v>42678.932083333333</v>
      </c>
      <c r="T3089">
        <f t="shared" si="244"/>
        <v>2012</v>
      </c>
    </row>
    <row r="3090" spans="1:20" hidden="1" x14ac:dyDescent="0.25">
      <c r="A3090">
        <v>3122</v>
      </c>
      <c r="B3090" s="3" t="s">
        <v>3122</v>
      </c>
      <c r="C3090" s="3" t="s">
        <v>7232</v>
      </c>
      <c r="D3090" s="6">
        <v>199</v>
      </c>
      <c r="E3090" s="8">
        <v>116</v>
      </c>
      <c r="F3090" t="s">
        <v>8219</v>
      </c>
      <c r="G3090" t="s">
        <v>8223</v>
      </c>
      <c r="H3090" t="s">
        <v>8245</v>
      </c>
      <c r="I3090" s="10">
        <v>1478733732</v>
      </c>
      <c r="J3090">
        <v>1478298132</v>
      </c>
      <c r="K3090" t="b">
        <v>0</v>
      </c>
      <c r="L3090">
        <v>2</v>
      </c>
      <c r="M3090" t="b">
        <v>0</v>
      </c>
      <c r="N3090" s="12" t="s">
        <v>8283</v>
      </c>
      <c r="O3090" t="s">
        <v>8284</v>
      </c>
      <c r="P3090" s="6">
        <f t="shared" si="240"/>
        <v>58.29</v>
      </c>
      <c r="Q3090">
        <f t="shared" si="241"/>
        <v>58</v>
      </c>
      <c r="R3090" s="16">
        <f t="shared" si="242"/>
        <v>42678.932083333333</v>
      </c>
      <c r="S3090" s="16">
        <f t="shared" si="243"/>
        <v>42693.016180555554</v>
      </c>
      <c r="T3090">
        <f t="shared" si="244"/>
        <v>2016</v>
      </c>
    </row>
    <row r="3091" spans="1:20" ht="60" hidden="1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 s="10">
        <v>1484698998</v>
      </c>
      <c r="J3091">
        <v>1479514998</v>
      </c>
      <c r="K3091" t="b">
        <v>0</v>
      </c>
      <c r="L3091">
        <v>3</v>
      </c>
      <c r="M3091" t="b">
        <v>0</v>
      </c>
      <c r="N3091" s="12" t="s">
        <v>8281</v>
      </c>
      <c r="O3091" t="s">
        <v>8297</v>
      </c>
      <c r="P3091" s="6">
        <f t="shared" si="240"/>
        <v>0.57999999999999996</v>
      </c>
      <c r="Q3091">
        <f t="shared" si="241"/>
        <v>38.33</v>
      </c>
      <c r="R3091" s="16">
        <f t="shared" si="242"/>
        <v>42693.016180555554</v>
      </c>
      <c r="S3091" s="16">
        <f t="shared" si="243"/>
        <v>42430.747511574074</v>
      </c>
      <c r="T3091">
        <f t="shared" si="244"/>
        <v>2016</v>
      </c>
    </row>
    <row r="3092" spans="1:20" ht="45" hidden="1" x14ac:dyDescent="0.25">
      <c r="A3092">
        <v>2155</v>
      </c>
      <c r="B3092" s="3" t="s">
        <v>2156</v>
      </c>
      <c r="C3092" s="3" t="s">
        <v>6265</v>
      </c>
      <c r="D3092" s="6">
        <v>5000</v>
      </c>
      <c r="E3092" s="8">
        <v>115</v>
      </c>
      <c r="F3092" t="s">
        <v>8220</v>
      </c>
      <c r="G3092" t="s">
        <v>8224</v>
      </c>
      <c r="H3092" t="s">
        <v>8246</v>
      </c>
      <c r="I3092" s="10">
        <v>1459443385</v>
      </c>
      <c r="J3092">
        <v>1456854985</v>
      </c>
      <c r="K3092" t="b">
        <v>0</v>
      </c>
      <c r="L3092">
        <v>5</v>
      </c>
      <c r="M3092" t="b">
        <v>0</v>
      </c>
      <c r="N3092" s="12" t="s">
        <v>8276</v>
      </c>
      <c r="O3092" t="s">
        <v>8294</v>
      </c>
      <c r="P3092" s="6">
        <f t="shared" si="240"/>
        <v>2.2999999999999998</v>
      </c>
      <c r="Q3092">
        <f t="shared" si="241"/>
        <v>23</v>
      </c>
      <c r="R3092" s="16">
        <f t="shared" si="242"/>
        <v>42430.747511574074</v>
      </c>
      <c r="S3092" s="16">
        <f t="shared" si="243"/>
        <v>40464.028182870366</v>
      </c>
      <c r="T3092">
        <f t="shared" si="244"/>
        <v>2016</v>
      </c>
    </row>
    <row r="3093" spans="1:20" ht="60" hidden="1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 s="10">
        <v>1291093200</v>
      </c>
      <c r="J3093">
        <v>1286930435</v>
      </c>
      <c r="K3093" t="b">
        <v>0</v>
      </c>
      <c r="L3093">
        <v>5</v>
      </c>
      <c r="M3093" t="b">
        <v>0</v>
      </c>
      <c r="N3093" s="12" t="s">
        <v>8276</v>
      </c>
      <c r="O3093" t="s">
        <v>8294</v>
      </c>
      <c r="P3093" s="6">
        <f t="shared" si="240"/>
        <v>10.45</v>
      </c>
      <c r="Q3093">
        <f t="shared" si="241"/>
        <v>23</v>
      </c>
      <c r="R3093" s="16">
        <f t="shared" si="242"/>
        <v>40464.028182870366</v>
      </c>
      <c r="S3093" s="16">
        <f t="shared" si="243"/>
        <v>42070.677604166667</v>
      </c>
      <c r="T3093">
        <f t="shared" si="244"/>
        <v>2010</v>
      </c>
    </row>
    <row r="3094" spans="1:20" ht="60" hidden="1" x14ac:dyDescent="0.25">
      <c r="A3094">
        <v>593</v>
      </c>
      <c r="B3094" s="3" t="s">
        <v>594</v>
      </c>
      <c r="C3094" s="3" t="s">
        <v>4703</v>
      </c>
      <c r="D3094" s="6">
        <v>500</v>
      </c>
      <c r="E3094" s="8">
        <v>115</v>
      </c>
      <c r="F3094" t="s">
        <v>8220</v>
      </c>
      <c r="G3094" t="s">
        <v>8224</v>
      </c>
      <c r="H3094" t="s">
        <v>8246</v>
      </c>
      <c r="I3094" s="10">
        <v>1428333345</v>
      </c>
      <c r="J3094">
        <v>1425744945</v>
      </c>
      <c r="K3094" t="b">
        <v>0</v>
      </c>
      <c r="L3094">
        <v>7</v>
      </c>
      <c r="M3094" t="b">
        <v>0</v>
      </c>
      <c r="N3094" s="12" t="s">
        <v>8268</v>
      </c>
      <c r="O3094" t="s">
        <v>8302</v>
      </c>
      <c r="P3094" s="6">
        <f t="shared" si="240"/>
        <v>23</v>
      </c>
      <c r="Q3094">
        <f t="shared" si="241"/>
        <v>16.43</v>
      </c>
      <c r="R3094" s="16">
        <f t="shared" si="242"/>
        <v>42070.677604166667</v>
      </c>
      <c r="S3094" s="16">
        <f t="shared" si="243"/>
        <v>41991.526655092588</v>
      </c>
      <c r="T3094">
        <f t="shared" si="244"/>
        <v>2015</v>
      </c>
    </row>
    <row r="3095" spans="1:20" ht="60" hidden="1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 s="10">
        <v>1421498303</v>
      </c>
      <c r="J3095">
        <v>1418906303</v>
      </c>
      <c r="K3095" t="b">
        <v>0</v>
      </c>
      <c r="L3095">
        <v>9</v>
      </c>
      <c r="M3095" t="b">
        <v>0</v>
      </c>
      <c r="N3095" s="12" t="s">
        <v>8281</v>
      </c>
      <c r="O3095" t="s">
        <v>8299</v>
      </c>
      <c r="P3095" s="6">
        <f t="shared" si="240"/>
        <v>1.75</v>
      </c>
      <c r="Q3095">
        <f t="shared" si="241"/>
        <v>12.67</v>
      </c>
      <c r="R3095" s="16">
        <f t="shared" si="242"/>
        <v>41991.526655092588</v>
      </c>
      <c r="S3095" s="16">
        <f t="shared" si="243"/>
        <v>41179.32104166667</v>
      </c>
      <c r="T3095">
        <f t="shared" si="244"/>
        <v>2014</v>
      </c>
    </row>
    <row r="3096" spans="1:20" ht="60" hidden="1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 s="10">
        <v>1351582938</v>
      </c>
      <c r="J3096">
        <v>1348731738</v>
      </c>
      <c r="K3096" t="b">
        <v>0</v>
      </c>
      <c r="L3096">
        <v>8</v>
      </c>
      <c r="M3096" t="b">
        <v>0</v>
      </c>
      <c r="N3096" s="12" t="s">
        <v>8287</v>
      </c>
      <c r="O3096" t="s">
        <v>8288</v>
      </c>
      <c r="P3096" s="6">
        <f t="shared" si="240"/>
        <v>2.99</v>
      </c>
      <c r="Q3096">
        <f t="shared" si="241"/>
        <v>14.13</v>
      </c>
      <c r="R3096" s="16">
        <f t="shared" si="242"/>
        <v>41179.32104166667</v>
      </c>
      <c r="S3096" s="16">
        <f t="shared" si="243"/>
        <v>42013.424502314811</v>
      </c>
      <c r="T3096">
        <f t="shared" si="244"/>
        <v>2012</v>
      </c>
    </row>
    <row r="3097" spans="1:20" ht="60" hidden="1" x14ac:dyDescent="0.25">
      <c r="A3097">
        <v>3198</v>
      </c>
      <c r="B3097" s="3" t="s">
        <v>3198</v>
      </c>
      <c r="C3097" s="3" t="s">
        <v>7308</v>
      </c>
      <c r="D3097" s="6">
        <v>30000</v>
      </c>
      <c r="E3097" s="8">
        <v>110</v>
      </c>
      <c r="F3097" t="s">
        <v>8220</v>
      </c>
      <c r="G3097" t="s">
        <v>8231</v>
      </c>
      <c r="H3097" t="s">
        <v>8252</v>
      </c>
      <c r="I3097" s="10">
        <v>1424081477</v>
      </c>
      <c r="J3097">
        <v>1420798277</v>
      </c>
      <c r="K3097" t="b">
        <v>0</v>
      </c>
      <c r="L3097">
        <v>3</v>
      </c>
      <c r="M3097" t="b">
        <v>0</v>
      </c>
      <c r="N3097" s="12" t="s">
        <v>8283</v>
      </c>
      <c r="O3097" t="s">
        <v>8295</v>
      </c>
      <c r="P3097" s="6">
        <f t="shared" si="240"/>
        <v>0.37</v>
      </c>
      <c r="Q3097">
        <f t="shared" si="241"/>
        <v>36.67</v>
      </c>
      <c r="R3097" s="16">
        <f t="shared" si="242"/>
        <v>42013.424502314811</v>
      </c>
      <c r="S3097" s="16">
        <f t="shared" si="243"/>
        <v>42068.799039351856</v>
      </c>
      <c r="T3097">
        <f t="shared" si="244"/>
        <v>2015</v>
      </c>
    </row>
    <row r="3098" spans="1:20" ht="30" hidden="1" x14ac:dyDescent="0.25">
      <c r="A3098">
        <v>2749</v>
      </c>
      <c r="B3098" s="3" t="s">
        <v>2749</v>
      </c>
      <c r="C3098" s="3" t="s">
        <v>6859</v>
      </c>
      <c r="D3098" s="6">
        <v>10000</v>
      </c>
      <c r="E3098" s="8">
        <v>110</v>
      </c>
      <c r="F3098" t="s">
        <v>8220</v>
      </c>
      <c r="G3098" t="s">
        <v>8223</v>
      </c>
      <c r="H3098" t="s">
        <v>8245</v>
      </c>
      <c r="I3098" s="10">
        <v>1428171037</v>
      </c>
      <c r="J3098">
        <v>1425582637</v>
      </c>
      <c r="K3098" t="b">
        <v>0</v>
      </c>
      <c r="L3098">
        <v>2</v>
      </c>
      <c r="M3098" t="b">
        <v>0</v>
      </c>
      <c r="N3098" s="12" t="s">
        <v>8271</v>
      </c>
      <c r="O3098" t="s">
        <v>8316</v>
      </c>
      <c r="P3098" s="6">
        <f t="shared" si="240"/>
        <v>1.1000000000000001</v>
      </c>
      <c r="Q3098">
        <f t="shared" si="241"/>
        <v>55</v>
      </c>
      <c r="R3098" s="16">
        <f t="shared" si="242"/>
        <v>42068.799039351856</v>
      </c>
      <c r="S3098" s="16">
        <f t="shared" si="243"/>
        <v>42069.903437500005</v>
      </c>
      <c r="T3098">
        <f t="shared" si="244"/>
        <v>2015</v>
      </c>
    </row>
    <row r="3099" spans="1:20" ht="60" hidden="1" x14ac:dyDescent="0.25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 s="10">
        <v>1427659200</v>
      </c>
      <c r="J3099">
        <v>1425678057</v>
      </c>
      <c r="K3099" t="b">
        <v>0</v>
      </c>
      <c r="L3099">
        <v>6</v>
      </c>
      <c r="M3099" t="b">
        <v>0</v>
      </c>
      <c r="N3099" s="12" t="s">
        <v>8283</v>
      </c>
      <c r="O3099" t="s">
        <v>8286</v>
      </c>
      <c r="P3099" s="6">
        <f t="shared" si="240"/>
        <v>1.83</v>
      </c>
      <c r="Q3099">
        <f t="shared" si="241"/>
        <v>18.329999999999998</v>
      </c>
      <c r="R3099" s="16">
        <f t="shared" si="242"/>
        <v>42069.903437500005</v>
      </c>
      <c r="S3099" s="16">
        <f t="shared" si="243"/>
        <v>41991.022488425922</v>
      </c>
      <c r="T3099">
        <f t="shared" si="244"/>
        <v>2015</v>
      </c>
    </row>
    <row r="3100" spans="1:20" ht="45" hidden="1" x14ac:dyDescent="0.25">
      <c r="A3100">
        <v>4047</v>
      </c>
      <c r="B3100" s="3" t="s">
        <v>4043</v>
      </c>
      <c r="C3100" s="3" t="s">
        <v>8151</v>
      </c>
      <c r="D3100" s="6">
        <v>5000</v>
      </c>
      <c r="E3100" s="8">
        <v>110</v>
      </c>
      <c r="F3100" t="s">
        <v>8220</v>
      </c>
      <c r="G3100" t="s">
        <v>8223</v>
      </c>
      <c r="H3100" t="s">
        <v>8245</v>
      </c>
      <c r="I3100" s="10">
        <v>1420938000</v>
      </c>
      <c r="J3100">
        <v>1418862743</v>
      </c>
      <c r="K3100" t="b">
        <v>0</v>
      </c>
      <c r="L3100">
        <v>4</v>
      </c>
      <c r="M3100" t="b">
        <v>0</v>
      </c>
      <c r="N3100" s="12" t="s">
        <v>8283</v>
      </c>
      <c r="O3100" t="s">
        <v>8286</v>
      </c>
      <c r="P3100" s="6">
        <f t="shared" si="240"/>
        <v>2.2000000000000002</v>
      </c>
      <c r="Q3100">
        <f t="shared" si="241"/>
        <v>27.5</v>
      </c>
      <c r="R3100" s="16">
        <f t="shared" si="242"/>
        <v>41991.022488425922</v>
      </c>
      <c r="S3100" s="16">
        <f t="shared" si="243"/>
        <v>42032.82576388889</v>
      </c>
      <c r="T3100">
        <f t="shared" si="244"/>
        <v>2014</v>
      </c>
    </row>
    <row r="3101" spans="1:20" ht="60" hidden="1" x14ac:dyDescent="0.25">
      <c r="A3101">
        <v>232</v>
      </c>
      <c r="B3101" s="3" t="s">
        <v>234</v>
      </c>
      <c r="C3101" s="3" t="s">
        <v>4342</v>
      </c>
      <c r="D3101" s="6">
        <v>4000</v>
      </c>
      <c r="E3101" s="8">
        <v>110</v>
      </c>
      <c r="F3101" t="s">
        <v>8220</v>
      </c>
      <c r="G3101" t="s">
        <v>8224</v>
      </c>
      <c r="H3101" t="s">
        <v>8246</v>
      </c>
      <c r="I3101" s="10">
        <v>1425066546</v>
      </c>
      <c r="J3101">
        <v>1422474546</v>
      </c>
      <c r="K3101" t="b">
        <v>0</v>
      </c>
      <c r="L3101">
        <v>7</v>
      </c>
      <c r="M3101" t="b">
        <v>0</v>
      </c>
      <c r="N3101" s="12" t="s">
        <v>8281</v>
      </c>
      <c r="O3101" t="s">
        <v>8285</v>
      </c>
      <c r="P3101" s="6">
        <f t="shared" si="240"/>
        <v>2.75</v>
      </c>
      <c r="Q3101">
        <f t="shared" si="241"/>
        <v>15.71</v>
      </c>
      <c r="R3101" s="16">
        <f t="shared" si="242"/>
        <v>42032.82576388889</v>
      </c>
      <c r="S3101" s="16">
        <f t="shared" si="243"/>
        <v>42559.814178240747</v>
      </c>
      <c r="T3101">
        <f t="shared" si="244"/>
        <v>2015</v>
      </c>
    </row>
    <row r="3102" spans="1:20" ht="45" hidden="1" x14ac:dyDescent="0.25">
      <c r="A3102">
        <v>1735</v>
      </c>
      <c r="B3102" s="3" t="s">
        <v>1736</v>
      </c>
      <c r="C3102" s="3" t="s">
        <v>5845</v>
      </c>
      <c r="D3102" s="6">
        <v>1000</v>
      </c>
      <c r="E3102" s="8">
        <v>110</v>
      </c>
      <c r="F3102" t="s">
        <v>8220</v>
      </c>
      <c r="G3102" t="s">
        <v>8223</v>
      </c>
      <c r="H3102" t="s">
        <v>8245</v>
      </c>
      <c r="I3102" s="10">
        <v>1470598345</v>
      </c>
      <c r="J3102">
        <v>1468006345</v>
      </c>
      <c r="K3102" t="b">
        <v>0</v>
      </c>
      <c r="L3102">
        <v>2</v>
      </c>
      <c r="M3102" t="b">
        <v>0</v>
      </c>
      <c r="N3102" s="12" t="s">
        <v>8287</v>
      </c>
      <c r="O3102" t="s">
        <v>8290</v>
      </c>
      <c r="P3102" s="6">
        <f t="shared" si="240"/>
        <v>11</v>
      </c>
      <c r="Q3102">
        <f t="shared" si="241"/>
        <v>55</v>
      </c>
      <c r="R3102" s="16">
        <f t="shared" si="242"/>
        <v>42559.814178240747</v>
      </c>
      <c r="S3102" s="16">
        <f t="shared" si="243"/>
        <v>41928.690138888887</v>
      </c>
      <c r="T3102">
        <f t="shared" si="244"/>
        <v>2016</v>
      </c>
    </row>
    <row r="3103" spans="1:20" ht="60" hidden="1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 s="10">
        <v>1416081600</v>
      </c>
      <c r="J3103">
        <v>1413477228</v>
      </c>
      <c r="K3103" t="b">
        <v>0</v>
      </c>
      <c r="L3103">
        <v>2</v>
      </c>
      <c r="M3103" t="b">
        <v>0</v>
      </c>
      <c r="N3103" s="12" t="s">
        <v>8283</v>
      </c>
      <c r="O3103" t="s">
        <v>8286</v>
      </c>
      <c r="P3103" s="6">
        <f t="shared" si="240"/>
        <v>22</v>
      </c>
      <c r="Q3103">
        <f t="shared" si="241"/>
        <v>55</v>
      </c>
      <c r="R3103" s="16">
        <f t="shared" si="242"/>
        <v>41928.690138888887</v>
      </c>
      <c r="S3103" s="16">
        <f t="shared" si="243"/>
        <v>41704.16642361111</v>
      </c>
      <c r="T3103">
        <f t="shared" si="244"/>
        <v>2014</v>
      </c>
    </row>
    <row r="3104" spans="1:20" ht="60" hidden="1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 s="10">
        <v>1396666779</v>
      </c>
      <c r="J3104">
        <v>1394078379</v>
      </c>
      <c r="K3104" t="b">
        <v>0</v>
      </c>
      <c r="L3104">
        <v>3</v>
      </c>
      <c r="M3104" t="b">
        <v>0</v>
      </c>
      <c r="N3104" s="12" t="s">
        <v>8276</v>
      </c>
      <c r="O3104" t="s">
        <v>8294</v>
      </c>
      <c r="P3104" s="6">
        <f t="shared" si="240"/>
        <v>2.42</v>
      </c>
      <c r="Q3104">
        <f t="shared" si="241"/>
        <v>36.33</v>
      </c>
      <c r="R3104" s="16">
        <f t="shared" si="242"/>
        <v>41704.16642361111</v>
      </c>
      <c r="S3104" s="16">
        <f t="shared" si="243"/>
        <v>42094.101145833338</v>
      </c>
      <c r="T3104">
        <f t="shared" si="244"/>
        <v>2014</v>
      </c>
    </row>
    <row r="3105" spans="1:20" ht="30" hidden="1" x14ac:dyDescent="0.25">
      <c r="A3105">
        <v>2351</v>
      </c>
      <c r="B3105" s="3" t="s">
        <v>2352</v>
      </c>
      <c r="C3105" s="3" t="s">
        <v>6461</v>
      </c>
      <c r="D3105" s="6">
        <v>18900</v>
      </c>
      <c r="E3105" s="8">
        <v>108</v>
      </c>
      <c r="F3105" t="s">
        <v>8219</v>
      </c>
      <c r="G3105" t="s">
        <v>8227</v>
      </c>
      <c r="H3105" t="s">
        <v>8249</v>
      </c>
      <c r="I3105" s="10">
        <v>1430360739</v>
      </c>
      <c r="J3105">
        <v>1427768739</v>
      </c>
      <c r="K3105" t="b">
        <v>0</v>
      </c>
      <c r="L3105">
        <v>7</v>
      </c>
      <c r="M3105" t="b">
        <v>0</v>
      </c>
      <c r="N3105" s="12" t="s">
        <v>8268</v>
      </c>
      <c r="O3105" t="s">
        <v>8302</v>
      </c>
      <c r="P3105" s="6">
        <f t="shared" si="240"/>
        <v>0.56999999999999995</v>
      </c>
      <c r="Q3105">
        <f t="shared" si="241"/>
        <v>15.43</v>
      </c>
      <c r="R3105" s="16">
        <f t="shared" si="242"/>
        <v>42094.101145833338</v>
      </c>
      <c r="S3105" s="16">
        <f t="shared" si="243"/>
        <v>42804.034120370372</v>
      </c>
      <c r="T3105">
        <f t="shared" si="244"/>
        <v>2015</v>
      </c>
    </row>
    <row r="3106" spans="1:20" ht="60" hidden="1" x14ac:dyDescent="0.25">
      <c r="A3106">
        <v>2326</v>
      </c>
      <c r="B3106" s="3" t="s">
        <v>2327</v>
      </c>
      <c r="C3106" s="3" t="s">
        <v>6436</v>
      </c>
      <c r="D3106" s="6">
        <v>15000</v>
      </c>
      <c r="E3106" s="8">
        <v>108</v>
      </c>
      <c r="F3106" t="s">
        <v>8221</v>
      </c>
      <c r="G3106" t="s">
        <v>8223</v>
      </c>
      <c r="H3106" t="s">
        <v>8245</v>
      </c>
      <c r="I3106" s="10">
        <v>1493571600</v>
      </c>
      <c r="J3106">
        <v>1489106948</v>
      </c>
      <c r="K3106" t="b">
        <v>0</v>
      </c>
      <c r="L3106">
        <v>1</v>
      </c>
      <c r="M3106" t="b">
        <v>0</v>
      </c>
      <c r="N3106" s="12" t="s">
        <v>8279</v>
      </c>
      <c r="O3106" t="s">
        <v>8280</v>
      </c>
      <c r="P3106" s="6">
        <f t="shared" si="240"/>
        <v>0.72</v>
      </c>
      <c r="Q3106">
        <f t="shared" si="241"/>
        <v>108</v>
      </c>
      <c r="R3106" s="16">
        <f t="shared" si="242"/>
        <v>42804.034120370372</v>
      </c>
      <c r="S3106" s="16">
        <f t="shared" si="243"/>
        <v>41973.740335648152</v>
      </c>
      <c r="T3106">
        <f t="shared" si="244"/>
        <v>2017</v>
      </c>
    </row>
    <row r="3107" spans="1:20" ht="45" hidden="1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 s="10">
        <v>1422553565</v>
      </c>
      <c r="J3107">
        <v>1417369565</v>
      </c>
      <c r="K3107" t="b">
        <v>1</v>
      </c>
      <c r="L3107">
        <v>4</v>
      </c>
      <c r="M3107" t="b">
        <v>0</v>
      </c>
      <c r="N3107" s="12" t="s">
        <v>8273</v>
      </c>
      <c r="O3107" t="s">
        <v>8274</v>
      </c>
      <c r="P3107" s="6">
        <f t="shared" si="240"/>
        <v>3.57</v>
      </c>
      <c r="Q3107">
        <f t="shared" si="241"/>
        <v>26.75</v>
      </c>
      <c r="R3107" s="16">
        <f t="shared" si="242"/>
        <v>41973.740335648152</v>
      </c>
      <c r="S3107" s="16">
        <f t="shared" si="243"/>
        <v>42115.656539351854</v>
      </c>
      <c r="T3107">
        <f t="shared" si="244"/>
        <v>2014</v>
      </c>
    </row>
    <row r="3108" spans="1:20" ht="60" hidden="1" x14ac:dyDescent="0.25">
      <c r="A3108">
        <v>1322</v>
      </c>
      <c r="B3108" s="3" t="s">
        <v>1323</v>
      </c>
      <c r="C3108" s="3" t="s">
        <v>5432</v>
      </c>
      <c r="D3108" s="6">
        <v>35000</v>
      </c>
      <c r="E3108" s="8">
        <v>106</v>
      </c>
      <c r="F3108" t="s">
        <v>8219</v>
      </c>
      <c r="G3108" t="s">
        <v>8224</v>
      </c>
      <c r="H3108" t="s">
        <v>8246</v>
      </c>
      <c r="I3108" s="10">
        <v>1432223125</v>
      </c>
      <c r="J3108">
        <v>1429631125</v>
      </c>
      <c r="K3108" t="b">
        <v>0</v>
      </c>
      <c r="L3108">
        <v>4</v>
      </c>
      <c r="M3108" t="b">
        <v>0</v>
      </c>
      <c r="N3108" s="12" t="s">
        <v>8268</v>
      </c>
      <c r="O3108" t="s">
        <v>8270</v>
      </c>
      <c r="P3108" s="6">
        <f t="shared" si="240"/>
        <v>0.3</v>
      </c>
      <c r="Q3108">
        <f t="shared" si="241"/>
        <v>26.5</v>
      </c>
      <c r="R3108" s="16">
        <f t="shared" si="242"/>
        <v>42115.656539351854</v>
      </c>
      <c r="S3108" s="16">
        <f t="shared" si="243"/>
        <v>42192.816238425927</v>
      </c>
      <c r="T3108">
        <f t="shared" si="244"/>
        <v>2015</v>
      </c>
    </row>
    <row r="3109" spans="1:20" ht="60" hidden="1" x14ac:dyDescent="0.25">
      <c r="A3109">
        <v>571</v>
      </c>
      <c r="B3109" s="3" t="s">
        <v>572</v>
      </c>
      <c r="C3109" s="3" t="s">
        <v>4681</v>
      </c>
      <c r="D3109" s="6">
        <v>25000</v>
      </c>
      <c r="E3109" s="8">
        <v>106</v>
      </c>
      <c r="F3109" t="s">
        <v>8220</v>
      </c>
      <c r="G3109" t="s">
        <v>8223</v>
      </c>
      <c r="H3109" t="s">
        <v>8245</v>
      </c>
      <c r="I3109" s="10">
        <v>1437969540</v>
      </c>
      <c r="J3109">
        <v>1436297723</v>
      </c>
      <c r="K3109" t="b">
        <v>0</v>
      </c>
      <c r="L3109">
        <v>2</v>
      </c>
      <c r="M3109" t="b">
        <v>0</v>
      </c>
      <c r="N3109" s="12" t="s">
        <v>8268</v>
      </c>
      <c r="O3109" t="s">
        <v>8302</v>
      </c>
      <c r="P3109" s="6">
        <f t="shared" si="240"/>
        <v>0.42</v>
      </c>
      <c r="Q3109">
        <f t="shared" si="241"/>
        <v>53</v>
      </c>
      <c r="R3109" s="16">
        <f t="shared" si="242"/>
        <v>42192.816238425927</v>
      </c>
      <c r="S3109" s="16">
        <f t="shared" si="243"/>
        <v>42408.714814814812</v>
      </c>
      <c r="T3109">
        <f t="shared" si="244"/>
        <v>2015</v>
      </c>
    </row>
    <row r="3110" spans="1:20" ht="60" hidden="1" x14ac:dyDescent="0.25">
      <c r="A3110">
        <v>2648</v>
      </c>
      <c r="B3110" s="3" t="s">
        <v>2648</v>
      </c>
      <c r="C3110" s="3" t="s">
        <v>6758</v>
      </c>
      <c r="D3110" s="6">
        <v>12000</v>
      </c>
      <c r="E3110" s="8">
        <v>106</v>
      </c>
      <c r="F3110" t="s">
        <v>8219</v>
      </c>
      <c r="G3110" t="s">
        <v>8223</v>
      </c>
      <c r="H3110" t="s">
        <v>8245</v>
      </c>
      <c r="I3110" s="10">
        <v>1457543360</v>
      </c>
      <c r="J3110">
        <v>1454951360</v>
      </c>
      <c r="K3110" t="b">
        <v>0</v>
      </c>
      <c r="L3110">
        <v>6</v>
      </c>
      <c r="M3110" t="b">
        <v>0</v>
      </c>
      <c r="N3110" s="12" t="s">
        <v>8268</v>
      </c>
      <c r="O3110" t="s">
        <v>8275</v>
      </c>
      <c r="P3110" s="6">
        <f t="shared" si="240"/>
        <v>0.88</v>
      </c>
      <c r="Q3110">
        <f t="shared" si="241"/>
        <v>17.670000000000002</v>
      </c>
      <c r="R3110" s="16">
        <f t="shared" si="242"/>
        <v>42408.714814814812</v>
      </c>
      <c r="S3110" s="16">
        <f t="shared" si="243"/>
        <v>42061.11583333333</v>
      </c>
      <c r="T3110">
        <f t="shared" si="244"/>
        <v>2016</v>
      </c>
    </row>
    <row r="3111" spans="1:20" ht="90" hidden="1" x14ac:dyDescent="0.25">
      <c r="A3111">
        <v>984</v>
      </c>
      <c r="B3111" s="3" t="s">
        <v>985</v>
      </c>
      <c r="C3111" s="3" t="s">
        <v>5094</v>
      </c>
      <c r="D3111" s="6">
        <v>10000</v>
      </c>
      <c r="E3111" s="8">
        <v>106</v>
      </c>
      <c r="F3111" t="s">
        <v>8220</v>
      </c>
      <c r="G3111" t="s">
        <v>8223</v>
      </c>
      <c r="H3111" t="s">
        <v>8245</v>
      </c>
      <c r="I3111" s="10">
        <v>1427507208</v>
      </c>
      <c r="J3111">
        <v>1424918808</v>
      </c>
      <c r="K3111" t="b">
        <v>0</v>
      </c>
      <c r="L3111">
        <v>3</v>
      </c>
      <c r="M3111" t="b">
        <v>0</v>
      </c>
      <c r="N3111" s="12" t="s">
        <v>8268</v>
      </c>
      <c r="O3111" t="s">
        <v>8270</v>
      </c>
      <c r="P3111" s="6">
        <f t="shared" si="240"/>
        <v>1.06</v>
      </c>
      <c r="Q3111">
        <f t="shared" si="241"/>
        <v>35.33</v>
      </c>
      <c r="R3111" s="16">
        <f t="shared" si="242"/>
        <v>42061.11583333333</v>
      </c>
      <c r="S3111" s="16">
        <f t="shared" si="243"/>
        <v>41836.847615740742</v>
      </c>
      <c r="T3111">
        <f t="shared" si="244"/>
        <v>2015</v>
      </c>
    </row>
    <row r="3112" spans="1:20" ht="60" hidden="1" x14ac:dyDescent="0.25">
      <c r="A3112">
        <v>968</v>
      </c>
      <c r="B3112" s="3" t="s">
        <v>969</v>
      </c>
      <c r="C3112" s="3" t="s">
        <v>5078</v>
      </c>
      <c r="D3112" s="6">
        <v>8000</v>
      </c>
      <c r="E3112" s="8">
        <v>106</v>
      </c>
      <c r="F3112" t="s">
        <v>8220</v>
      </c>
      <c r="G3112" t="s">
        <v>8223</v>
      </c>
      <c r="H3112" t="s">
        <v>8245</v>
      </c>
      <c r="I3112" s="10">
        <v>1408134034</v>
      </c>
      <c r="J3112">
        <v>1405542034</v>
      </c>
      <c r="K3112" t="b">
        <v>0</v>
      </c>
      <c r="L3112">
        <v>4</v>
      </c>
      <c r="M3112" t="b">
        <v>0</v>
      </c>
      <c r="N3112" s="12" t="s">
        <v>8268</v>
      </c>
      <c r="O3112" t="s">
        <v>8270</v>
      </c>
      <c r="P3112" s="6">
        <f t="shared" si="240"/>
        <v>1.33</v>
      </c>
      <c r="Q3112">
        <f t="shared" si="241"/>
        <v>26.5</v>
      </c>
      <c r="R3112" s="16">
        <f t="shared" si="242"/>
        <v>41836.847615740742</v>
      </c>
      <c r="S3112" s="16">
        <f t="shared" si="243"/>
        <v>42141.762800925921</v>
      </c>
      <c r="T3112">
        <f t="shared" si="244"/>
        <v>2014</v>
      </c>
    </row>
    <row r="3113" spans="1:20" ht="45" hidden="1" x14ac:dyDescent="0.25">
      <c r="A3113">
        <v>1380</v>
      </c>
      <c r="B3113" s="3" t="s">
        <v>1381</v>
      </c>
      <c r="C3113" s="3" t="s">
        <v>5490</v>
      </c>
      <c r="D3113" s="6">
        <v>25</v>
      </c>
      <c r="E3113" s="8">
        <v>106</v>
      </c>
      <c r="F3113" t="s">
        <v>8218</v>
      </c>
      <c r="G3113" t="s">
        <v>8223</v>
      </c>
      <c r="H3113" t="s">
        <v>8245</v>
      </c>
      <c r="I3113" s="10">
        <v>1433815200</v>
      </c>
      <c r="J3113">
        <v>1431886706</v>
      </c>
      <c r="K3113" t="b">
        <v>0</v>
      </c>
      <c r="L3113">
        <v>5</v>
      </c>
      <c r="M3113" t="b">
        <v>1</v>
      </c>
      <c r="N3113" s="12" t="s">
        <v>8287</v>
      </c>
      <c r="O3113" t="s">
        <v>8291</v>
      </c>
      <c r="P3113" s="6">
        <f t="shared" si="240"/>
        <v>424</v>
      </c>
      <c r="Q3113">
        <f t="shared" si="241"/>
        <v>21.2</v>
      </c>
      <c r="R3113" s="16">
        <f t="shared" si="242"/>
        <v>42141.762800925921</v>
      </c>
      <c r="S3113" s="16">
        <f t="shared" si="243"/>
        <v>42384.680925925932</v>
      </c>
      <c r="T3113">
        <f t="shared" si="244"/>
        <v>2015</v>
      </c>
    </row>
    <row r="3114" spans="1:20" ht="60" hidden="1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 s="10">
        <v>1455466832</v>
      </c>
      <c r="J3114">
        <v>1452874832</v>
      </c>
      <c r="K3114" t="b">
        <v>0</v>
      </c>
      <c r="L3114">
        <v>4</v>
      </c>
      <c r="M3114" t="b">
        <v>0</v>
      </c>
      <c r="N3114" s="12" t="s">
        <v>8268</v>
      </c>
      <c r="O3114" t="s">
        <v>8270</v>
      </c>
      <c r="P3114" s="6">
        <f t="shared" si="240"/>
        <v>0.22</v>
      </c>
      <c r="Q3114">
        <f t="shared" si="241"/>
        <v>26.25</v>
      </c>
      <c r="R3114" s="16">
        <f t="shared" si="242"/>
        <v>42384.680925925932</v>
      </c>
      <c r="S3114" s="16">
        <f t="shared" si="243"/>
        <v>41941.680567129632</v>
      </c>
      <c r="T3114">
        <f t="shared" si="244"/>
        <v>2016</v>
      </c>
    </row>
    <row r="3115" spans="1:20" ht="30" hidden="1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 s="10">
        <v>1417195201</v>
      </c>
      <c r="J3115">
        <v>1414599601</v>
      </c>
      <c r="K3115" t="b">
        <v>1</v>
      </c>
      <c r="L3115">
        <v>17</v>
      </c>
      <c r="M3115" t="b">
        <v>0</v>
      </c>
      <c r="N3115" s="12" t="s">
        <v>8271</v>
      </c>
      <c r="O3115" t="s">
        <v>8308</v>
      </c>
      <c r="P3115" s="6">
        <f t="shared" si="240"/>
        <v>0.42</v>
      </c>
      <c r="Q3115">
        <f t="shared" si="241"/>
        <v>6.18</v>
      </c>
      <c r="R3115" s="16">
        <f t="shared" si="242"/>
        <v>41941.680567129632</v>
      </c>
      <c r="S3115" s="16">
        <f t="shared" si="243"/>
        <v>42766.956921296296</v>
      </c>
      <c r="T3115">
        <f t="shared" si="244"/>
        <v>2014</v>
      </c>
    </row>
    <row r="3116" spans="1:20" ht="60" hidden="1" x14ac:dyDescent="0.25">
      <c r="A3116">
        <v>3077</v>
      </c>
      <c r="B3116" s="3" t="s">
        <v>3077</v>
      </c>
      <c r="C3116" s="3" t="s">
        <v>7187</v>
      </c>
      <c r="D3116" s="6">
        <v>22000</v>
      </c>
      <c r="E3116" s="8">
        <v>105</v>
      </c>
      <c r="F3116" t="s">
        <v>8220</v>
      </c>
      <c r="G3116" t="s">
        <v>8228</v>
      </c>
      <c r="H3116" t="s">
        <v>8250</v>
      </c>
      <c r="I3116" s="10">
        <v>1488495478</v>
      </c>
      <c r="J3116">
        <v>1485903478</v>
      </c>
      <c r="K3116" t="b">
        <v>0</v>
      </c>
      <c r="L3116">
        <v>2</v>
      </c>
      <c r="M3116" t="b">
        <v>0</v>
      </c>
      <c r="N3116" s="12" t="s">
        <v>8283</v>
      </c>
      <c r="O3116" t="s">
        <v>8284</v>
      </c>
      <c r="P3116" s="6">
        <f t="shared" si="240"/>
        <v>0.48</v>
      </c>
      <c r="Q3116">
        <f t="shared" si="241"/>
        <v>52.5</v>
      </c>
      <c r="R3116" s="16">
        <f t="shared" si="242"/>
        <v>42766.956921296296</v>
      </c>
      <c r="S3116" s="16">
        <f t="shared" si="243"/>
        <v>41856.672152777777</v>
      </c>
      <c r="T3116">
        <f t="shared" si="244"/>
        <v>2017</v>
      </c>
    </row>
    <row r="3117" spans="1:20" ht="60" hidden="1" x14ac:dyDescent="0.25">
      <c r="A3117">
        <v>4017</v>
      </c>
      <c r="B3117" s="3" t="s">
        <v>4013</v>
      </c>
      <c r="C3117" s="3" t="s">
        <v>8122</v>
      </c>
      <c r="D3117" s="6">
        <v>10000</v>
      </c>
      <c r="E3117" s="8">
        <v>105</v>
      </c>
      <c r="F3117" t="s">
        <v>8220</v>
      </c>
      <c r="G3117" t="s">
        <v>8223</v>
      </c>
      <c r="H3117" t="s">
        <v>8245</v>
      </c>
      <c r="I3117" s="10">
        <v>1409846874</v>
      </c>
      <c r="J3117">
        <v>1407254874</v>
      </c>
      <c r="K3117" t="b">
        <v>0</v>
      </c>
      <c r="L3117">
        <v>2</v>
      </c>
      <c r="M3117" t="b">
        <v>0</v>
      </c>
      <c r="N3117" s="12" t="s">
        <v>8283</v>
      </c>
      <c r="O3117" t="s">
        <v>8286</v>
      </c>
      <c r="P3117" s="6">
        <f t="shared" si="240"/>
        <v>1.05</v>
      </c>
      <c r="Q3117">
        <f t="shared" si="241"/>
        <v>52.5</v>
      </c>
      <c r="R3117" s="16">
        <f t="shared" si="242"/>
        <v>41856.672152777777</v>
      </c>
      <c r="S3117" s="16">
        <f t="shared" si="243"/>
        <v>41550.922974537039</v>
      </c>
      <c r="T3117">
        <f t="shared" si="244"/>
        <v>2014</v>
      </c>
    </row>
    <row r="3118" spans="1:20" ht="60" hidden="1" x14ac:dyDescent="0.25">
      <c r="A3118">
        <v>1481</v>
      </c>
      <c r="B3118" s="3" t="s">
        <v>1482</v>
      </c>
      <c r="C3118" s="3" t="s">
        <v>5591</v>
      </c>
      <c r="D3118" s="6">
        <v>5000</v>
      </c>
      <c r="E3118" s="8">
        <v>105</v>
      </c>
      <c r="F3118" t="s">
        <v>8220</v>
      </c>
      <c r="G3118" t="s">
        <v>8228</v>
      </c>
      <c r="H3118" t="s">
        <v>8250</v>
      </c>
      <c r="I3118" s="10">
        <v>1383430145</v>
      </c>
      <c r="J3118">
        <v>1380838145</v>
      </c>
      <c r="K3118" t="b">
        <v>0</v>
      </c>
      <c r="L3118">
        <v>6</v>
      </c>
      <c r="M3118" t="b">
        <v>0</v>
      </c>
      <c r="N3118" s="12" t="s">
        <v>8271</v>
      </c>
      <c r="O3118" t="s">
        <v>8312</v>
      </c>
      <c r="P3118" s="6">
        <f t="shared" si="240"/>
        <v>2.1</v>
      </c>
      <c r="Q3118">
        <f t="shared" si="241"/>
        <v>17.5</v>
      </c>
      <c r="R3118" s="16">
        <f t="shared" si="242"/>
        <v>41550.922974537039</v>
      </c>
      <c r="S3118" s="16">
        <f t="shared" si="243"/>
        <v>42524.36650462963</v>
      </c>
      <c r="T3118">
        <f t="shared" si="244"/>
        <v>2013</v>
      </c>
    </row>
    <row r="3119" spans="1:20" ht="60" hidden="1" x14ac:dyDescent="0.25">
      <c r="A3119">
        <v>2759</v>
      </c>
      <c r="B3119" s="3" t="s">
        <v>2759</v>
      </c>
      <c r="C3119" s="3" t="s">
        <v>6869</v>
      </c>
      <c r="D3119" s="6">
        <v>1000</v>
      </c>
      <c r="E3119" s="8">
        <v>105</v>
      </c>
      <c r="F3119" t="s">
        <v>8220</v>
      </c>
      <c r="G3119" t="s">
        <v>8225</v>
      </c>
      <c r="H3119" t="s">
        <v>8247</v>
      </c>
      <c r="I3119" s="10">
        <v>1468658866</v>
      </c>
      <c r="J3119">
        <v>1464943666</v>
      </c>
      <c r="K3119" t="b">
        <v>0</v>
      </c>
      <c r="L3119">
        <v>2</v>
      </c>
      <c r="M3119" t="b">
        <v>0</v>
      </c>
      <c r="N3119" s="12" t="s">
        <v>8271</v>
      </c>
      <c r="O3119" t="s">
        <v>8316</v>
      </c>
      <c r="P3119" s="6">
        <f t="shared" si="240"/>
        <v>10.5</v>
      </c>
      <c r="Q3119">
        <f t="shared" si="241"/>
        <v>52.5</v>
      </c>
      <c r="R3119" s="16">
        <f t="shared" si="242"/>
        <v>42524.36650462963</v>
      </c>
      <c r="S3119" s="16">
        <f t="shared" si="243"/>
        <v>41361.886469907404</v>
      </c>
      <c r="T3119">
        <f t="shared" si="244"/>
        <v>2016</v>
      </c>
    </row>
    <row r="3120" spans="1:20" ht="45" hidden="1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 s="10">
        <v>1367097391</v>
      </c>
      <c r="J3120">
        <v>1364505391</v>
      </c>
      <c r="K3120" t="b">
        <v>0</v>
      </c>
      <c r="L3120">
        <v>3</v>
      </c>
      <c r="M3120" t="b">
        <v>0</v>
      </c>
      <c r="N3120" s="12" t="s">
        <v>8276</v>
      </c>
      <c r="O3120" t="s">
        <v>8294</v>
      </c>
      <c r="P3120" s="6">
        <f t="shared" si="240"/>
        <v>1.73</v>
      </c>
      <c r="Q3120">
        <f t="shared" si="241"/>
        <v>34.67</v>
      </c>
      <c r="R3120" s="16">
        <f t="shared" si="242"/>
        <v>41361.886469907404</v>
      </c>
      <c r="S3120" s="16">
        <f t="shared" si="243"/>
        <v>42656.717303240745</v>
      </c>
      <c r="T3120">
        <f t="shared" si="244"/>
        <v>2013</v>
      </c>
    </row>
    <row r="3121" spans="1:20" ht="30" hidden="1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 s="10">
        <v>1478542375</v>
      </c>
      <c r="J3121">
        <v>1476378775</v>
      </c>
      <c r="K3121" t="b">
        <v>0</v>
      </c>
      <c r="L3121">
        <v>6</v>
      </c>
      <c r="M3121" t="b">
        <v>0</v>
      </c>
      <c r="N3121" s="12" t="s">
        <v>8268</v>
      </c>
      <c r="O3121" t="s">
        <v>8278</v>
      </c>
      <c r="P3121" s="6">
        <f t="shared" si="240"/>
        <v>0.51</v>
      </c>
      <c r="Q3121">
        <f t="shared" si="241"/>
        <v>17</v>
      </c>
      <c r="R3121" s="16">
        <f t="shared" si="242"/>
        <v>42656.717303240745</v>
      </c>
      <c r="S3121" s="16">
        <f t="shared" si="243"/>
        <v>42018.94049768518</v>
      </c>
      <c r="T3121">
        <f t="shared" si="244"/>
        <v>2016</v>
      </c>
    </row>
    <row r="3122" spans="1:20" ht="165" hidden="1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 s="10">
        <v>1425160800</v>
      </c>
      <c r="J3122">
        <v>1421274859</v>
      </c>
      <c r="K3122" t="b">
        <v>0</v>
      </c>
      <c r="L3122">
        <v>8</v>
      </c>
      <c r="M3122" t="b">
        <v>0</v>
      </c>
      <c r="N3122" s="12" t="s">
        <v>8283</v>
      </c>
      <c r="O3122" t="s">
        <v>8295</v>
      </c>
      <c r="P3122" s="6">
        <f t="shared" si="240"/>
        <v>1.02</v>
      </c>
      <c r="Q3122">
        <f t="shared" si="241"/>
        <v>12.75</v>
      </c>
      <c r="R3122" s="16">
        <f t="shared" si="242"/>
        <v>42018.94049768518</v>
      </c>
      <c r="S3122" s="16">
        <f t="shared" si="243"/>
        <v>42599.965324074074</v>
      </c>
      <c r="T3122">
        <f t="shared" si="244"/>
        <v>2015</v>
      </c>
    </row>
    <row r="3123" spans="1:20" ht="45" hidden="1" x14ac:dyDescent="0.25">
      <c r="A3123">
        <v>861</v>
      </c>
      <c r="B3123" s="3" t="s">
        <v>862</v>
      </c>
      <c r="C3123" s="3" t="s">
        <v>4971</v>
      </c>
      <c r="D3123" s="6">
        <v>4500</v>
      </c>
      <c r="E3123" s="8">
        <v>101</v>
      </c>
      <c r="F3123" t="s">
        <v>8220</v>
      </c>
      <c r="G3123" t="s">
        <v>8223</v>
      </c>
      <c r="H3123" t="s">
        <v>8245</v>
      </c>
      <c r="I3123" s="10">
        <v>1474067404</v>
      </c>
      <c r="J3123">
        <v>1471475404</v>
      </c>
      <c r="K3123" t="b">
        <v>0</v>
      </c>
      <c r="L3123">
        <v>2</v>
      </c>
      <c r="M3123" t="b">
        <v>0</v>
      </c>
      <c r="N3123" s="12" t="s">
        <v>8287</v>
      </c>
      <c r="O3123" t="s">
        <v>8310</v>
      </c>
      <c r="P3123" s="6">
        <f t="shared" si="240"/>
        <v>2.2400000000000002</v>
      </c>
      <c r="Q3123">
        <f t="shared" si="241"/>
        <v>50.5</v>
      </c>
      <c r="R3123" s="16">
        <f t="shared" si="242"/>
        <v>42599.965324074074</v>
      </c>
      <c r="S3123" s="16">
        <f t="shared" si="243"/>
        <v>42615.142870370371</v>
      </c>
      <c r="T3123">
        <f t="shared" si="244"/>
        <v>2016</v>
      </c>
    </row>
    <row r="3124" spans="1:20" ht="60" hidden="1" x14ac:dyDescent="0.25">
      <c r="A3124">
        <v>3947</v>
      </c>
      <c r="B3124" s="3" t="s">
        <v>3944</v>
      </c>
      <c r="C3124" s="3" t="s">
        <v>8055</v>
      </c>
      <c r="D3124" s="6">
        <v>3000</v>
      </c>
      <c r="E3124" s="8">
        <v>101</v>
      </c>
      <c r="F3124" t="s">
        <v>8220</v>
      </c>
      <c r="G3124" t="s">
        <v>8223</v>
      </c>
      <c r="H3124" t="s">
        <v>8245</v>
      </c>
      <c r="I3124" s="10">
        <v>1475378744</v>
      </c>
      <c r="J3124">
        <v>1472786744</v>
      </c>
      <c r="K3124" t="b">
        <v>0</v>
      </c>
      <c r="L3124">
        <v>2</v>
      </c>
      <c r="M3124" t="b">
        <v>0</v>
      </c>
      <c r="N3124" s="12" t="s">
        <v>8283</v>
      </c>
      <c r="O3124" t="s">
        <v>8286</v>
      </c>
      <c r="P3124" s="6">
        <f t="shared" si="240"/>
        <v>3.37</v>
      </c>
      <c r="Q3124">
        <f t="shared" si="241"/>
        <v>50.5</v>
      </c>
      <c r="R3124" s="16">
        <f t="shared" si="242"/>
        <v>42615.142870370371</v>
      </c>
      <c r="S3124" s="16">
        <f t="shared" si="243"/>
        <v>42472.449467592596</v>
      </c>
      <c r="T3124">
        <f t="shared" si="244"/>
        <v>2016</v>
      </c>
    </row>
    <row r="3125" spans="1:20" ht="60" hidden="1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 s="10">
        <v>1463050034</v>
      </c>
      <c r="J3125">
        <v>1460458034</v>
      </c>
      <c r="K3125" t="b">
        <v>0</v>
      </c>
      <c r="L3125">
        <v>7</v>
      </c>
      <c r="M3125" t="b">
        <v>0</v>
      </c>
      <c r="N3125" s="12" t="s">
        <v>8273</v>
      </c>
      <c r="O3125" t="s">
        <v>8315</v>
      </c>
      <c r="P3125" s="6">
        <f t="shared" si="240"/>
        <v>13.47</v>
      </c>
      <c r="Q3125">
        <f t="shared" si="241"/>
        <v>14.43</v>
      </c>
      <c r="R3125" s="16">
        <f t="shared" si="242"/>
        <v>42472.449467592596</v>
      </c>
      <c r="S3125" s="16">
        <f t="shared" si="243"/>
        <v>42683.420312500006</v>
      </c>
      <c r="T3125">
        <f t="shared" si="244"/>
        <v>2016</v>
      </c>
    </row>
    <row r="3126" spans="1:20" ht="60" hidden="1" x14ac:dyDescent="0.25">
      <c r="A3126">
        <v>640</v>
      </c>
      <c r="B3126" s="3" t="s">
        <v>641</v>
      </c>
      <c r="C3126" s="3" t="s">
        <v>4750</v>
      </c>
      <c r="D3126" s="6">
        <v>70</v>
      </c>
      <c r="E3126" s="8">
        <v>101</v>
      </c>
      <c r="F3126" t="s">
        <v>8218</v>
      </c>
      <c r="G3126" t="s">
        <v>8229</v>
      </c>
      <c r="H3126" t="s">
        <v>8248</v>
      </c>
      <c r="I3126" s="10">
        <v>1480028400</v>
      </c>
      <c r="J3126">
        <v>1478685915</v>
      </c>
      <c r="K3126" t="b">
        <v>0</v>
      </c>
      <c r="L3126">
        <v>2</v>
      </c>
      <c r="M3126" t="b">
        <v>1</v>
      </c>
      <c r="N3126" s="12" t="s">
        <v>8268</v>
      </c>
      <c r="O3126" t="s">
        <v>8270</v>
      </c>
      <c r="P3126" s="6">
        <f t="shared" si="240"/>
        <v>144.29</v>
      </c>
      <c r="Q3126">
        <f t="shared" si="241"/>
        <v>50.5</v>
      </c>
      <c r="R3126" s="16">
        <f t="shared" si="242"/>
        <v>42683.420312500006</v>
      </c>
      <c r="S3126" s="16">
        <f t="shared" si="243"/>
        <v>41854.747592592597</v>
      </c>
      <c r="T3126">
        <f t="shared" si="244"/>
        <v>2016</v>
      </c>
    </row>
    <row r="3127" spans="1:20" ht="45" hidden="1" x14ac:dyDescent="0.25">
      <c r="A3127">
        <v>1145</v>
      </c>
      <c r="B3127" s="3" t="s">
        <v>1146</v>
      </c>
      <c r="C3127" s="3" t="s">
        <v>5255</v>
      </c>
      <c r="D3127" s="6">
        <v>80000</v>
      </c>
      <c r="E3127" s="8">
        <v>100</v>
      </c>
      <c r="F3127" t="s">
        <v>8220</v>
      </c>
      <c r="G3127" t="s">
        <v>8223</v>
      </c>
      <c r="H3127" t="s">
        <v>8245</v>
      </c>
      <c r="I3127" s="10">
        <v>1412272592</v>
      </c>
      <c r="J3127">
        <v>1407088592</v>
      </c>
      <c r="K3127" t="b">
        <v>0</v>
      </c>
      <c r="L3127">
        <v>1</v>
      </c>
      <c r="M3127" t="b">
        <v>0</v>
      </c>
      <c r="N3127" s="12" t="s">
        <v>8279</v>
      </c>
      <c r="O3127" t="s">
        <v>8305</v>
      </c>
      <c r="P3127" s="6">
        <f t="shared" si="240"/>
        <v>0.13</v>
      </c>
      <c r="Q3127">
        <f t="shared" si="241"/>
        <v>100</v>
      </c>
      <c r="R3127" s="16">
        <f t="shared" si="242"/>
        <v>41854.747592592597</v>
      </c>
      <c r="S3127" s="16">
        <f t="shared" si="243"/>
        <v>42172.816423611104</v>
      </c>
      <c r="T3127">
        <f t="shared" si="244"/>
        <v>2014</v>
      </c>
    </row>
    <row r="3128" spans="1:20" ht="60" hidden="1" x14ac:dyDescent="0.25">
      <c r="A3128">
        <v>1342</v>
      </c>
      <c r="B3128" s="3" t="s">
        <v>1343</v>
      </c>
      <c r="C3128" s="3" t="s">
        <v>5452</v>
      </c>
      <c r="D3128" s="6">
        <v>50000</v>
      </c>
      <c r="E3128" s="8">
        <v>100</v>
      </c>
      <c r="F3128" t="s">
        <v>8219</v>
      </c>
      <c r="G3128" t="s">
        <v>8223</v>
      </c>
      <c r="H3128" t="s">
        <v>8245</v>
      </c>
      <c r="I3128" s="10">
        <v>1437161739</v>
      </c>
      <c r="J3128">
        <v>1434569739</v>
      </c>
      <c r="K3128" t="b">
        <v>0</v>
      </c>
      <c r="L3128">
        <v>1</v>
      </c>
      <c r="M3128" t="b">
        <v>0</v>
      </c>
      <c r="N3128" s="12" t="s">
        <v>8268</v>
      </c>
      <c r="O3128" t="s">
        <v>8270</v>
      </c>
      <c r="P3128" s="6">
        <f t="shared" si="240"/>
        <v>0.2</v>
      </c>
      <c r="Q3128">
        <f t="shared" si="241"/>
        <v>100</v>
      </c>
      <c r="R3128" s="16">
        <f t="shared" si="242"/>
        <v>42172.816423611104</v>
      </c>
      <c r="S3128" s="16">
        <f t="shared" si="243"/>
        <v>42063.721817129626</v>
      </c>
      <c r="T3128">
        <f t="shared" si="244"/>
        <v>2015</v>
      </c>
    </row>
    <row r="3129" spans="1:20" ht="60" hidden="1" x14ac:dyDescent="0.25">
      <c r="A3129">
        <v>2368</v>
      </c>
      <c r="B3129" s="3" t="s">
        <v>2369</v>
      </c>
      <c r="C3129" s="3" t="s">
        <v>6478</v>
      </c>
      <c r="D3129" s="6">
        <v>40000</v>
      </c>
      <c r="E3129" s="8">
        <v>100</v>
      </c>
      <c r="F3129" t="s">
        <v>8219</v>
      </c>
      <c r="G3129" t="s">
        <v>8223</v>
      </c>
      <c r="H3129" t="s">
        <v>8245</v>
      </c>
      <c r="I3129" s="10">
        <v>1429028365</v>
      </c>
      <c r="J3129">
        <v>1425143965</v>
      </c>
      <c r="K3129" t="b">
        <v>0</v>
      </c>
      <c r="L3129">
        <v>2</v>
      </c>
      <c r="M3129" t="b">
        <v>0</v>
      </c>
      <c r="N3129" s="12" t="s">
        <v>8268</v>
      </c>
      <c r="O3129" t="s">
        <v>8302</v>
      </c>
      <c r="P3129" s="6">
        <f t="shared" si="240"/>
        <v>0.25</v>
      </c>
      <c r="Q3129">
        <f t="shared" si="241"/>
        <v>50</v>
      </c>
      <c r="R3129" s="16">
        <f t="shared" si="242"/>
        <v>42063.721817129626</v>
      </c>
      <c r="S3129" s="16">
        <f t="shared" si="243"/>
        <v>42340.360312500001</v>
      </c>
      <c r="T3129">
        <f t="shared" si="244"/>
        <v>2015</v>
      </c>
    </row>
    <row r="3130" spans="1:20" ht="60" hidden="1" x14ac:dyDescent="0.25">
      <c r="A3130">
        <v>1423</v>
      </c>
      <c r="B3130" s="3" t="s">
        <v>1424</v>
      </c>
      <c r="C3130" s="3" t="s">
        <v>5533</v>
      </c>
      <c r="D3130" s="6">
        <v>30000</v>
      </c>
      <c r="E3130" s="8">
        <v>100</v>
      </c>
      <c r="F3130" t="s">
        <v>8220</v>
      </c>
      <c r="G3130" t="s">
        <v>8225</v>
      </c>
      <c r="H3130" t="s">
        <v>8247</v>
      </c>
      <c r="I3130" s="10">
        <v>1451637531</v>
      </c>
      <c r="J3130">
        <v>1449045531</v>
      </c>
      <c r="K3130" t="b">
        <v>0</v>
      </c>
      <c r="L3130">
        <v>1</v>
      </c>
      <c r="M3130" t="b">
        <v>0</v>
      </c>
      <c r="N3130" s="12" t="s">
        <v>8271</v>
      </c>
      <c r="O3130" t="s">
        <v>8308</v>
      </c>
      <c r="P3130" s="6">
        <f t="shared" si="240"/>
        <v>0.33</v>
      </c>
      <c r="Q3130">
        <f t="shared" si="241"/>
        <v>100</v>
      </c>
      <c r="R3130" s="16">
        <f t="shared" si="242"/>
        <v>42340.360312500001</v>
      </c>
      <c r="S3130" s="16">
        <f t="shared" si="243"/>
        <v>42124.893182870372</v>
      </c>
      <c r="T3130">
        <f t="shared" si="244"/>
        <v>2015</v>
      </c>
    </row>
    <row r="3131" spans="1:20" ht="45" hidden="1" x14ac:dyDescent="0.25">
      <c r="A3131">
        <v>1170</v>
      </c>
      <c r="B3131" s="3" t="s">
        <v>1171</v>
      </c>
      <c r="C3131" s="3" t="s">
        <v>5280</v>
      </c>
      <c r="D3131" s="6">
        <v>25000</v>
      </c>
      <c r="E3131" s="8">
        <v>100</v>
      </c>
      <c r="F3131" t="s">
        <v>8220</v>
      </c>
      <c r="G3131" t="s">
        <v>8224</v>
      </c>
      <c r="H3131" t="s">
        <v>8246</v>
      </c>
      <c r="I3131" s="10">
        <v>1433021171</v>
      </c>
      <c r="J3131">
        <v>1430429171</v>
      </c>
      <c r="K3131" t="b">
        <v>0</v>
      </c>
      <c r="L3131">
        <v>2</v>
      </c>
      <c r="M3131" t="b">
        <v>0</v>
      </c>
      <c r="N3131" s="12" t="s">
        <v>8279</v>
      </c>
      <c r="O3131" t="s">
        <v>8305</v>
      </c>
      <c r="P3131" s="6">
        <f t="shared" si="240"/>
        <v>0.4</v>
      </c>
      <c r="Q3131">
        <f t="shared" si="241"/>
        <v>50</v>
      </c>
      <c r="R3131" s="16">
        <f t="shared" si="242"/>
        <v>42124.893182870372</v>
      </c>
      <c r="S3131" s="16">
        <f t="shared" si="243"/>
        <v>41227.641724537039</v>
      </c>
      <c r="T3131">
        <f t="shared" si="244"/>
        <v>2015</v>
      </c>
    </row>
    <row r="3132" spans="1:20" hidden="1" x14ac:dyDescent="0.25">
      <c r="A3132">
        <v>919</v>
      </c>
      <c r="B3132" s="3" t="s">
        <v>920</v>
      </c>
      <c r="C3132" s="3" t="s">
        <v>5029</v>
      </c>
      <c r="D3132" s="6">
        <v>20000</v>
      </c>
      <c r="E3132" s="8">
        <v>100</v>
      </c>
      <c r="F3132" t="s">
        <v>8220</v>
      </c>
      <c r="G3132" t="s">
        <v>8223</v>
      </c>
      <c r="H3132" t="s">
        <v>8245</v>
      </c>
      <c r="I3132" s="10">
        <v>1355930645</v>
      </c>
      <c r="J3132">
        <v>1352906645</v>
      </c>
      <c r="K3132" t="b">
        <v>0</v>
      </c>
      <c r="L3132">
        <v>1</v>
      </c>
      <c r="M3132" t="b">
        <v>0</v>
      </c>
      <c r="N3132" s="12" t="s">
        <v>8287</v>
      </c>
      <c r="O3132" t="s">
        <v>8310</v>
      </c>
      <c r="P3132" s="6">
        <f t="shared" si="240"/>
        <v>0.5</v>
      </c>
      <c r="Q3132">
        <f t="shared" si="241"/>
        <v>100</v>
      </c>
      <c r="R3132" s="16">
        <f t="shared" si="242"/>
        <v>41227.641724537039</v>
      </c>
      <c r="S3132" s="16">
        <f t="shared" si="243"/>
        <v>42440.650335648148</v>
      </c>
      <c r="T3132">
        <f t="shared" si="244"/>
        <v>2012</v>
      </c>
    </row>
    <row r="3133" spans="1:20" ht="45" hidden="1" x14ac:dyDescent="0.25">
      <c r="A3133">
        <v>2565</v>
      </c>
      <c r="B3133" s="3" t="s">
        <v>2565</v>
      </c>
      <c r="C3133" s="3" t="s">
        <v>6675</v>
      </c>
      <c r="D3133" s="6">
        <v>10000</v>
      </c>
      <c r="E3133" s="8">
        <v>100</v>
      </c>
      <c r="F3133" t="s">
        <v>8219</v>
      </c>
      <c r="G3133" t="s">
        <v>8223</v>
      </c>
      <c r="H3133" t="s">
        <v>8245</v>
      </c>
      <c r="I3133" s="10">
        <v>1462827000</v>
      </c>
      <c r="J3133">
        <v>1457710589</v>
      </c>
      <c r="K3133" t="b">
        <v>0</v>
      </c>
      <c r="L3133">
        <v>1</v>
      </c>
      <c r="M3133" t="b">
        <v>0</v>
      </c>
      <c r="N3133" s="12" t="s">
        <v>8279</v>
      </c>
      <c r="O3133" t="s">
        <v>8305</v>
      </c>
      <c r="P3133" s="6">
        <f t="shared" si="240"/>
        <v>1</v>
      </c>
      <c r="Q3133">
        <f t="shared" si="241"/>
        <v>100</v>
      </c>
      <c r="R3133" s="16">
        <f t="shared" si="242"/>
        <v>42440.650335648148</v>
      </c>
      <c r="S3133" s="16">
        <f t="shared" si="243"/>
        <v>42132.9143287037</v>
      </c>
      <c r="T3133">
        <f t="shared" si="244"/>
        <v>2016</v>
      </c>
    </row>
    <row r="3134" spans="1:20" ht="45" hidden="1" x14ac:dyDescent="0.25">
      <c r="A3134">
        <v>2944</v>
      </c>
      <c r="B3134" s="3" t="s">
        <v>2944</v>
      </c>
      <c r="C3134" s="3" t="s">
        <v>7054</v>
      </c>
      <c r="D3134" s="6">
        <v>10000</v>
      </c>
      <c r="E3134" s="8">
        <v>100</v>
      </c>
      <c r="F3134" t="s">
        <v>8220</v>
      </c>
      <c r="G3134" t="s">
        <v>8223</v>
      </c>
      <c r="H3134" t="s">
        <v>8245</v>
      </c>
      <c r="I3134" s="10">
        <v>1433714198</v>
      </c>
      <c r="J3134">
        <v>1431122198</v>
      </c>
      <c r="K3134" t="b">
        <v>0</v>
      </c>
      <c r="L3134">
        <v>1</v>
      </c>
      <c r="M3134" t="b">
        <v>0</v>
      </c>
      <c r="N3134" s="12" t="s">
        <v>8283</v>
      </c>
      <c r="O3134" t="s">
        <v>8284</v>
      </c>
      <c r="P3134" s="6">
        <f t="shared" si="240"/>
        <v>1</v>
      </c>
      <c r="Q3134">
        <f t="shared" si="241"/>
        <v>100</v>
      </c>
      <c r="R3134" s="16">
        <f t="shared" si="242"/>
        <v>42132.9143287037</v>
      </c>
      <c r="S3134" s="16">
        <f t="shared" si="243"/>
        <v>42079.628344907411</v>
      </c>
      <c r="T3134">
        <f t="shared" si="244"/>
        <v>2015</v>
      </c>
    </row>
    <row r="3135" spans="1:20" ht="60" hidden="1" x14ac:dyDescent="0.25">
      <c r="A3135">
        <v>218</v>
      </c>
      <c r="B3135" s="3" t="s">
        <v>220</v>
      </c>
      <c r="C3135" s="3" t="s">
        <v>4328</v>
      </c>
      <c r="D3135" s="6">
        <v>5000</v>
      </c>
      <c r="E3135" s="8">
        <v>100</v>
      </c>
      <c r="F3135" t="s">
        <v>8220</v>
      </c>
      <c r="G3135" t="s">
        <v>8223</v>
      </c>
      <c r="H3135" t="s">
        <v>8245</v>
      </c>
      <c r="I3135" s="10">
        <v>1431702289</v>
      </c>
      <c r="J3135">
        <v>1426518289</v>
      </c>
      <c r="K3135" t="b">
        <v>0</v>
      </c>
      <c r="L3135">
        <v>1</v>
      </c>
      <c r="M3135" t="b">
        <v>0</v>
      </c>
      <c r="N3135" s="12" t="s">
        <v>8281</v>
      </c>
      <c r="O3135" t="s">
        <v>8285</v>
      </c>
      <c r="P3135" s="6">
        <f t="shared" si="240"/>
        <v>2</v>
      </c>
      <c r="Q3135">
        <f t="shared" si="241"/>
        <v>100</v>
      </c>
      <c r="R3135" s="16">
        <f t="shared" si="242"/>
        <v>42079.628344907411</v>
      </c>
      <c r="S3135" s="16">
        <f t="shared" si="243"/>
        <v>42073.798171296294</v>
      </c>
      <c r="T3135">
        <f t="shared" si="244"/>
        <v>2015</v>
      </c>
    </row>
    <row r="3136" spans="1:20" ht="30" hidden="1" x14ac:dyDescent="0.25">
      <c r="A3136">
        <v>600</v>
      </c>
      <c r="B3136" s="3" t="s">
        <v>601</v>
      </c>
      <c r="C3136" s="3" t="s">
        <v>4710</v>
      </c>
      <c r="D3136" s="6">
        <v>5000</v>
      </c>
      <c r="E3136" s="8">
        <v>100</v>
      </c>
      <c r="F3136" t="s">
        <v>8219</v>
      </c>
      <c r="G3136" t="s">
        <v>8223</v>
      </c>
      <c r="H3136" t="s">
        <v>8245</v>
      </c>
      <c r="I3136" s="10">
        <v>1431198562</v>
      </c>
      <c r="J3136">
        <v>1426014562</v>
      </c>
      <c r="K3136" t="b">
        <v>0</v>
      </c>
      <c r="L3136">
        <v>1</v>
      </c>
      <c r="M3136" t="b">
        <v>0</v>
      </c>
      <c r="N3136" s="12" t="s">
        <v>8268</v>
      </c>
      <c r="O3136" t="s">
        <v>8302</v>
      </c>
      <c r="P3136" s="6">
        <f t="shared" si="240"/>
        <v>2</v>
      </c>
      <c r="Q3136">
        <f t="shared" si="241"/>
        <v>100</v>
      </c>
      <c r="R3136" s="16">
        <f t="shared" si="242"/>
        <v>42073.798171296294</v>
      </c>
      <c r="S3136" s="16">
        <f t="shared" si="243"/>
        <v>40736.668032407404</v>
      </c>
      <c r="T3136">
        <f t="shared" si="244"/>
        <v>2015</v>
      </c>
    </row>
    <row r="3137" spans="1:20" ht="60" hidden="1" x14ac:dyDescent="0.25">
      <c r="A3137">
        <v>2766</v>
      </c>
      <c r="B3137" s="3" t="s">
        <v>2766</v>
      </c>
      <c r="C3137" s="3" t="s">
        <v>6876</v>
      </c>
      <c r="D3137" s="6">
        <v>5000</v>
      </c>
      <c r="E3137" s="8">
        <v>100</v>
      </c>
      <c r="F3137" t="s">
        <v>8220</v>
      </c>
      <c r="G3137" t="s">
        <v>8223</v>
      </c>
      <c r="H3137" t="s">
        <v>8245</v>
      </c>
      <c r="I3137" s="10">
        <v>1313078518</v>
      </c>
      <c r="J3137">
        <v>1310486518</v>
      </c>
      <c r="K3137" t="b">
        <v>0</v>
      </c>
      <c r="L3137">
        <v>4</v>
      </c>
      <c r="M3137" t="b">
        <v>0</v>
      </c>
      <c r="N3137" s="12" t="s">
        <v>8271</v>
      </c>
      <c r="O3137" t="s">
        <v>8316</v>
      </c>
      <c r="P3137" s="6">
        <f t="shared" si="240"/>
        <v>2</v>
      </c>
      <c r="Q3137">
        <f t="shared" si="241"/>
        <v>25</v>
      </c>
      <c r="R3137" s="16">
        <f t="shared" si="242"/>
        <v>40736.668032407404</v>
      </c>
      <c r="S3137" s="16">
        <f t="shared" si="243"/>
        <v>41858.214629629627</v>
      </c>
      <c r="T3137">
        <f t="shared" si="244"/>
        <v>2011</v>
      </c>
    </row>
    <row r="3138" spans="1:20" ht="60" hidden="1" x14ac:dyDescent="0.25">
      <c r="A3138">
        <v>3742</v>
      </c>
      <c r="B3138" s="3" t="s">
        <v>3739</v>
      </c>
      <c r="C3138" s="3" t="s">
        <v>7852</v>
      </c>
      <c r="D3138" s="6">
        <v>5000</v>
      </c>
      <c r="E3138" s="8">
        <v>100</v>
      </c>
      <c r="F3138" t="s">
        <v>8220</v>
      </c>
      <c r="G3138" t="s">
        <v>8223</v>
      </c>
      <c r="H3138" t="s">
        <v>8245</v>
      </c>
      <c r="I3138" s="10">
        <v>1409980144</v>
      </c>
      <c r="J3138">
        <v>1407388144</v>
      </c>
      <c r="K3138" t="b">
        <v>0</v>
      </c>
      <c r="L3138">
        <v>4</v>
      </c>
      <c r="M3138" t="b">
        <v>0</v>
      </c>
      <c r="N3138" s="12" t="s">
        <v>8283</v>
      </c>
      <c r="O3138" t="s">
        <v>8286</v>
      </c>
      <c r="P3138" s="6">
        <f t="shared" ref="P3138:P3201" si="245">ROUND(E3138/D3138*100,2)</f>
        <v>2</v>
      </c>
      <c r="Q3138">
        <f t="shared" ref="Q3138:Q3201" si="246">ROUND(E3138/L3138,2)</f>
        <v>25</v>
      </c>
      <c r="R3138" s="16">
        <f t="shared" si="242"/>
        <v>41858.214629629627</v>
      </c>
      <c r="S3138" s="16">
        <f t="shared" si="243"/>
        <v>42384.110775462963</v>
      </c>
      <c r="T3138">
        <f t="shared" si="244"/>
        <v>2014</v>
      </c>
    </row>
    <row r="3139" spans="1:20" ht="45" hidden="1" x14ac:dyDescent="0.25">
      <c r="A3139">
        <v>1100</v>
      </c>
      <c r="B3139" s="3" t="s">
        <v>1101</v>
      </c>
      <c r="C3139" s="3" t="s">
        <v>5210</v>
      </c>
      <c r="D3139" s="6">
        <v>4000</v>
      </c>
      <c r="E3139" s="8">
        <v>100</v>
      </c>
      <c r="F3139" t="s">
        <v>8220</v>
      </c>
      <c r="G3139" t="s">
        <v>8235</v>
      </c>
      <c r="H3139" t="s">
        <v>8248</v>
      </c>
      <c r="I3139" s="10">
        <v>1455417571</v>
      </c>
      <c r="J3139">
        <v>1452825571</v>
      </c>
      <c r="K3139" t="b">
        <v>0</v>
      </c>
      <c r="L3139">
        <v>10</v>
      </c>
      <c r="M3139" t="b">
        <v>0</v>
      </c>
      <c r="N3139" s="12" t="s">
        <v>8276</v>
      </c>
      <c r="O3139" t="s">
        <v>8294</v>
      </c>
      <c r="P3139" s="6">
        <f t="shared" si="245"/>
        <v>2.5</v>
      </c>
      <c r="Q3139">
        <f t="shared" si="246"/>
        <v>10</v>
      </c>
      <c r="R3139" s="16">
        <f t="shared" ref="R3139:R3202" si="247">(((J3139/60)/60)/24)+DATE(1970,1,1)</f>
        <v>42384.110775462963</v>
      </c>
      <c r="S3139" s="16">
        <f t="shared" ref="S3139:S3202" si="248">(((J3140/60)/60)/24)+DATE(1970,1,1)</f>
        <v>40672.729872685188</v>
      </c>
      <c r="T3139">
        <f t="shared" ref="T3139:T3202" si="249">YEAR(R3139)</f>
        <v>2016</v>
      </c>
    </row>
    <row r="3140" spans="1:20" ht="60" hidden="1" x14ac:dyDescent="0.25">
      <c r="A3140">
        <v>1565</v>
      </c>
      <c r="B3140" s="3" t="s">
        <v>1566</v>
      </c>
      <c r="C3140" s="3" t="s">
        <v>5675</v>
      </c>
      <c r="D3140" s="6">
        <v>4000</v>
      </c>
      <c r="E3140" s="8">
        <v>100</v>
      </c>
      <c r="F3140" t="s">
        <v>8219</v>
      </c>
      <c r="G3140" t="s">
        <v>8223</v>
      </c>
      <c r="H3140" t="s">
        <v>8245</v>
      </c>
      <c r="I3140" s="10">
        <v>1307554261</v>
      </c>
      <c r="J3140">
        <v>1304962261</v>
      </c>
      <c r="K3140" t="b">
        <v>0</v>
      </c>
      <c r="L3140">
        <v>1</v>
      </c>
      <c r="M3140" t="b">
        <v>0</v>
      </c>
      <c r="N3140" s="12" t="s">
        <v>8271</v>
      </c>
      <c r="O3140" t="s">
        <v>8309</v>
      </c>
      <c r="P3140" s="6">
        <f t="shared" si="245"/>
        <v>2.5</v>
      </c>
      <c r="Q3140">
        <f t="shared" si="246"/>
        <v>100</v>
      </c>
      <c r="R3140" s="16">
        <f t="shared" si="247"/>
        <v>40672.729872685188</v>
      </c>
      <c r="S3140" s="16">
        <f t="shared" si="248"/>
        <v>42656.86137731481</v>
      </c>
      <c r="T3140">
        <f t="shared" si="249"/>
        <v>2011</v>
      </c>
    </row>
    <row r="3141" spans="1:20" ht="60" hidden="1" x14ac:dyDescent="0.25">
      <c r="A3141">
        <v>1183</v>
      </c>
      <c r="B3141" s="3" t="s">
        <v>1184</v>
      </c>
      <c r="C3141" s="3" t="s">
        <v>5293</v>
      </c>
      <c r="D3141" s="6">
        <v>2500</v>
      </c>
      <c r="E3141" s="8">
        <v>100</v>
      </c>
      <c r="F3141" t="s">
        <v>8220</v>
      </c>
      <c r="G3141" t="s">
        <v>8223</v>
      </c>
      <c r="H3141" t="s">
        <v>8245</v>
      </c>
      <c r="I3141" s="10">
        <v>1478059140</v>
      </c>
      <c r="J3141">
        <v>1476391223</v>
      </c>
      <c r="K3141" t="b">
        <v>0</v>
      </c>
      <c r="L3141">
        <v>3</v>
      </c>
      <c r="M3141" t="b">
        <v>0</v>
      </c>
      <c r="N3141" s="12" t="s">
        <v>8279</v>
      </c>
      <c r="O3141" t="s">
        <v>8305</v>
      </c>
      <c r="P3141" s="6">
        <f t="shared" si="245"/>
        <v>4</v>
      </c>
      <c r="Q3141">
        <f t="shared" si="246"/>
        <v>33.33</v>
      </c>
      <c r="R3141" s="16">
        <f t="shared" si="247"/>
        <v>42656.86137731481</v>
      </c>
      <c r="S3141" s="16">
        <f t="shared" si="248"/>
        <v>41871.65315972222</v>
      </c>
      <c r="T3141">
        <f t="shared" si="249"/>
        <v>2016</v>
      </c>
    </row>
    <row r="3142" spans="1:20" ht="45" hidden="1" x14ac:dyDescent="0.25">
      <c r="A3142">
        <v>1557</v>
      </c>
      <c r="B3142" s="3" t="s">
        <v>1558</v>
      </c>
      <c r="C3142" s="3" t="s">
        <v>5667</v>
      </c>
      <c r="D3142" s="6">
        <v>2500</v>
      </c>
      <c r="E3142" s="8">
        <v>100</v>
      </c>
      <c r="F3142" t="s">
        <v>8220</v>
      </c>
      <c r="G3142" t="s">
        <v>8223</v>
      </c>
      <c r="H3142" t="s">
        <v>8245</v>
      </c>
      <c r="I3142" s="10">
        <v>1411227633</v>
      </c>
      <c r="J3142">
        <v>1408549233</v>
      </c>
      <c r="K3142" t="b">
        <v>0</v>
      </c>
      <c r="L3142">
        <v>1</v>
      </c>
      <c r="M3142" t="b">
        <v>0</v>
      </c>
      <c r="N3142" s="12" t="s">
        <v>8273</v>
      </c>
      <c r="O3142" t="s">
        <v>8315</v>
      </c>
      <c r="P3142" s="6">
        <f t="shared" si="245"/>
        <v>4</v>
      </c>
      <c r="Q3142">
        <f t="shared" si="246"/>
        <v>100</v>
      </c>
      <c r="R3142" s="16">
        <f t="shared" si="247"/>
        <v>41871.65315972222</v>
      </c>
      <c r="S3142" s="16">
        <f t="shared" si="248"/>
        <v>42360.437152777777</v>
      </c>
      <c r="T3142">
        <f t="shared" si="249"/>
        <v>2014</v>
      </c>
    </row>
    <row r="3143" spans="1:20" ht="60" hidden="1" x14ac:dyDescent="0.25">
      <c r="A3143">
        <v>1413</v>
      </c>
      <c r="B3143" s="3" t="s">
        <v>1414</v>
      </c>
      <c r="C3143" s="3" t="s">
        <v>5523</v>
      </c>
      <c r="D3143" s="6">
        <v>2000</v>
      </c>
      <c r="E3143" s="8">
        <v>100</v>
      </c>
      <c r="F3143" t="s">
        <v>8220</v>
      </c>
      <c r="G3143" t="s">
        <v>8236</v>
      </c>
      <c r="H3143" t="s">
        <v>8248</v>
      </c>
      <c r="I3143" s="10">
        <v>1455964170</v>
      </c>
      <c r="J3143">
        <v>1450780170</v>
      </c>
      <c r="K3143" t="b">
        <v>0</v>
      </c>
      <c r="L3143">
        <v>1</v>
      </c>
      <c r="M3143" t="b">
        <v>0</v>
      </c>
      <c r="N3143" s="12" t="s">
        <v>8271</v>
      </c>
      <c r="O3143" t="s">
        <v>8308</v>
      </c>
      <c r="P3143" s="6">
        <f t="shared" si="245"/>
        <v>5</v>
      </c>
      <c r="Q3143">
        <f t="shared" si="246"/>
        <v>100</v>
      </c>
      <c r="R3143" s="16">
        <f t="shared" si="247"/>
        <v>42360.437152777777</v>
      </c>
      <c r="S3143" s="16">
        <f t="shared" si="248"/>
        <v>41914.590011574073</v>
      </c>
      <c r="T3143">
        <f t="shared" si="249"/>
        <v>2015</v>
      </c>
    </row>
    <row r="3144" spans="1:20" hidden="1" x14ac:dyDescent="0.25">
      <c r="A3144">
        <v>3861</v>
      </c>
      <c r="B3144" s="3" t="s">
        <v>3858</v>
      </c>
      <c r="C3144" s="3" t="s">
        <v>7970</v>
      </c>
      <c r="D3144" s="6">
        <v>2000</v>
      </c>
      <c r="E3144" s="8">
        <v>100</v>
      </c>
      <c r="F3144" t="s">
        <v>8220</v>
      </c>
      <c r="G3144" t="s">
        <v>8223</v>
      </c>
      <c r="H3144" t="s">
        <v>8245</v>
      </c>
      <c r="I3144" s="10">
        <v>1415828820</v>
      </c>
      <c r="J3144">
        <v>1412258977</v>
      </c>
      <c r="K3144" t="b">
        <v>0</v>
      </c>
      <c r="L3144">
        <v>1</v>
      </c>
      <c r="M3144" t="b">
        <v>0</v>
      </c>
      <c r="N3144" s="12" t="s">
        <v>8283</v>
      </c>
      <c r="O3144" t="s">
        <v>8286</v>
      </c>
      <c r="P3144" s="6">
        <f t="shared" si="245"/>
        <v>5</v>
      </c>
      <c r="Q3144">
        <f t="shared" si="246"/>
        <v>100</v>
      </c>
      <c r="R3144" s="16">
        <f t="shared" si="247"/>
        <v>41914.590011574073</v>
      </c>
      <c r="S3144" s="16">
        <f t="shared" si="248"/>
        <v>41991.713460648149</v>
      </c>
      <c r="T3144">
        <f t="shared" si="249"/>
        <v>2014</v>
      </c>
    </row>
    <row r="3145" spans="1:20" ht="45" hidden="1" x14ac:dyDescent="0.25">
      <c r="A3145">
        <v>1491</v>
      </c>
      <c r="B3145" s="3" t="s">
        <v>1492</v>
      </c>
      <c r="C3145" s="3" t="s">
        <v>5601</v>
      </c>
      <c r="D3145" s="6">
        <v>1200</v>
      </c>
      <c r="E3145" s="8">
        <v>100</v>
      </c>
      <c r="F3145" t="s">
        <v>8220</v>
      </c>
      <c r="G3145" t="s">
        <v>8223</v>
      </c>
      <c r="H3145" t="s">
        <v>8245</v>
      </c>
      <c r="I3145" s="10">
        <v>1424014680</v>
      </c>
      <c r="J3145">
        <v>1418922443</v>
      </c>
      <c r="K3145" t="b">
        <v>0</v>
      </c>
      <c r="L3145">
        <v>1</v>
      </c>
      <c r="M3145" t="b">
        <v>0</v>
      </c>
      <c r="N3145" s="12" t="s">
        <v>8271</v>
      </c>
      <c r="O3145" t="s">
        <v>8312</v>
      </c>
      <c r="P3145" s="6">
        <f t="shared" si="245"/>
        <v>8.33</v>
      </c>
      <c r="Q3145">
        <f t="shared" si="246"/>
        <v>100</v>
      </c>
      <c r="R3145" s="16">
        <f t="shared" si="247"/>
        <v>41991.713460648149</v>
      </c>
      <c r="S3145" s="16">
        <f t="shared" si="248"/>
        <v>42203.677766203706</v>
      </c>
      <c r="T3145">
        <f t="shared" si="249"/>
        <v>2014</v>
      </c>
    </row>
    <row r="3146" spans="1:20" ht="45" hidden="1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 s="10">
        <v>1439828159</v>
      </c>
      <c r="J3146">
        <v>1437236159</v>
      </c>
      <c r="K3146" t="b">
        <v>0</v>
      </c>
      <c r="L3146">
        <v>1</v>
      </c>
      <c r="M3146" t="b">
        <v>0</v>
      </c>
      <c r="N3146" s="12" t="s">
        <v>8283</v>
      </c>
      <c r="O3146" t="s">
        <v>8286</v>
      </c>
      <c r="P3146" s="6">
        <f t="shared" si="245"/>
        <v>10</v>
      </c>
      <c r="Q3146">
        <f t="shared" si="246"/>
        <v>100</v>
      </c>
      <c r="R3146" s="16">
        <f t="shared" si="247"/>
        <v>42203.677766203706</v>
      </c>
      <c r="S3146" s="16">
        <f t="shared" si="248"/>
        <v>42188.83293981482</v>
      </c>
      <c r="T3146">
        <f t="shared" si="249"/>
        <v>2015</v>
      </c>
    </row>
    <row r="3147" spans="1:20" ht="45" hidden="1" x14ac:dyDescent="0.25">
      <c r="A3147">
        <v>4103</v>
      </c>
      <c r="B3147" s="3" t="s">
        <v>4099</v>
      </c>
      <c r="C3147" s="3" t="s">
        <v>8206</v>
      </c>
      <c r="D3147" s="6">
        <v>1000</v>
      </c>
      <c r="E3147" s="8">
        <v>100</v>
      </c>
      <c r="F3147" t="s">
        <v>8220</v>
      </c>
      <c r="G3147" t="s">
        <v>8223</v>
      </c>
      <c r="H3147" t="s">
        <v>8245</v>
      </c>
      <c r="I3147" s="10">
        <v>1440613920</v>
      </c>
      <c r="J3147">
        <v>1435953566</v>
      </c>
      <c r="K3147" t="b">
        <v>0</v>
      </c>
      <c r="L3147">
        <v>6</v>
      </c>
      <c r="M3147" t="b">
        <v>0</v>
      </c>
      <c r="N3147" s="12" t="s">
        <v>8283</v>
      </c>
      <c r="O3147" t="s">
        <v>8286</v>
      </c>
      <c r="P3147" s="6">
        <f t="shared" si="245"/>
        <v>10</v>
      </c>
      <c r="Q3147">
        <f t="shared" si="246"/>
        <v>16.670000000000002</v>
      </c>
      <c r="R3147" s="16">
        <f t="shared" si="247"/>
        <v>42188.83293981482</v>
      </c>
      <c r="S3147" s="16">
        <f t="shared" si="248"/>
        <v>42057.190960648149</v>
      </c>
      <c r="T3147">
        <f t="shared" si="249"/>
        <v>2015</v>
      </c>
    </row>
    <row r="3148" spans="1:20" ht="60" hidden="1" x14ac:dyDescent="0.25">
      <c r="A3148">
        <v>4020</v>
      </c>
      <c r="B3148" s="3" t="s">
        <v>4016</v>
      </c>
      <c r="C3148" s="3" t="s">
        <v>8125</v>
      </c>
      <c r="D3148" s="6">
        <v>600</v>
      </c>
      <c r="E3148" s="8">
        <v>100</v>
      </c>
      <c r="F3148" t="s">
        <v>8220</v>
      </c>
      <c r="G3148" t="s">
        <v>8223</v>
      </c>
      <c r="H3148" t="s">
        <v>8245</v>
      </c>
      <c r="I3148" s="10">
        <v>1427168099</v>
      </c>
      <c r="J3148">
        <v>1424579699</v>
      </c>
      <c r="K3148" t="b">
        <v>0</v>
      </c>
      <c r="L3148">
        <v>3</v>
      </c>
      <c r="M3148" t="b">
        <v>0</v>
      </c>
      <c r="N3148" s="12" t="s">
        <v>8283</v>
      </c>
      <c r="O3148" t="s">
        <v>8286</v>
      </c>
      <c r="P3148" s="6">
        <f t="shared" si="245"/>
        <v>16.670000000000002</v>
      </c>
      <c r="Q3148">
        <f t="shared" si="246"/>
        <v>33.33</v>
      </c>
      <c r="R3148" s="16">
        <f t="shared" si="247"/>
        <v>42057.190960648149</v>
      </c>
      <c r="S3148" s="16">
        <f t="shared" si="248"/>
        <v>41946.936909722222</v>
      </c>
      <c r="T3148">
        <f t="shared" si="249"/>
        <v>2015</v>
      </c>
    </row>
    <row r="3149" spans="1:20" ht="150" hidden="1" x14ac:dyDescent="0.25">
      <c r="A3149">
        <v>3632</v>
      </c>
      <c r="B3149" s="3" t="s">
        <v>3630</v>
      </c>
      <c r="C3149" s="3" t="s">
        <v>7742</v>
      </c>
      <c r="D3149" s="6">
        <v>500</v>
      </c>
      <c r="E3149" s="8">
        <v>100</v>
      </c>
      <c r="F3149" t="s">
        <v>8220</v>
      </c>
      <c r="G3149" t="s">
        <v>8224</v>
      </c>
      <c r="H3149" t="s">
        <v>8246</v>
      </c>
      <c r="I3149" s="10">
        <v>1416781749</v>
      </c>
      <c r="J3149">
        <v>1415053749</v>
      </c>
      <c r="K3149" t="b">
        <v>0</v>
      </c>
      <c r="L3149">
        <v>1</v>
      </c>
      <c r="M3149" t="b">
        <v>0</v>
      </c>
      <c r="N3149" s="12" t="s">
        <v>8283</v>
      </c>
      <c r="O3149" t="s">
        <v>8295</v>
      </c>
      <c r="P3149" s="6">
        <f t="shared" si="245"/>
        <v>20</v>
      </c>
      <c r="Q3149">
        <f t="shared" si="246"/>
        <v>100</v>
      </c>
      <c r="R3149" s="16">
        <f t="shared" si="247"/>
        <v>41946.936909722222</v>
      </c>
      <c r="S3149" s="16">
        <f t="shared" si="248"/>
        <v>42125.644467592589</v>
      </c>
      <c r="T3149">
        <f t="shared" si="249"/>
        <v>2014</v>
      </c>
    </row>
    <row r="3150" spans="1:20" ht="30" hidden="1" x14ac:dyDescent="0.25">
      <c r="A3150">
        <v>3991</v>
      </c>
      <c r="B3150" s="3" t="s">
        <v>3987</v>
      </c>
      <c r="C3150" s="3" t="s">
        <v>8097</v>
      </c>
      <c r="D3150" s="6">
        <v>500</v>
      </c>
      <c r="E3150" s="8">
        <v>100</v>
      </c>
      <c r="F3150" t="s">
        <v>8220</v>
      </c>
      <c r="G3150" t="s">
        <v>8223</v>
      </c>
      <c r="H3150" t="s">
        <v>8245</v>
      </c>
      <c r="I3150" s="10">
        <v>1433086082</v>
      </c>
      <c r="J3150">
        <v>1430494082</v>
      </c>
      <c r="K3150" t="b">
        <v>0</v>
      </c>
      <c r="L3150">
        <v>1</v>
      </c>
      <c r="M3150" t="b">
        <v>0</v>
      </c>
      <c r="N3150" s="12" t="s">
        <v>8283</v>
      </c>
      <c r="O3150" t="s">
        <v>8286</v>
      </c>
      <c r="P3150" s="6">
        <f t="shared" si="245"/>
        <v>20</v>
      </c>
      <c r="Q3150">
        <f t="shared" si="246"/>
        <v>100</v>
      </c>
      <c r="R3150" s="16">
        <f t="shared" si="247"/>
        <v>42125.644467592589</v>
      </c>
      <c r="S3150" s="16">
        <f t="shared" si="248"/>
        <v>42649.54923611111</v>
      </c>
      <c r="T3150">
        <f t="shared" si="249"/>
        <v>2015</v>
      </c>
    </row>
    <row r="3151" spans="1:20" ht="120" x14ac:dyDescent="0.25">
      <c r="A3151">
        <v>3576</v>
      </c>
      <c r="B3151" s="3" t="s">
        <v>3575</v>
      </c>
      <c r="C3151" s="3" t="s">
        <v>7686</v>
      </c>
      <c r="D3151" s="6">
        <v>100</v>
      </c>
      <c r="E3151" s="8">
        <v>100</v>
      </c>
      <c r="F3151" t="s">
        <v>8218</v>
      </c>
      <c r="G3151" t="s">
        <v>8223</v>
      </c>
      <c r="H3151" t="s">
        <v>8245</v>
      </c>
      <c r="I3151" s="10">
        <v>1480947054</v>
      </c>
      <c r="J3151">
        <v>1475759454</v>
      </c>
      <c r="K3151" t="b">
        <v>0</v>
      </c>
      <c r="L3151">
        <v>5</v>
      </c>
      <c r="M3151" t="b">
        <v>1</v>
      </c>
      <c r="N3151" s="12" t="s">
        <v>8283</v>
      </c>
      <c r="O3151" t="s">
        <v>8286</v>
      </c>
      <c r="P3151" s="6">
        <f t="shared" si="245"/>
        <v>100</v>
      </c>
      <c r="Q3151">
        <f t="shared" si="246"/>
        <v>20</v>
      </c>
      <c r="R3151" s="16">
        <f t="shared" si="247"/>
        <v>42649.54923611111</v>
      </c>
      <c r="S3151" s="16">
        <f t="shared" si="248"/>
        <v>42802.718784722223</v>
      </c>
      <c r="T3151">
        <f t="shared" si="249"/>
        <v>2016</v>
      </c>
    </row>
    <row r="3152" spans="1:20" ht="60" hidden="1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 s="10">
        <v>1491581703</v>
      </c>
      <c r="J3152">
        <v>1488993303</v>
      </c>
      <c r="K3152" t="b">
        <v>0</v>
      </c>
      <c r="L3152">
        <v>4</v>
      </c>
      <c r="M3152" t="b">
        <v>0</v>
      </c>
      <c r="N3152" s="12" t="s">
        <v>8283</v>
      </c>
      <c r="O3152" t="s">
        <v>8286</v>
      </c>
      <c r="P3152" s="6">
        <f t="shared" si="245"/>
        <v>0.96</v>
      </c>
      <c r="Q3152">
        <f t="shared" si="246"/>
        <v>24</v>
      </c>
      <c r="R3152" s="16">
        <f t="shared" si="247"/>
        <v>42802.718784722223</v>
      </c>
      <c r="S3152" s="16">
        <f t="shared" si="248"/>
        <v>42636.645358796297</v>
      </c>
      <c r="T3152">
        <f t="shared" si="249"/>
        <v>2017</v>
      </c>
    </row>
    <row r="3153" spans="1:20" ht="45" hidden="1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 s="10">
        <v>1477236559</v>
      </c>
      <c r="J3153">
        <v>1474644559</v>
      </c>
      <c r="K3153" t="b">
        <v>0</v>
      </c>
      <c r="L3153">
        <v>9</v>
      </c>
      <c r="M3153" t="b">
        <v>0</v>
      </c>
      <c r="N3153" s="12" t="s">
        <v>8268</v>
      </c>
      <c r="O3153" t="s">
        <v>8270</v>
      </c>
      <c r="P3153" s="6">
        <f t="shared" si="245"/>
        <v>0.95</v>
      </c>
      <c r="Q3153">
        <f t="shared" si="246"/>
        <v>10.56</v>
      </c>
      <c r="R3153" s="16">
        <f t="shared" si="247"/>
        <v>42636.645358796297</v>
      </c>
      <c r="S3153" s="16">
        <f t="shared" si="248"/>
        <v>41781.045173611114</v>
      </c>
      <c r="T3153">
        <f t="shared" si="249"/>
        <v>2016</v>
      </c>
    </row>
    <row r="3154" spans="1:20" ht="45" hidden="1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 s="10">
        <v>1403312703</v>
      </c>
      <c r="J3154">
        <v>1400720703</v>
      </c>
      <c r="K3154" t="b">
        <v>0</v>
      </c>
      <c r="L3154">
        <v>6</v>
      </c>
      <c r="M3154" t="b">
        <v>0</v>
      </c>
      <c r="N3154" s="12" t="s">
        <v>8283</v>
      </c>
      <c r="O3154" t="s">
        <v>8286</v>
      </c>
      <c r="P3154" s="6">
        <f t="shared" si="245"/>
        <v>1.9</v>
      </c>
      <c r="Q3154">
        <f t="shared" si="246"/>
        <v>15.83</v>
      </c>
      <c r="R3154" s="16">
        <f t="shared" si="247"/>
        <v>41781.045173611114</v>
      </c>
      <c r="S3154" s="16">
        <f t="shared" si="248"/>
        <v>42446.060694444444</v>
      </c>
      <c r="T3154">
        <f t="shared" si="249"/>
        <v>2014</v>
      </c>
    </row>
    <row r="3155" spans="1:20" ht="45" hidden="1" x14ac:dyDescent="0.25">
      <c r="A3155">
        <v>4058</v>
      </c>
      <c r="B3155" s="3" t="s">
        <v>4054</v>
      </c>
      <c r="C3155" s="3" t="s">
        <v>8162</v>
      </c>
      <c r="D3155" s="6">
        <v>3750</v>
      </c>
      <c r="E3155" s="8">
        <v>95</v>
      </c>
      <c r="F3155" t="s">
        <v>8220</v>
      </c>
      <c r="G3155" t="s">
        <v>8223</v>
      </c>
      <c r="H3155" t="s">
        <v>8245</v>
      </c>
      <c r="I3155" s="10">
        <v>1459483140</v>
      </c>
      <c r="J3155">
        <v>1458178044</v>
      </c>
      <c r="K3155" t="b">
        <v>0</v>
      </c>
      <c r="L3155">
        <v>4</v>
      </c>
      <c r="M3155" t="b">
        <v>0</v>
      </c>
      <c r="N3155" s="12" t="s">
        <v>8283</v>
      </c>
      <c r="O3155" t="s">
        <v>8286</v>
      </c>
      <c r="P3155" s="6">
        <f t="shared" si="245"/>
        <v>2.5299999999999998</v>
      </c>
      <c r="Q3155">
        <f t="shared" si="246"/>
        <v>23.75</v>
      </c>
      <c r="R3155" s="16">
        <f t="shared" si="247"/>
        <v>42446.060694444444</v>
      </c>
      <c r="S3155" s="16">
        <f t="shared" si="248"/>
        <v>41920.963472222218</v>
      </c>
      <c r="T3155">
        <f t="shared" si="249"/>
        <v>2016</v>
      </c>
    </row>
    <row r="3156" spans="1:20" ht="60" hidden="1" x14ac:dyDescent="0.25">
      <c r="A3156">
        <v>3984</v>
      </c>
      <c r="B3156" s="3" t="s">
        <v>3980</v>
      </c>
      <c r="C3156" s="3" t="s">
        <v>8090</v>
      </c>
      <c r="D3156" s="6">
        <v>1500</v>
      </c>
      <c r="E3156" s="8">
        <v>95</v>
      </c>
      <c r="F3156" t="s">
        <v>8220</v>
      </c>
      <c r="G3156" t="s">
        <v>8224</v>
      </c>
      <c r="H3156" t="s">
        <v>8246</v>
      </c>
      <c r="I3156" s="10">
        <v>1415404800</v>
      </c>
      <c r="J3156">
        <v>1412809644</v>
      </c>
      <c r="K3156" t="b">
        <v>0</v>
      </c>
      <c r="L3156">
        <v>10</v>
      </c>
      <c r="M3156" t="b">
        <v>0</v>
      </c>
      <c r="N3156" s="12" t="s">
        <v>8283</v>
      </c>
      <c r="O3156" t="s">
        <v>8286</v>
      </c>
      <c r="P3156" s="6">
        <f t="shared" si="245"/>
        <v>6.33</v>
      </c>
      <c r="Q3156">
        <f t="shared" si="246"/>
        <v>9.5</v>
      </c>
      <c r="R3156" s="16">
        <f t="shared" si="247"/>
        <v>41920.963472222218</v>
      </c>
      <c r="S3156" s="16">
        <f t="shared" si="248"/>
        <v>42029.135879629626</v>
      </c>
      <c r="T3156">
        <f t="shared" si="249"/>
        <v>2014</v>
      </c>
    </row>
    <row r="3157" spans="1:20" ht="45" hidden="1" x14ac:dyDescent="0.25">
      <c r="A3157">
        <v>4111</v>
      </c>
      <c r="B3157" s="3" t="s">
        <v>4107</v>
      </c>
      <c r="C3157" s="3" t="s">
        <v>8214</v>
      </c>
      <c r="D3157" s="6">
        <v>3000</v>
      </c>
      <c r="E3157" s="8">
        <v>94</v>
      </c>
      <c r="F3157" t="s">
        <v>8220</v>
      </c>
      <c r="G3157" t="s">
        <v>8223</v>
      </c>
      <c r="H3157" t="s">
        <v>8245</v>
      </c>
      <c r="I3157" s="10">
        <v>1424747740</v>
      </c>
      <c r="J3157">
        <v>1422155740</v>
      </c>
      <c r="K3157" t="b">
        <v>0</v>
      </c>
      <c r="L3157">
        <v>6</v>
      </c>
      <c r="M3157" t="b">
        <v>0</v>
      </c>
      <c r="N3157" s="12" t="s">
        <v>8283</v>
      </c>
      <c r="O3157" t="s">
        <v>8286</v>
      </c>
      <c r="P3157" s="6">
        <f t="shared" si="245"/>
        <v>3.13</v>
      </c>
      <c r="Q3157">
        <f t="shared" si="246"/>
        <v>15.67</v>
      </c>
      <c r="R3157" s="16">
        <f t="shared" si="247"/>
        <v>42029.135879629626</v>
      </c>
      <c r="S3157" s="16">
        <f t="shared" si="248"/>
        <v>41936.020752314813</v>
      </c>
      <c r="T3157">
        <f t="shared" si="249"/>
        <v>2015</v>
      </c>
    </row>
    <row r="3158" spans="1:20" ht="60" hidden="1" x14ac:dyDescent="0.25">
      <c r="A3158">
        <v>1560</v>
      </c>
      <c r="B3158" s="3" t="s">
        <v>1561</v>
      </c>
      <c r="C3158" s="3" t="s">
        <v>5670</v>
      </c>
      <c r="D3158" s="6">
        <v>2500</v>
      </c>
      <c r="E3158" s="8">
        <v>94</v>
      </c>
      <c r="F3158" t="s">
        <v>8220</v>
      </c>
      <c r="G3158" t="s">
        <v>8223</v>
      </c>
      <c r="H3158" t="s">
        <v>8245</v>
      </c>
      <c r="I3158" s="10">
        <v>1415842193</v>
      </c>
      <c r="J3158">
        <v>1414110593</v>
      </c>
      <c r="K3158" t="b">
        <v>0</v>
      </c>
      <c r="L3158">
        <v>4</v>
      </c>
      <c r="M3158" t="b">
        <v>0</v>
      </c>
      <c r="N3158" s="12" t="s">
        <v>8273</v>
      </c>
      <c r="O3158" t="s">
        <v>8315</v>
      </c>
      <c r="P3158" s="6">
        <f t="shared" si="245"/>
        <v>3.76</v>
      </c>
      <c r="Q3158">
        <f t="shared" si="246"/>
        <v>23.5</v>
      </c>
      <c r="R3158" s="16">
        <f t="shared" si="247"/>
        <v>41936.020752314813</v>
      </c>
      <c r="S3158" s="16">
        <f t="shared" si="248"/>
        <v>42246.789965277778</v>
      </c>
      <c r="T3158">
        <f t="shared" si="249"/>
        <v>2014</v>
      </c>
    </row>
    <row r="3159" spans="1:20" ht="30" hidden="1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 s="10">
        <v>1445894400</v>
      </c>
      <c r="J3159">
        <v>1440961053</v>
      </c>
      <c r="K3159" t="b">
        <v>0</v>
      </c>
      <c r="L3159">
        <v>3</v>
      </c>
      <c r="M3159" t="b">
        <v>0</v>
      </c>
      <c r="N3159" s="12" t="s">
        <v>8273</v>
      </c>
      <c r="O3159" t="s">
        <v>8311</v>
      </c>
      <c r="P3159" s="6">
        <f t="shared" si="245"/>
        <v>9.3000000000000007</v>
      </c>
      <c r="Q3159">
        <f t="shared" si="246"/>
        <v>31</v>
      </c>
      <c r="R3159" s="16">
        <f t="shared" si="247"/>
        <v>42246.789965277778</v>
      </c>
      <c r="S3159" s="16">
        <f t="shared" si="248"/>
        <v>41968.172106481477</v>
      </c>
      <c r="T3159">
        <f t="shared" si="249"/>
        <v>2015</v>
      </c>
    </row>
    <row r="3160" spans="1:20" ht="60" hidden="1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 s="10">
        <v>1419494400</v>
      </c>
      <c r="J3160">
        <v>1416888470</v>
      </c>
      <c r="K3160" t="b">
        <v>0</v>
      </c>
      <c r="L3160">
        <v>6</v>
      </c>
      <c r="M3160" t="b">
        <v>0</v>
      </c>
      <c r="N3160" s="12" t="s">
        <v>8281</v>
      </c>
      <c r="O3160" t="s">
        <v>8297</v>
      </c>
      <c r="P3160" s="6">
        <f t="shared" si="245"/>
        <v>0.92</v>
      </c>
      <c r="Q3160">
        <f t="shared" si="246"/>
        <v>15.33</v>
      </c>
      <c r="R3160" s="16">
        <f t="shared" si="247"/>
        <v>41968.172106481477</v>
      </c>
      <c r="S3160" s="16">
        <f t="shared" si="248"/>
        <v>42551.884189814817</v>
      </c>
      <c r="T3160">
        <f t="shared" si="249"/>
        <v>2014</v>
      </c>
    </row>
    <row r="3161" spans="1:20" ht="45" hidden="1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 s="10">
        <v>1469913194</v>
      </c>
      <c r="J3161">
        <v>1467321194</v>
      </c>
      <c r="K3161" t="b">
        <v>0</v>
      </c>
      <c r="L3161">
        <v>4</v>
      </c>
      <c r="M3161" t="b">
        <v>0</v>
      </c>
      <c r="N3161" s="12" t="s">
        <v>8268</v>
      </c>
      <c r="O3161" t="s">
        <v>8275</v>
      </c>
      <c r="P3161" s="6">
        <f t="shared" si="245"/>
        <v>0.09</v>
      </c>
      <c r="Q3161">
        <f t="shared" si="246"/>
        <v>22.75</v>
      </c>
      <c r="R3161" s="16">
        <f t="shared" si="247"/>
        <v>42551.884189814817</v>
      </c>
      <c r="S3161" s="16">
        <f t="shared" si="248"/>
        <v>42384.306840277779</v>
      </c>
      <c r="T3161">
        <f t="shared" si="249"/>
        <v>2016</v>
      </c>
    </row>
    <row r="3162" spans="1:20" ht="60" hidden="1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 s="10">
        <v>1457996400</v>
      </c>
      <c r="J3162">
        <v>1452842511</v>
      </c>
      <c r="K3162" t="b">
        <v>0</v>
      </c>
      <c r="L3162">
        <v>1</v>
      </c>
      <c r="M3162" t="b">
        <v>0</v>
      </c>
      <c r="N3162" s="12" t="s">
        <v>8268</v>
      </c>
      <c r="O3162" t="s">
        <v>8302</v>
      </c>
      <c r="P3162" s="6">
        <f t="shared" si="245"/>
        <v>0.02</v>
      </c>
      <c r="Q3162">
        <f t="shared" si="246"/>
        <v>90</v>
      </c>
      <c r="R3162" s="16">
        <f t="shared" si="247"/>
        <v>42384.306840277779</v>
      </c>
      <c r="S3162" s="16">
        <f t="shared" si="248"/>
        <v>41373.579675925925</v>
      </c>
      <c r="T3162">
        <f t="shared" si="249"/>
        <v>2016</v>
      </c>
    </row>
    <row r="3163" spans="1:20" ht="30" hidden="1" x14ac:dyDescent="0.25">
      <c r="A3163">
        <v>2763</v>
      </c>
      <c r="B3163" s="3" t="s">
        <v>2763</v>
      </c>
      <c r="C3163" s="3" t="s">
        <v>6873</v>
      </c>
      <c r="D3163" s="6">
        <v>39400</v>
      </c>
      <c r="E3163" s="8">
        <v>90</v>
      </c>
      <c r="F3163" t="s">
        <v>8220</v>
      </c>
      <c r="G3163" t="s">
        <v>8223</v>
      </c>
      <c r="H3163" t="s">
        <v>8245</v>
      </c>
      <c r="I3163" s="10">
        <v>1369403684</v>
      </c>
      <c r="J3163">
        <v>1365515684</v>
      </c>
      <c r="K3163" t="b">
        <v>0</v>
      </c>
      <c r="L3163">
        <v>3</v>
      </c>
      <c r="M3163" t="b">
        <v>0</v>
      </c>
      <c r="N3163" s="12" t="s">
        <v>8271</v>
      </c>
      <c r="O3163" t="s">
        <v>8316</v>
      </c>
      <c r="P3163" s="6">
        <f t="shared" si="245"/>
        <v>0.23</v>
      </c>
      <c r="Q3163">
        <f t="shared" si="246"/>
        <v>30</v>
      </c>
      <c r="R3163" s="16">
        <f t="shared" si="247"/>
        <v>41373.579675925925</v>
      </c>
      <c r="S3163" s="16">
        <f t="shared" si="248"/>
        <v>41829.965532407405</v>
      </c>
      <c r="T3163">
        <f t="shared" si="249"/>
        <v>2013</v>
      </c>
    </row>
    <row r="3164" spans="1:20" ht="60" hidden="1" x14ac:dyDescent="0.25">
      <c r="A3164">
        <v>902</v>
      </c>
      <c r="B3164" s="3" t="s">
        <v>903</v>
      </c>
      <c r="C3164" s="3" t="s">
        <v>5012</v>
      </c>
      <c r="D3164" s="6">
        <v>30000</v>
      </c>
      <c r="E3164" s="8">
        <v>90</v>
      </c>
      <c r="F3164" t="s">
        <v>8220</v>
      </c>
      <c r="G3164" t="s">
        <v>8223</v>
      </c>
      <c r="H3164" t="s">
        <v>8245</v>
      </c>
      <c r="I3164" s="10">
        <v>1409412600</v>
      </c>
      <c r="J3164">
        <v>1404947422</v>
      </c>
      <c r="K3164" t="b">
        <v>0</v>
      </c>
      <c r="L3164">
        <v>3</v>
      </c>
      <c r="M3164" t="b">
        <v>0</v>
      </c>
      <c r="N3164" s="12" t="s">
        <v>8287</v>
      </c>
      <c r="O3164" t="s">
        <v>8310</v>
      </c>
      <c r="P3164" s="6">
        <f t="shared" si="245"/>
        <v>0.3</v>
      </c>
      <c r="Q3164">
        <f t="shared" si="246"/>
        <v>30</v>
      </c>
      <c r="R3164" s="16">
        <f t="shared" si="247"/>
        <v>41829.965532407405</v>
      </c>
      <c r="S3164" s="16">
        <f t="shared" si="248"/>
        <v>42752.845451388886</v>
      </c>
      <c r="T3164">
        <f t="shared" si="249"/>
        <v>2014</v>
      </c>
    </row>
    <row r="3165" spans="1:20" ht="60" hidden="1" x14ac:dyDescent="0.25">
      <c r="A3165">
        <v>718</v>
      </c>
      <c r="B3165" s="3" t="s">
        <v>719</v>
      </c>
      <c r="C3165" s="3" t="s">
        <v>4828</v>
      </c>
      <c r="D3165" s="6">
        <v>12000</v>
      </c>
      <c r="E3165" s="8">
        <v>90</v>
      </c>
      <c r="F3165" t="s">
        <v>8220</v>
      </c>
      <c r="G3165" t="s">
        <v>8223</v>
      </c>
      <c r="H3165" t="s">
        <v>8245</v>
      </c>
      <c r="I3165" s="10">
        <v>1487397540</v>
      </c>
      <c r="J3165">
        <v>1484684247</v>
      </c>
      <c r="K3165" t="b">
        <v>0</v>
      </c>
      <c r="L3165">
        <v>4</v>
      </c>
      <c r="M3165" t="b">
        <v>0</v>
      </c>
      <c r="N3165" s="12" t="s">
        <v>8268</v>
      </c>
      <c r="O3165" t="s">
        <v>8270</v>
      </c>
      <c r="P3165" s="6">
        <f t="shared" si="245"/>
        <v>0.75</v>
      </c>
      <c r="Q3165">
        <f t="shared" si="246"/>
        <v>22.5</v>
      </c>
      <c r="R3165" s="16">
        <f t="shared" si="247"/>
        <v>42752.845451388886</v>
      </c>
      <c r="S3165" s="16">
        <f t="shared" si="248"/>
        <v>41809.754016203704</v>
      </c>
      <c r="T3165">
        <f t="shared" si="249"/>
        <v>2017</v>
      </c>
    </row>
    <row r="3166" spans="1:20" ht="45" hidden="1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 s="10">
        <v>1407089147</v>
      </c>
      <c r="J3166">
        <v>1403201147</v>
      </c>
      <c r="K3166" t="b">
        <v>0</v>
      </c>
      <c r="L3166">
        <v>5</v>
      </c>
      <c r="M3166" t="b">
        <v>0</v>
      </c>
      <c r="N3166" s="12" t="s">
        <v>8279</v>
      </c>
      <c r="O3166" t="s">
        <v>8305</v>
      </c>
      <c r="P3166" s="6">
        <f t="shared" si="245"/>
        <v>1</v>
      </c>
      <c r="Q3166">
        <f t="shared" si="246"/>
        <v>18</v>
      </c>
      <c r="R3166" s="16">
        <f t="shared" si="247"/>
        <v>41809.754016203704</v>
      </c>
      <c r="S3166" s="16">
        <f t="shared" si="248"/>
        <v>42358.684872685189</v>
      </c>
      <c r="T3166">
        <f t="shared" si="249"/>
        <v>2014</v>
      </c>
    </row>
    <row r="3167" spans="1:20" ht="45" hidden="1" x14ac:dyDescent="0.25">
      <c r="A3167">
        <v>3919</v>
      </c>
      <c r="B3167" s="3" t="s">
        <v>3916</v>
      </c>
      <c r="C3167" s="3" t="s">
        <v>8027</v>
      </c>
      <c r="D3167" s="6">
        <v>5000</v>
      </c>
      <c r="E3167" s="8">
        <v>90</v>
      </c>
      <c r="F3167" t="s">
        <v>8220</v>
      </c>
      <c r="G3167" t="s">
        <v>8224</v>
      </c>
      <c r="H3167" t="s">
        <v>8246</v>
      </c>
      <c r="I3167" s="10">
        <v>1453075200</v>
      </c>
      <c r="J3167">
        <v>1450628773</v>
      </c>
      <c r="K3167" t="b">
        <v>0</v>
      </c>
      <c r="L3167">
        <v>3</v>
      </c>
      <c r="M3167" t="b">
        <v>0</v>
      </c>
      <c r="N3167" s="12" t="s">
        <v>8283</v>
      </c>
      <c r="O3167" t="s">
        <v>8286</v>
      </c>
      <c r="P3167" s="6">
        <f t="shared" si="245"/>
        <v>1.8</v>
      </c>
      <c r="Q3167">
        <f t="shared" si="246"/>
        <v>30</v>
      </c>
      <c r="R3167" s="16">
        <f t="shared" si="247"/>
        <v>42358.684872685189</v>
      </c>
      <c r="S3167" s="16">
        <f t="shared" si="248"/>
        <v>40921.117662037039</v>
      </c>
      <c r="T3167">
        <f t="shared" si="249"/>
        <v>2015</v>
      </c>
    </row>
    <row r="3168" spans="1:20" ht="45" hidden="1" x14ac:dyDescent="0.25">
      <c r="A3168">
        <v>863</v>
      </c>
      <c r="B3168" s="3" t="s">
        <v>864</v>
      </c>
      <c r="C3168" s="3" t="s">
        <v>4973</v>
      </c>
      <c r="D3168" s="6">
        <v>2000</v>
      </c>
      <c r="E3168" s="8">
        <v>90</v>
      </c>
      <c r="F3168" t="s">
        <v>8220</v>
      </c>
      <c r="G3168" t="s">
        <v>8223</v>
      </c>
      <c r="H3168" t="s">
        <v>8245</v>
      </c>
      <c r="I3168" s="10">
        <v>1329014966</v>
      </c>
      <c r="J3168">
        <v>1326422966</v>
      </c>
      <c r="K3168" t="b">
        <v>0</v>
      </c>
      <c r="L3168">
        <v>5</v>
      </c>
      <c r="M3168" t="b">
        <v>0</v>
      </c>
      <c r="N3168" s="12" t="s">
        <v>8287</v>
      </c>
      <c r="O3168" t="s">
        <v>8310</v>
      </c>
      <c r="P3168" s="6">
        <f t="shared" si="245"/>
        <v>4.5</v>
      </c>
      <c r="Q3168">
        <f t="shared" si="246"/>
        <v>18</v>
      </c>
      <c r="R3168" s="16">
        <f t="shared" si="247"/>
        <v>40921.117662037039</v>
      </c>
      <c r="S3168" s="16">
        <f t="shared" si="248"/>
        <v>41858.825439814813</v>
      </c>
      <c r="T3168">
        <f t="shared" si="249"/>
        <v>2012</v>
      </c>
    </row>
    <row r="3169" spans="1:20" ht="60" hidden="1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 s="10">
        <v>1411328918</v>
      </c>
      <c r="J3169">
        <v>1407440918</v>
      </c>
      <c r="K3169" t="b">
        <v>0</v>
      </c>
      <c r="L3169">
        <v>5</v>
      </c>
      <c r="M3169" t="b">
        <v>0</v>
      </c>
      <c r="N3169" s="12" t="s">
        <v>8279</v>
      </c>
      <c r="O3169" t="s">
        <v>8317</v>
      </c>
      <c r="P3169" s="6">
        <f t="shared" si="245"/>
        <v>0.08</v>
      </c>
      <c r="Q3169">
        <f t="shared" si="246"/>
        <v>17.2</v>
      </c>
      <c r="R3169" s="16">
        <f t="shared" si="247"/>
        <v>41858.825439814813</v>
      </c>
      <c r="S3169" s="16">
        <f t="shared" si="248"/>
        <v>42512.626747685179</v>
      </c>
      <c r="T3169">
        <f t="shared" si="249"/>
        <v>2014</v>
      </c>
    </row>
    <row r="3170" spans="1:20" ht="60" hidden="1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 s="10">
        <v>1469113351</v>
      </c>
      <c r="J3170">
        <v>1463929351</v>
      </c>
      <c r="K3170" t="b">
        <v>0</v>
      </c>
      <c r="L3170">
        <v>6</v>
      </c>
      <c r="M3170" t="b">
        <v>0</v>
      </c>
      <c r="N3170" s="12" t="s">
        <v>8283</v>
      </c>
      <c r="O3170" t="s">
        <v>8286</v>
      </c>
      <c r="P3170" s="6">
        <f t="shared" si="245"/>
        <v>28.67</v>
      </c>
      <c r="Q3170">
        <f t="shared" si="246"/>
        <v>14.33</v>
      </c>
      <c r="R3170" s="16">
        <f t="shared" si="247"/>
        <v>42512.626747685179</v>
      </c>
      <c r="S3170" s="16">
        <f t="shared" si="248"/>
        <v>41832.086377314816</v>
      </c>
      <c r="T3170">
        <f t="shared" si="249"/>
        <v>2016</v>
      </c>
    </row>
    <row r="3171" spans="1:20" ht="30" hidden="1" x14ac:dyDescent="0.25">
      <c r="A3171">
        <v>2130</v>
      </c>
      <c r="B3171" s="3" t="s">
        <v>2131</v>
      </c>
      <c r="C3171" s="3" t="s">
        <v>6240</v>
      </c>
      <c r="D3171" s="6">
        <v>42000</v>
      </c>
      <c r="E3171" s="8">
        <v>85</v>
      </c>
      <c r="F3171" t="s">
        <v>8220</v>
      </c>
      <c r="G3171" t="s">
        <v>8223</v>
      </c>
      <c r="H3171" t="s">
        <v>8245</v>
      </c>
      <c r="I3171" s="10">
        <v>1408154663</v>
      </c>
      <c r="J3171">
        <v>1405130663</v>
      </c>
      <c r="K3171" t="b">
        <v>0</v>
      </c>
      <c r="L3171">
        <v>4</v>
      </c>
      <c r="M3171" t="b">
        <v>0</v>
      </c>
      <c r="N3171" s="12" t="s">
        <v>8276</v>
      </c>
      <c r="O3171" t="s">
        <v>8294</v>
      </c>
      <c r="P3171" s="6">
        <f t="shared" si="245"/>
        <v>0.2</v>
      </c>
      <c r="Q3171">
        <f t="shared" si="246"/>
        <v>21.25</v>
      </c>
      <c r="R3171" s="16">
        <f t="shared" si="247"/>
        <v>41832.086377314816</v>
      </c>
      <c r="S3171" s="16">
        <f t="shared" si="248"/>
        <v>41767.587094907409</v>
      </c>
      <c r="T3171">
        <f t="shared" si="249"/>
        <v>2014</v>
      </c>
    </row>
    <row r="3172" spans="1:20" ht="45" hidden="1" x14ac:dyDescent="0.25">
      <c r="A3172">
        <v>1907</v>
      </c>
      <c r="B3172" s="3" t="s">
        <v>1908</v>
      </c>
      <c r="C3172" s="3" t="s">
        <v>6017</v>
      </c>
      <c r="D3172" s="6">
        <v>30000</v>
      </c>
      <c r="E3172" s="8">
        <v>85</v>
      </c>
      <c r="F3172" t="s">
        <v>8220</v>
      </c>
      <c r="G3172" t="s">
        <v>8223</v>
      </c>
      <c r="H3172" t="s">
        <v>8245</v>
      </c>
      <c r="I3172" s="10">
        <v>1400853925</v>
      </c>
      <c r="J3172">
        <v>1399557925</v>
      </c>
      <c r="K3172" t="b">
        <v>0</v>
      </c>
      <c r="L3172">
        <v>4</v>
      </c>
      <c r="M3172" t="b">
        <v>0</v>
      </c>
      <c r="N3172" s="12" t="s">
        <v>8268</v>
      </c>
      <c r="O3172" t="s">
        <v>8278</v>
      </c>
      <c r="P3172" s="6">
        <f t="shared" si="245"/>
        <v>0.28000000000000003</v>
      </c>
      <c r="Q3172">
        <f t="shared" si="246"/>
        <v>21.25</v>
      </c>
      <c r="R3172" s="16">
        <f t="shared" si="247"/>
        <v>41767.587094907409</v>
      </c>
      <c r="S3172" s="16">
        <f t="shared" si="248"/>
        <v>41018.711863425924</v>
      </c>
      <c r="T3172">
        <f t="shared" si="249"/>
        <v>2014</v>
      </c>
    </row>
    <row r="3173" spans="1:20" ht="45" hidden="1" x14ac:dyDescent="0.25">
      <c r="A3173">
        <v>2160</v>
      </c>
      <c r="B3173" s="3" t="s">
        <v>2161</v>
      </c>
      <c r="C3173" s="3" t="s">
        <v>6270</v>
      </c>
      <c r="D3173" s="6">
        <v>10000</v>
      </c>
      <c r="E3173" s="8">
        <v>85</v>
      </c>
      <c r="F3173" t="s">
        <v>8220</v>
      </c>
      <c r="G3173" t="s">
        <v>8223</v>
      </c>
      <c r="H3173" t="s">
        <v>8245</v>
      </c>
      <c r="I3173" s="10">
        <v>1337447105</v>
      </c>
      <c r="J3173">
        <v>1334855105</v>
      </c>
      <c r="K3173" t="b">
        <v>0</v>
      </c>
      <c r="L3173">
        <v>16</v>
      </c>
      <c r="M3173" t="b">
        <v>0</v>
      </c>
      <c r="N3173" s="12" t="s">
        <v>8276</v>
      </c>
      <c r="O3173" t="s">
        <v>8294</v>
      </c>
      <c r="P3173" s="6">
        <f t="shared" si="245"/>
        <v>0.85</v>
      </c>
      <c r="Q3173">
        <f t="shared" si="246"/>
        <v>5.31</v>
      </c>
      <c r="R3173" s="16">
        <f t="shared" si="247"/>
        <v>41018.711863425924</v>
      </c>
      <c r="S3173" s="16">
        <f t="shared" si="248"/>
        <v>41652.742488425924</v>
      </c>
      <c r="T3173">
        <f t="shared" si="249"/>
        <v>2012</v>
      </c>
    </row>
    <row r="3174" spans="1:20" ht="45" hidden="1" x14ac:dyDescent="0.25">
      <c r="A3174">
        <v>1563</v>
      </c>
      <c r="B3174" s="3" t="s">
        <v>1564</v>
      </c>
      <c r="C3174" s="3" t="s">
        <v>5673</v>
      </c>
      <c r="D3174" s="6">
        <v>6000</v>
      </c>
      <c r="E3174" s="8">
        <v>85</v>
      </c>
      <c r="F3174" t="s">
        <v>8219</v>
      </c>
      <c r="G3174" t="s">
        <v>8224</v>
      </c>
      <c r="H3174" t="s">
        <v>8246</v>
      </c>
      <c r="I3174" s="10">
        <v>1394815751</v>
      </c>
      <c r="J3174">
        <v>1389635351</v>
      </c>
      <c r="K3174" t="b">
        <v>0</v>
      </c>
      <c r="L3174">
        <v>2</v>
      </c>
      <c r="M3174" t="b">
        <v>0</v>
      </c>
      <c r="N3174" s="12" t="s">
        <v>8271</v>
      </c>
      <c r="O3174" t="s">
        <v>8309</v>
      </c>
      <c r="P3174" s="6">
        <f t="shared" si="245"/>
        <v>1.42</v>
      </c>
      <c r="Q3174">
        <f t="shared" si="246"/>
        <v>42.5</v>
      </c>
      <c r="R3174" s="16">
        <f t="shared" si="247"/>
        <v>41652.742488425924</v>
      </c>
      <c r="S3174" s="16">
        <f t="shared" si="248"/>
        <v>42804.895474537043</v>
      </c>
      <c r="T3174">
        <f t="shared" si="249"/>
        <v>2014</v>
      </c>
    </row>
    <row r="3175" spans="1:20" ht="45" hidden="1" x14ac:dyDescent="0.25">
      <c r="A3175">
        <v>2322</v>
      </c>
      <c r="B3175" s="3" t="s">
        <v>2323</v>
      </c>
      <c r="C3175" s="3" t="s">
        <v>6432</v>
      </c>
      <c r="D3175" s="6">
        <v>2700</v>
      </c>
      <c r="E3175" s="8">
        <v>85</v>
      </c>
      <c r="F3175" t="s">
        <v>8221</v>
      </c>
      <c r="G3175" t="s">
        <v>8223</v>
      </c>
      <c r="H3175" t="s">
        <v>8245</v>
      </c>
      <c r="I3175" s="10">
        <v>1491769769</v>
      </c>
      <c r="J3175">
        <v>1489181369</v>
      </c>
      <c r="K3175" t="b">
        <v>0</v>
      </c>
      <c r="L3175">
        <v>4</v>
      </c>
      <c r="M3175" t="b">
        <v>0</v>
      </c>
      <c r="N3175" s="12" t="s">
        <v>8279</v>
      </c>
      <c r="O3175" t="s">
        <v>8280</v>
      </c>
      <c r="P3175" s="6">
        <f t="shared" si="245"/>
        <v>3.15</v>
      </c>
      <c r="Q3175">
        <f t="shared" si="246"/>
        <v>21.25</v>
      </c>
      <c r="R3175" s="16">
        <f t="shared" si="247"/>
        <v>42804.895474537043</v>
      </c>
      <c r="S3175" s="16">
        <f t="shared" si="248"/>
        <v>41841.56381944444</v>
      </c>
      <c r="T3175">
        <f t="shared" si="249"/>
        <v>2017</v>
      </c>
    </row>
    <row r="3176" spans="1:20" ht="45" hidden="1" x14ac:dyDescent="0.25">
      <c r="A3176">
        <v>1709</v>
      </c>
      <c r="B3176" s="3" t="s">
        <v>1710</v>
      </c>
      <c r="C3176" s="3" t="s">
        <v>5819</v>
      </c>
      <c r="D3176" s="6">
        <v>1750</v>
      </c>
      <c r="E3176" s="8">
        <v>85</v>
      </c>
      <c r="F3176" t="s">
        <v>8220</v>
      </c>
      <c r="G3176" t="s">
        <v>8223</v>
      </c>
      <c r="H3176" t="s">
        <v>8245</v>
      </c>
      <c r="I3176" s="10">
        <v>1409513940</v>
      </c>
      <c r="J3176">
        <v>1405949514</v>
      </c>
      <c r="K3176" t="b">
        <v>0</v>
      </c>
      <c r="L3176">
        <v>4</v>
      </c>
      <c r="M3176" t="b">
        <v>0</v>
      </c>
      <c r="N3176" s="12" t="s">
        <v>8287</v>
      </c>
      <c r="O3176" t="s">
        <v>8290</v>
      </c>
      <c r="P3176" s="6">
        <f t="shared" si="245"/>
        <v>4.8600000000000003</v>
      </c>
      <c r="Q3176">
        <f t="shared" si="246"/>
        <v>21.25</v>
      </c>
      <c r="R3176" s="16">
        <f t="shared" si="247"/>
        <v>41841.56381944444</v>
      </c>
      <c r="S3176" s="16">
        <f t="shared" si="248"/>
        <v>42510.341631944444</v>
      </c>
      <c r="T3176">
        <f t="shared" si="249"/>
        <v>2014</v>
      </c>
    </row>
    <row r="3177" spans="1:20" ht="45" hidden="1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 s="10">
        <v>1466323917</v>
      </c>
      <c r="J3177">
        <v>1463731917</v>
      </c>
      <c r="K3177" t="b">
        <v>0</v>
      </c>
      <c r="L3177">
        <v>7</v>
      </c>
      <c r="M3177" t="b">
        <v>0</v>
      </c>
      <c r="N3177" s="12" t="s">
        <v>8279</v>
      </c>
      <c r="O3177" t="s">
        <v>8305</v>
      </c>
      <c r="P3177" s="6">
        <f t="shared" si="245"/>
        <v>5.67</v>
      </c>
      <c r="Q3177">
        <f t="shared" si="246"/>
        <v>12.14</v>
      </c>
      <c r="R3177" s="16">
        <f t="shared" si="247"/>
        <v>42510.341631944444</v>
      </c>
      <c r="S3177" s="16">
        <f t="shared" si="248"/>
        <v>42333.598530092597</v>
      </c>
      <c r="T3177">
        <f t="shared" si="249"/>
        <v>2016</v>
      </c>
    </row>
    <row r="3178" spans="1:20" ht="45" hidden="1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 s="10">
        <v>1451053313</v>
      </c>
      <c r="J3178">
        <v>1448461313</v>
      </c>
      <c r="K3178" t="b">
        <v>0</v>
      </c>
      <c r="L3178">
        <v>8</v>
      </c>
      <c r="M3178" t="b">
        <v>0</v>
      </c>
      <c r="N3178" s="12" t="s">
        <v>8276</v>
      </c>
      <c r="O3178" t="s">
        <v>8294</v>
      </c>
      <c r="P3178" s="6">
        <f t="shared" si="245"/>
        <v>8.3000000000000007</v>
      </c>
      <c r="Q3178">
        <f t="shared" si="246"/>
        <v>10.38</v>
      </c>
      <c r="R3178" s="16">
        <f t="shared" si="247"/>
        <v>42333.598530092597</v>
      </c>
      <c r="S3178" s="16">
        <f t="shared" si="248"/>
        <v>41753.758043981477</v>
      </c>
      <c r="T3178">
        <f t="shared" si="249"/>
        <v>2015</v>
      </c>
    </row>
    <row r="3179" spans="1:20" ht="60" hidden="1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 s="10">
        <v>1400091095</v>
      </c>
      <c r="J3179">
        <v>1398363095</v>
      </c>
      <c r="K3179" t="b">
        <v>0</v>
      </c>
      <c r="L3179">
        <v>4</v>
      </c>
      <c r="M3179" t="b">
        <v>0</v>
      </c>
      <c r="N3179" s="12" t="s">
        <v>8281</v>
      </c>
      <c r="O3179" t="s">
        <v>8299</v>
      </c>
      <c r="P3179" s="6">
        <f t="shared" si="245"/>
        <v>3.28</v>
      </c>
      <c r="Q3179">
        <f t="shared" si="246"/>
        <v>20.5</v>
      </c>
      <c r="R3179" s="16">
        <f t="shared" si="247"/>
        <v>41753.758043981477</v>
      </c>
      <c r="S3179" s="16">
        <f t="shared" si="248"/>
        <v>41961.18913194444</v>
      </c>
      <c r="T3179">
        <f t="shared" si="249"/>
        <v>2014</v>
      </c>
    </row>
    <row r="3180" spans="1:20" ht="60" hidden="1" x14ac:dyDescent="0.25">
      <c r="A3180">
        <v>2370</v>
      </c>
      <c r="B3180" s="3" t="s">
        <v>2371</v>
      </c>
      <c r="C3180" s="3" t="s">
        <v>6480</v>
      </c>
      <c r="D3180" s="6">
        <v>25000</v>
      </c>
      <c r="E3180" s="8">
        <v>82</v>
      </c>
      <c r="F3180" t="s">
        <v>8219</v>
      </c>
      <c r="G3180" t="s">
        <v>8223</v>
      </c>
      <c r="H3180" t="s">
        <v>8245</v>
      </c>
      <c r="I3180" s="10">
        <v>1418877141</v>
      </c>
      <c r="J3180">
        <v>1416285141</v>
      </c>
      <c r="K3180" t="b">
        <v>0</v>
      </c>
      <c r="L3180">
        <v>4</v>
      </c>
      <c r="M3180" t="b">
        <v>0</v>
      </c>
      <c r="N3180" s="12" t="s">
        <v>8268</v>
      </c>
      <c r="O3180" t="s">
        <v>8302</v>
      </c>
      <c r="P3180" s="6">
        <f t="shared" si="245"/>
        <v>0.33</v>
      </c>
      <c r="Q3180">
        <f t="shared" si="246"/>
        <v>20.5</v>
      </c>
      <c r="R3180" s="16">
        <f t="shared" si="247"/>
        <v>41961.18913194444</v>
      </c>
      <c r="S3180" s="16">
        <f t="shared" si="248"/>
        <v>41938.717256944445</v>
      </c>
      <c r="T3180">
        <f t="shared" si="249"/>
        <v>2014</v>
      </c>
    </row>
    <row r="3181" spans="1:20" ht="45" hidden="1" x14ac:dyDescent="0.25">
      <c r="A3181">
        <v>454</v>
      </c>
      <c r="B3181" s="3" t="s">
        <v>455</v>
      </c>
      <c r="C3181" s="3" t="s">
        <v>4564</v>
      </c>
      <c r="D3181" s="6">
        <v>10000</v>
      </c>
      <c r="E3181" s="8">
        <v>82</v>
      </c>
      <c r="F3181" t="s">
        <v>8220</v>
      </c>
      <c r="G3181" t="s">
        <v>8223</v>
      </c>
      <c r="H3181" t="s">
        <v>8245</v>
      </c>
      <c r="I3181" s="10">
        <v>1417007640</v>
      </c>
      <c r="J3181">
        <v>1414343571</v>
      </c>
      <c r="K3181" t="b">
        <v>0</v>
      </c>
      <c r="L3181">
        <v>5</v>
      </c>
      <c r="M3181" t="b">
        <v>0</v>
      </c>
      <c r="N3181" s="12" t="s">
        <v>8281</v>
      </c>
      <c r="O3181" t="s">
        <v>8299</v>
      </c>
      <c r="P3181" s="6">
        <f t="shared" si="245"/>
        <v>0.82</v>
      </c>
      <c r="Q3181">
        <f t="shared" si="246"/>
        <v>16.399999999999999</v>
      </c>
      <c r="R3181" s="16">
        <f t="shared" si="247"/>
        <v>41938.717256944445</v>
      </c>
      <c r="S3181" s="16">
        <f t="shared" si="248"/>
        <v>42168.559432870374</v>
      </c>
      <c r="T3181">
        <f t="shared" si="249"/>
        <v>2014</v>
      </c>
    </row>
    <row r="3182" spans="1:20" ht="60" hidden="1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 s="10">
        <v>1437657935</v>
      </c>
      <c r="J3182">
        <v>1434201935</v>
      </c>
      <c r="K3182" t="b">
        <v>0</v>
      </c>
      <c r="L3182">
        <v>4</v>
      </c>
      <c r="M3182" t="b">
        <v>0</v>
      </c>
      <c r="N3182" s="12" t="s">
        <v>8281</v>
      </c>
      <c r="O3182" t="s">
        <v>8297</v>
      </c>
      <c r="P3182" s="6">
        <f t="shared" si="245"/>
        <v>0.01</v>
      </c>
      <c r="Q3182">
        <f t="shared" si="246"/>
        <v>20.25</v>
      </c>
      <c r="R3182" s="16">
        <f t="shared" si="247"/>
        <v>42168.559432870374</v>
      </c>
      <c r="S3182" s="16">
        <f t="shared" si="248"/>
        <v>41661.381041666667</v>
      </c>
      <c r="T3182">
        <f t="shared" si="249"/>
        <v>2015</v>
      </c>
    </row>
    <row r="3183" spans="1:20" ht="60" hidden="1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 s="10">
        <v>1392800922</v>
      </c>
      <c r="J3183">
        <v>1390381722</v>
      </c>
      <c r="K3183" t="b">
        <v>0</v>
      </c>
      <c r="L3183">
        <v>5</v>
      </c>
      <c r="M3183" t="b">
        <v>0</v>
      </c>
      <c r="N3183" s="12" t="s">
        <v>8276</v>
      </c>
      <c r="O3183" t="s">
        <v>8294</v>
      </c>
      <c r="P3183" s="6">
        <f t="shared" si="245"/>
        <v>2.7</v>
      </c>
      <c r="Q3183">
        <f t="shared" si="246"/>
        <v>16.2</v>
      </c>
      <c r="R3183" s="16">
        <f t="shared" si="247"/>
        <v>41661.381041666667</v>
      </c>
      <c r="S3183" s="16">
        <f t="shared" si="248"/>
        <v>42144.769479166673</v>
      </c>
      <c r="T3183">
        <f t="shared" si="249"/>
        <v>2014</v>
      </c>
    </row>
    <row r="3184" spans="1:20" ht="60" hidden="1" x14ac:dyDescent="0.25">
      <c r="A3184">
        <v>1571</v>
      </c>
      <c r="B3184" s="3" t="s">
        <v>1572</v>
      </c>
      <c r="C3184" s="3" t="s">
        <v>5681</v>
      </c>
      <c r="D3184" s="6">
        <v>12100</v>
      </c>
      <c r="E3184" s="8">
        <v>80</v>
      </c>
      <c r="F3184" t="s">
        <v>8219</v>
      </c>
      <c r="G3184" t="s">
        <v>8224</v>
      </c>
      <c r="H3184" t="s">
        <v>8246</v>
      </c>
      <c r="I3184" s="10">
        <v>1434738483</v>
      </c>
      <c r="J3184">
        <v>1432146483</v>
      </c>
      <c r="K3184" t="b">
        <v>0</v>
      </c>
      <c r="L3184">
        <v>4</v>
      </c>
      <c r="M3184" t="b">
        <v>0</v>
      </c>
      <c r="N3184" s="12" t="s">
        <v>8271</v>
      </c>
      <c r="O3184" t="s">
        <v>8309</v>
      </c>
      <c r="P3184" s="6">
        <f t="shared" si="245"/>
        <v>0.66</v>
      </c>
      <c r="Q3184">
        <f t="shared" si="246"/>
        <v>20</v>
      </c>
      <c r="R3184" s="16">
        <f t="shared" si="247"/>
        <v>42144.769479166673</v>
      </c>
      <c r="S3184" s="16">
        <f t="shared" si="248"/>
        <v>42632.443368055552</v>
      </c>
      <c r="T3184">
        <f t="shared" si="249"/>
        <v>2015</v>
      </c>
    </row>
    <row r="3185" spans="1:20" ht="60" hidden="1" x14ac:dyDescent="0.25">
      <c r="A3185">
        <v>574</v>
      </c>
      <c r="B3185" s="3" t="s">
        <v>575</v>
      </c>
      <c r="C3185" s="3" t="s">
        <v>4684</v>
      </c>
      <c r="D3185" s="6">
        <v>11180</v>
      </c>
      <c r="E3185" s="8">
        <v>80</v>
      </c>
      <c r="F3185" t="s">
        <v>8220</v>
      </c>
      <c r="G3185" t="s">
        <v>8224</v>
      </c>
      <c r="H3185" t="s">
        <v>8246</v>
      </c>
      <c r="I3185" s="10">
        <v>1476873507</v>
      </c>
      <c r="J3185">
        <v>1474281507</v>
      </c>
      <c r="K3185" t="b">
        <v>0</v>
      </c>
      <c r="L3185">
        <v>4</v>
      </c>
      <c r="M3185" t="b">
        <v>0</v>
      </c>
      <c r="N3185" s="12" t="s">
        <v>8268</v>
      </c>
      <c r="O3185" t="s">
        <v>8302</v>
      </c>
      <c r="P3185" s="6">
        <f t="shared" si="245"/>
        <v>0.72</v>
      </c>
      <c r="Q3185">
        <f t="shared" si="246"/>
        <v>20</v>
      </c>
      <c r="R3185" s="16">
        <f t="shared" si="247"/>
        <v>42632.443368055552</v>
      </c>
      <c r="S3185" s="16">
        <f t="shared" si="248"/>
        <v>42794.022349537037</v>
      </c>
      <c r="T3185">
        <f t="shared" si="249"/>
        <v>2016</v>
      </c>
    </row>
    <row r="3186" spans="1:20" ht="60" hidden="1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 s="10">
        <v>1490830331</v>
      </c>
      <c r="J3186">
        <v>1488241931</v>
      </c>
      <c r="K3186" t="b">
        <v>0</v>
      </c>
      <c r="L3186">
        <v>7</v>
      </c>
      <c r="M3186" t="b">
        <v>0</v>
      </c>
      <c r="N3186" s="12" t="s">
        <v>8279</v>
      </c>
      <c r="O3186" t="s">
        <v>8280</v>
      </c>
      <c r="P3186" s="6">
        <f t="shared" si="245"/>
        <v>8</v>
      </c>
      <c r="Q3186">
        <f t="shared" si="246"/>
        <v>11.43</v>
      </c>
      <c r="R3186" s="16">
        <f t="shared" si="247"/>
        <v>42794.022349537037</v>
      </c>
      <c r="S3186" s="16">
        <f t="shared" si="248"/>
        <v>42497.070775462969</v>
      </c>
      <c r="T3186">
        <f t="shared" si="249"/>
        <v>2017</v>
      </c>
    </row>
    <row r="3187" spans="1:20" ht="60" hidden="1" x14ac:dyDescent="0.25">
      <c r="A3187">
        <v>4037</v>
      </c>
      <c r="B3187" s="3" t="s">
        <v>4033</v>
      </c>
      <c r="C3187" s="3" t="s">
        <v>8141</v>
      </c>
      <c r="D3187" s="6">
        <v>700</v>
      </c>
      <c r="E3187" s="8">
        <v>80</v>
      </c>
      <c r="F3187" t="s">
        <v>8220</v>
      </c>
      <c r="G3187" t="s">
        <v>8223</v>
      </c>
      <c r="H3187" t="s">
        <v>8245</v>
      </c>
      <c r="I3187" s="10">
        <v>1464099900</v>
      </c>
      <c r="J3187">
        <v>1462585315</v>
      </c>
      <c r="K3187" t="b">
        <v>0</v>
      </c>
      <c r="L3187">
        <v>2</v>
      </c>
      <c r="M3187" t="b">
        <v>0</v>
      </c>
      <c r="N3187" s="12" t="s">
        <v>8283</v>
      </c>
      <c r="O3187" t="s">
        <v>8286</v>
      </c>
      <c r="P3187" s="6">
        <f t="shared" si="245"/>
        <v>11.43</v>
      </c>
      <c r="Q3187">
        <f t="shared" si="246"/>
        <v>40</v>
      </c>
      <c r="R3187" s="16">
        <f t="shared" si="247"/>
        <v>42497.070775462969</v>
      </c>
      <c r="S3187" s="16">
        <f t="shared" si="248"/>
        <v>42257.590833333335</v>
      </c>
      <c r="T3187">
        <f t="shared" si="249"/>
        <v>2016</v>
      </c>
    </row>
    <row r="3188" spans="1:20" ht="60" hidden="1" x14ac:dyDescent="0.25">
      <c r="A3188">
        <v>2861</v>
      </c>
      <c r="B3188" s="3" t="s">
        <v>2861</v>
      </c>
      <c r="C3188" s="3" t="s">
        <v>6971</v>
      </c>
      <c r="D3188" s="6">
        <v>250</v>
      </c>
      <c r="E3188" s="8">
        <v>80</v>
      </c>
      <c r="F3188" t="s">
        <v>8220</v>
      </c>
      <c r="G3188" t="s">
        <v>8225</v>
      </c>
      <c r="H3188" t="s">
        <v>8247</v>
      </c>
      <c r="I3188" s="10">
        <v>1443103848</v>
      </c>
      <c r="J3188">
        <v>1441894248</v>
      </c>
      <c r="K3188" t="b">
        <v>0</v>
      </c>
      <c r="L3188">
        <v>3</v>
      </c>
      <c r="M3188" t="b">
        <v>0</v>
      </c>
      <c r="N3188" s="12" t="s">
        <v>8283</v>
      </c>
      <c r="O3188" t="s">
        <v>8286</v>
      </c>
      <c r="P3188" s="6">
        <f t="shared" si="245"/>
        <v>32</v>
      </c>
      <c r="Q3188">
        <f t="shared" si="246"/>
        <v>26.67</v>
      </c>
      <c r="R3188" s="16">
        <f t="shared" si="247"/>
        <v>42257.590833333335</v>
      </c>
      <c r="S3188" s="16">
        <f t="shared" si="248"/>
        <v>42181.902037037042</v>
      </c>
      <c r="T3188">
        <f t="shared" si="249"/>
        <v>2015</v>
      </c>
    </row>
    <row r="3189" spans="1:20" ht="60" hidden="1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 s="10">
        <v>1437082736</v>
      </c>
      <c r="J3189">
        <v>1435354736</v>
      </c>
      <c r="K3189" t="b">
        <v>0</v>
      </c>
      <c r="L3189">
        <v>3</v>
      </c>
      <c r="M3189" t="b">
        <v>0</v>
      </c>
      <c r="N3189" s="12" t="s">
        <v>8273</v>
      </c>
      <c r="O3189" t="s">
        <v>8313</v>
      </c>
      <c r="P3189" s="6">
        <f t="shared" si="245"/>
        <v>7.8</v>
      </c>
      <c r="Q3189">
        <f t="shared" si="246"/>
        <v>26</v>
      </c>
      <c r="R3189" s="16">
        <f t="shared" si="247"/>
        <v>42181.902037037042</v>
      </c>
      <c r="S3189" s="16">
        <f t="shared" si="248"/>
        <v>42391.35019675926</v>
      </c>
      <c r="T3189">
        <f t="shared" si="249"/>
        <v>2015</v>
      </c>
    </row>
    <row r="3190" spans="1:20" ht="60" hidden="1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 s="10">
        <v>1456043057</v>
      </c>
      <c r="J3190">
        <v>1453451057</v>
      </c>
      <c r="K3190" t="b">
        <v>0</v>
      </c>
      <c r="L3190">
        <v>2</v>
      </c>
      <c r="M3190" t="b">
        <v>0</v>
      </c>
      <c r="N3190" s="12" t="s">
        <v>8271</v>
      </c>
      <c r="O3190" t="s">
        <v>8308</v>
      </c>
      <c r="P3190" s="6">
        <f t="shared" si="245"/>
        <v>0.77</v>
      </c>
      <c r="Q3190">
        <f t="shared" si="246"/>
        <v>38.5</v>
      </c>
      <c r="R3190" s="16">
        <f t="shared" si="247"/>
        <v>42391.35019675926</v>
      </c>
      <c r="S3190" s="16">
        <f t="shared" si="248"/>
        <v>41129.942870370374</v>
      </c>
      <c r="T3190">
        <f t="shared" si="249"/>
        <v>2016</v>
      </c>
    </row>
    <row r="3191" spans="1:20" ht="45" hidden="1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 s="10">
        <v>1347057464</v>
      </c>
      <c r="J3191">
        <v>1344465464</v>
      </c>
      <c r="K3191" t="b">
        <v>0</v>
      </c>
      <c r="L3191">
        <v>5</v>
      </c>
      <c r="M3191" t="b">
        <v>0</v>
      </c>
      <c r="N3191" s="12" t="s">
        <v>8281</v>
      </c>
      <c r="O3191" t="s">
        <v>8299</v>
      </c>
      <c r="P3191" s="6">
        <f t="shared" si="245"/>
        <v>0.76</v>
      </c>
      <c r="Q3191">
        <f t="shared" si="246"/>
        <v>15.2</v>
      </c>
      <c r="R3191" s="16">
        <f t="shared" si="247"/>
        <v>41129.942870370374</v>
      </c>
      <c r="S3191" s="16">
        <f t="shared" si="248"/>
        <v>41913.94840277778</v>
      </c>
      <c r="T3191">
        <f t="shared" si="249"/>
        <v>2012</v>
      </c>
    </row>
    <row r="3192" spans="1:20" ht="45" hidden="1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 s="10">
        <v>1414795542</v>
      </c>
      <c r="J3192">
        <v>1412203542</v>
      </c>
      <c r="K3192" t="b">
        <v>1</v>
      </c>
      <c r="L3192">
        <v>4</v>
      </c>
      <c r="M3192" t="b">
        <v>0</v>
      </c>
      <c r="N3192" s="12" t="s">
        <v>8273</v>
      </c>
      <c r="O3192" t="s">
        <v>8274</v>
      </c>
      <c r="P3192" s="6">
        <f t="shared" si="245"/>
        <v>1.38</v>
      </c>
      <c r="Q3192">
        <f t="shared" si="246"/>
        <v>19</v>
      </c>
      <c r="R3192" s="16">
        <f t="shared" si="247"/>
        <v>41913.94840277778</v>
      </c>
      <c r="S3192" s="16">
        <f t="shared" si="248"/>
        <v>42529.730717592596</v>
      </c>
      <c r="T3192">
        <f t="shared" si="249"/>
        <v>2014</v>
      </c>
    </row>
    <row r="3193" spans="1:20" ht="30" hidden="1" x14ac:dyDescent="0.25">
      <c r="A3193">
        <v>1447</v>
      </c>
      <c r="B3193" s="3" t="s">
        <v>1448</v>
      </c>
      <c r="C3193" s="3" t="s">
        <v>5557</v>
      </c>
      <c r="D3193" s="6">
        <v>500000</v>
      </c>
      <c r="E3193" s="8">
        <v>75</v>
      </c>
      <c r="F3193" t="s">
        <v>8220</v>
      </c>
      <c r="G3193" t="s">
        <v>8223</v>
      </c>
      <c r="H3193" t="s">
        <v>8245</v>
      </c>
      <c r="I3193" s="10">
        <v>1467999134</v>
      </c>
      <c r="J3193">
        <v>1465407134</v>
      </c>
      <c r="K3193" t="b">
        <v>0</v>
      </c>
      <c r="L3193">
        <v>3</v>
      </c>
      <c r="M3193" t="b">
        <v>0</v>
      </c>
      <c r="N3193" s="12" t="s">
        <v>8271</v>
      </c>
      <c r="O3193" t="s">
        <v>8308</v>
      </c>
      <c r="P3193" s="6">
        <f t="shared" si="245"/>
        <v>0.02</v>
      </c>
      <c r="Q3193">
        <f t="shared" si="246"/>
        <v>25</v>
      </c>
      <c r="R3193" s="16">
        <f t="shared" si="247"/>
        <v>42529.730717592596</v>
      </c>
      <c r="S3193" s="16">
        <f t="shared" si="248"/>
        <v>42507.71025462963</v>
      </c>
      <c r="T3193">
        <f t="shared" si="249"/>
        <v>2016</v>
      </c>
    </row>
    <row r="3194" spans="1:20" ht="30" hidden="1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 s="10">
        <v>1466096566</v>
      </c>
      <c r="J3194">
        <v>1463504566</v>
      </c>
      <c r="K3194" t="b">
        <v>0</v>
      </c>
      <c r="L3194">
        <v>2</v>
      </c>
      <c r="M3194" t="b">
        <v>0</v>
      </c>
      <c r="N3194" s="12" t="s">
        <v>8279</v>
      </c>
      <c r="O3194" t="s">
        <v>8305</v>
      </c>
      <c r="P3194" s="6">
        <f t="shared" si="245"/>
        <v>0.15</v>
      </c>
      <c r="Q3194">
        <f t="shared" si="246"/>
        <v>37.5</v>
      </c>
      <c r="R3194" s="16">
        <f t="shared" si="247"/>
        <v>42507.71025462963</v>
      </c>
      <c r="S3194" s="16">
        <f t="shared" si="248"/>
        <v>42078.997361111105</v>
      </c>
      <c r="T3194">
        <f t="shared" si="249"/>
        <v>2016</v>
      </c>
    </row>
    <row r="3195" spans="1:20" ht="60" hidden="1" x14ac:dyDescent="0.25">
      <c r="A3195">
        <v>2510</v>
      </c>
      <c r="B3195" s="3" t="s">
        <v>2510</v>
      </c>
      <c r="C3195" s="3" t="s">
        <v>6620</v>
      </c>
      <c r="D3195" s="6">
        <v>50000</v>
      </c>
      <c r="E3195" s="8">
        <v>75</v>
      </c>
      <c r="F3195" t="s">
        <v>8220</v>
      </c>
      <c r="G3195" t="s">
        <v>8223</v>
      </c>
      <c r="H3195" t="s">
        <v>8245</v>
      </c>
      <c r="I3195" s="10">
        <v>1431647772</v>
      </c>
      <c r="J3195">
        <v>1426463772</v>
      </c>
      <c r="K3195" t="b">
        <v>0</v>
      </c>
      <c r="L3195">
        <v>2</v>
      </c>
      <c r="M3195" t="b">
        <v>0</v>
      </c>
      <c r="N3195" s="12" t="s">
        <v>8279</v>
      </c>
      <c r="O3195" t="s">
        <v>8317</v>
      </c>
      <c r="P3195" s="6">
        <f t="shared" si="245"/>
        <v>0.15</v>
      </c>
      <c r="Q3195">
        <f t="shared" si="246"/>
        <v>37.5</v>
      </c>
      <c r="R3195" s="16">
        <f t="shared" si="247"/>
        <v>42078.997361111105</v>
      </c>
      <c r="S3195" s="16">
        <f t="shared" si="248"/>
        <v>42122.670069444444</v>
      </c>
      <c r="T3195">
        <f t="shared" si="249"/>
        <v>2015</v>
      </c>
    </row>
    <row r="3196" spans="1:20" ht="45" hidden="1" x14ac:dyDescent="0.25">
      <c r="A3196">
        <v>3052</v>
      </c>
      <c r="B3196" s="3" t="s">
        <v>3052</v>
      </c>
      <c r="C3196" s="3" t="s">
        <v>7162</v>
      </c>
      <c r="D3196" s="6">
        <v>50000</v>
      </c>
      <c r="E3196" s="8">
        <v>75</v>
      </c>
      <c r="F3196" t="s">
        <v>8220</v>
      </c>
      <c r="G3196" t="s">
        <v>8223</v>
      </c>
      <c r="H3196" t="s">
        <v>8245</v>
      </c>
      <c r="I3196" s="10">
        <v>1432828740</v>
      </c>
      <c r="J3196">
        <v>1430237094</v>
      </c>
      <c r="K3196" t="b">
        <v>0</v>
      </c>
      <c r="L3196">
        <v>2</v>
      </c>
      <c r="M3196" t="b">
        <v>0</v>
      </c>
      <c r="N3196" s="12" t="s">
        <v>8283</v>
      </c>
      <c r="O3196" t="s">
        <v>8284</v>
      </c>
      <c r="P3196" s="6">
        <f t="shared" si="245"/>
        <v>0.15</v>
      </c>
      <c r="Q3196">
        <f t="shared" si="246"/>
        <v>37.5</v>
      </c>
      <c r="R3196" s="16">
        <f t="shared" si="247"/>
        <v>42122.670069444444</v>
      </c>
      <c r="S3196" s="16">
        <f t="shared" si="248"/>
        <v>42460.610520833332</v>
      </c>
      <c r="T3196">
        <f t="shared" si="249"/>
        <v>2015</v>
      </c>
    </row>
    <row r="3197" spans="1:20" hidden="1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 s="10">
        <v>1463201940</v>
      </c>
      <c r="J3197">
        <v>1459435149</v>
      </c>
      <c r="K3197" t="b">
        <v>0</v>
      </c>
      <c r="L3197">
        <v>2</v>
      </c>
      <c r="M3197" t="b">
        <v>0</v>
      </c>
      <c r="N3197" s="12" t="s">
        <v>8287</v>
      </c>
      <c r="O3197" t="s">
        <v>8290</v>
      </c>
      <c r="P3197" s="6">
        <f t="shared" si="245"/>
        <v>0.21</v>
      </c>
      <c r="Q3197">
        <f t="shared" si="246"/>
        <v>37.5</v>
      </c>
      <c r="R3197" s="16">
        <f t="shared" si="247"/>
        <v>42460.610520833332</v>
      </c>
      <c r="S3197" s="16">
        <f t="shared" si="248"/>
        <v>41946.898090277777</v>
      </c>
      <c r="T3197">
        <f t="shared" si="249"/>
        <v>2016</v>
      </c>
    </row>
    <row r="3198" spans="1:20" ht="45" hidden="1" x14ac:dyDescent="0.25">
      <c r="A3198">
        <v>1011</v>
      </c>
      <c r="B3198" s="3" t="s">
        <v>1012</v>
      </c>
      <c r="C3198" s="3" t="s">
        <v>5121</v>
      </c>
      <c r="D3198" s="6">
        <v>20000</v>
      </c>
      <c r="E3198" s="8">
        <v>75</v>
      </c>
      <c r="F3198" t="s">
        <v>8219</v>
      </c>
      <c r="G3198" t="s">
        <v>8223</v>
      </c>
      <c r="H3198" t="s">
        <v>8245</v>
      </c>
      <c r="I3198" s="10">
        <v>1418938395</v>
      </c>
      <c r="J3198">
        <v>1415050395</v>
      </c>
      <c r="K3198" t="b">
        <v>0</v>
      </c>
      <c r="L3198">
        <v>1</v>
      </c>
      <c r="M3198" t="b">
        <v>0</v>
      </c>
      <c r="N3198" s="12" t="s">
        <v>8268</v>
      </c>
      <c r="O3198" t="s">
        <v>8270</v>
      </c>
      <c r="P3198" s="6">
        <f t="shared" si="245"/>
        <v>0.38</v>
      </c>
      <c r="Q3198">
        <f t="shared" si="246"/>
        <v>75</v>
      </c>
      <c r="R3198" s="16">
        <f t="shared" si="247"/>
        <v>41946.898090277777</v>
      </c>
      <c r="S3198" s="16">
        <f t="shared" si="248"/>
        <v>42594.524756944447</v>
      </c>
      <c r="T3198">
        <f t="shared" si="249"/>
        <v>2014</v>
      </c>
    </row>
    <row r="3199" spans="1:20" ht="60" hidden="1" x14ac:dyDescent="0.25">
      <c r="A3199">
        <v>2562</v>
      </c>
      <c r="B3199" s="3" t="s">
        <v>2562</v>
      </c>
      <c r="C3199" s="3" t="s">
        <v>6672</v>
      </c>
      <c r="D3199" s="6">
        <v>10000</v>
      </c>
      <c r="E3199" s="8">
        <v>75</v>
      </c>
      <c r="F3199" t="s">
        <v>8219</v>
      </c>
      <c r="G3199" t="s">
        <v>8235</v>
      </c>
      <c r="H3199" t="s">
        <v>8248</v>
      </c>
      <c r="I3199" s="10">
        <v>1476189339</v>
      </c>
      <c r="J3199">
        <v>1471005339</v>
      </c>
      <c r="K3199" t="b">
        <v>0</v>
      </c>
      <c r="L3199">
        <v>3</v>
      </c>
      <c r="M3199" t="b">
        <v>0</v>
      </c>
      <c r="N3199" s="12" t="s">
        <v>8279</v>
      </c>
      <c r="O3199" t="s">
        <v>8305</v>
      </c>
      <c r="P3199" s="6">
        <f t="shared" si="245"/>
        <v>0.75</v>
      </c>
      <c r="Q3199">
        <f t="shared" si="246"/>
        <v>25</v>
      </c>
      <c r="R3199" s="16">
        <f t="shared" si="247"/>
        <v>42594.524756944447</v>
      </c>
      <c r="S3199" s="16">
        <f t="shared" si="248"/>
        <v>41941.430196759262</v>
      </c>
      <c r="T3199">
        <f t="shared" si="249"/>
        <v>2016</v>
      </c>
    </row>
    <row r="3200" spans="1:20" ht="45" hidden="1" x14ac:dyDescent="0.25">
      <c r="A3200">
        <v>1596</v>
      </c>
      <c r="B3200" s="3" t="s">
        <v>1597</v>
      </c>
      <c r="C3200" s="3" t="s">
        <v>5706</v>
      </c>
      <c r="D3200" s="6">
        <v>3250</v>
      </c>
      <c r="E3200" s="8">
        <v>75</v>
      </c>
      <c r="F3200" t="s">
        <v>8220</v>
      </c>
      <c r="G3200" t="s">
        <v>8224</v>
      </c>
      <c r="H3200" t="s">
        <v>8246</v>
      </c>
      <c r="I3200" s="10">
        <v>1418469569</v>
      </c>
      <c r="J3200">
        <v>1414577969</v>
      </c>
      <c r="K3200" t="b">
        <v>0</v>
      </c>
      <c r="L3200">
        <v>3</v>
      </c>
      <c r="M3200" t="b">
        <v>0</v>
      </c>
      <c r="N3200" s="12" t="s">
        <v>8273</v>
      </c>
      <c r="O3200" t="s">
        <v>8311</v>
      </c>
      <c r="P3200" s="6">
        <f t="shared" si="245"/>
        <v>2.31</v>
      </c>
      <c r="Q3200">
        <f t="shared" si="246"/>
        <v>25</v>
      </c>
      <c r="R3200" s="16">
        <f t="shared" si="247"/>
        <v>41941.430196759262</v>
      </c>
      <c r="S3200" s="16">
        <f t="shared" si="248"/>
        <v>42195.187534722223</v>
      </c>
      <c r="T3200">
        <f t="shared" si="249"/>
        <v>2014</v>
      </c>
    </row>
    <row r="3201" spans="1:20" ht="60" hidden="1" x14ac:dyDescent="0.25">
      <c r="A3201">
        <v>2382</v>
      </c>
      <c r="B3201" s="3" t="s">
        <v>2383</v>
      </c>
      <c r="C3201" s="3" t="s">
        <v>6492</v>
      </c>
      <c r="D3201" s="6">
        <v>3000</v>
      </c>
      <c r="E3201" s="8">
        <v>75</v>
      </c>
      <c r="F3201" t="s">
        <v>8219</v>
      </c>
      <c r="G3201" t="s">
        <v>8223</v>
      </c>
      <c r="H3201" t="s">
        <v>8245</v>
      </c>
      <c r="I3201" s="10">
        <v>1438662603</v>
      </c>
      <c r="J3201">
        <v>1436502603</v>
      </c>
      <c r="K3201" t="b">
        <v>0</v>
      </c>
      <c r="L3201">
        <v>2</v>
      </c>
      <c r="M3201" t="b">
        <v>0</v>
      </c>
      <c r="N3201" s="12" t="s">
        <v>8268</v>
      </c>
      <c r="O3201" t="s">
        <v>8302</v>
      </c>
      <c r="P3201" s="6">
        <f t="shared" si="245"/>
        <v>2.5</v>
      </c>
      <c r="Q3201">
        <f t="shared" si="246"/>
        <v>37.5</v>
      </c>
      <c r="R3201" s="16">
        <f t="shared" si="247"/>
        <v>42195.187534722223</v>
      </c>
      <c r="S3201" s="16">
        <f t="shared" si="248"/>
        <v>41851.700925925928</v>
      </c>
      <c r="T3201">
        <f t="shared" si="249"/>
        <v>2015</v>
      </c>
    </row>
    <row r="3202" spans="1:20" ht="45" hidden="1" x14ac:dyDescent="0.25">
      <c r="A3202">
        <v>4009</v>
      </c>
      <c r="B3202" s="3" t="s">
        <v>4005</v>
      </c>
      <c r="C3202" s="3" t="s">
        <v>8114</v>
      </c>
      <c r="D3202" s="6">
        <v>1930</v>
      </c>
      <c r="E3202" s="8">
        <v>75</v>
      </c>
      <c r="F3202" t="s">
        <v>8220</v>
      </c>
      <c r="G3202" t="s">
        <v>8224</v>
      </c>
      <c r="H3202" t="s">
        <v>8246</v>
      </c>
      <c r="I3202" s="10">
        <v>1410281360</v>
      </c>
      <c r="J3202">
        <v>1406825360</v>
      </c>
      <c r="K3202" t="b">
        <v>0</v>
      </c>
      <c r="L3202">
        <v>3</v>
      </c>
      <c r="M3202" t="b">
        <v>0</v>
      </c>
      <c r="N3202" s="12" t="s">
        <v>8283</v>
      </c>
      <c r="O3202" t="s">
        <v>8286</v>
      </c>
      <c r="P3202" s="6">
        <f t="shared" ref="P3202:P3265" si="250">ROUND(E3202/D3202*100,2)</f>
        <v>3.89</v>
      </c>
      <c r="Q3202">
        <f t="shared" ref="Q3202:Q3265" si="251">ROUND(E3202/L3202,2)</f>
        <v>25</v>
      </c>
      <c r="R3202" s="16">
        <f t="shared" si="247"/>
        <v>41851.700925925928</v>
      </c>
      <c r="S3202" s="16">
        <f t="shared" si="248"/>
        <v>41940.967951388891</v>
      </c>
      <c r="T3202">
        <f t="shared" si="249"/>
        <v>2014</v>
      </c>
    </row>
    <row r="3203" spans="1:20" ht="60" hidden="1" x14ac:dyDescent="0.25">
      <c r="A3203">
        <v>2904</v>
      </c>
      <c r="B3203" s="3" t="s">
        <v>2904</v>
      </c>
      <c r="C3203" s="3" t="s">
        <v>7014</v>
      </c>
      <c r="D3203" s="6">
        <v>1500</v>
      </c>
      <c r="E3203" s="8">
        <v>75</v>
      </c>
      <c r="F3203" t="s">
        <v>8220</v>
      </c>
      <c r="G3203" t="s">
        <v>8224</v>
      </c>
      <c r="H3203" t="s">
        <v>8246</v>
      </c>
      <c r="I3203" s="10">
        <v>1415534400</v>
      </c>
      <c r="J3203">
        <v>1414538031</v>
      </c>
      <c r="K3203" t="b">
        <v>0</v>
      </c>
      <c r="L3203">
        <v>4</v>
      </c>
      <c r="M3203" t="b">
        <v>0</v>
      </c>
      <c r="N3203" s="12" t="s">
        <v>8283</v>
      </c>
      <c r="O3203" t="s">
        <v>8286</v>
      </c>
      <c r="P3203" s="6">
        <f t="shared" si="250"/>
        <v>5</v>
      </c>
      <c r="Q3203">
        <f t="shared" si="251"/>
        <v>18.75</v>
      </c>
      <c r="R3203" s="16">
        <f t="shared" ref="R3203:R3266" si="252">(((J3203/60)/60)/24)+DATE(1970,1,1)</f>
        <v>41940.967951388891</v>
      </c>
      <c r="S3203" s="16">
        <f t="shared" ref="S3203:S3266" si="253">(((J3204/60)/60)/24)+DATE(1970,1,1)</f>
        <v>42416.691655092596</v>
      </c>
      <c r="T3203">
        <f t="shared" ref="T3203:T3266" si="254">YEAR(R3203)</f>
        <v>2014</v>
      </c>
    </row>
    <row r="3204" spans="1:20" ht="150" x14ac:dyDescent="0.25">
      <c r="A3204">
        <v>2794</v>
      </c>
      <c r="B3204" s="3" t="s">
        <v>2794</v>
      </c>
      <c r="C3204" s="3" t="s">
        <v>6904</v>
      </c>
      <c r="D3204" s="6">
        <v>50</v>
      </c>
      <c r="E3204" s="8">
        <v>75</v>
      </c>
      <c r="F3204" t="s">
        <v>8218</v>
      </c>
      <c r="G3204" t="s">
        <v>8224</v>
      </c>
      <c r="H3204" t="s">
        <v>8246</v>
      </c>
      <c r="I3204" s="10">
        <v>1457031600</v>
      </c>
      <c r="J3204">
        <v>1455640559</v>
      </c>
      <c r="K3204" t="b">
        <v>0</v>
      </c>
      <c r="L3204">
        <v>3</v>
      </c>
      <c r="M3204" t="b">
        <v>1</v>
      </c>
      <c r="N3204" s="12" t="s">
        <v>8283</v>
      </c>
      <c r="O3204" t="s">
        <v>8286</v>
      </c>
      <c r="P3204" s="6">
        <f t="shared" si="250"/>
        <v>150</v>
      </c>
      <c r="Q3204">
        <f t="shared" si="251"/>
        <v>25</v>
      </c>
      <c r="R3204" s="16">
        <f t="shared" si="252"/>
        <v>42416.691655092596</v>
      </c>
      <c r="S3204" s="16">
        <f t="shared" si="253"/>
        <v>42028.118865740747</v>
      </c>
      <c r="T3204">
        <f t="shared" si="254"/>
        <v>2016</v>
      </c>
    </row>
    <row r="3205" spans="1:20" ht="30" hidden="1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 s="10">
        <v>1424746800</v>
      </c>
      <c r="J3205">
        <v>1422067870</v>
      </c>
      <c r="K3205" t="b">
        <v>0</v>
      </c>
      <c r="L3205">
        <v>14</v>
      </c>
      <c r="M3205" t="b">
        <v>0</v>
      </c>
      <c r="N3205" s="12" t="s">
        <v>8279</v>
      </c>
      <c r="O3205" t="s">
        <v>8305</v>
      </c>
      <c r="P3205" s="6">
        <f t="shared" si="250"/>
        <v>0.15</v>
      </c>
      <c r="Q3205">
        <f t="shared" si="251"/>
        <v>5.29</v>
      </c>
      <c r="R3205" s="16">
        <f t="shared" si="252"/>
        <v>42028.118865740747</v>
      </c>
      <c r="S3205" s="16">
        <f t="shared" si="253"/>
        <v>42675.171076388884</v>
      </c>
      <c r="T3205">
        <f t="shared" si="254"/>
        <v>2015</v>
      </c>
    </row>
    <row r="3206" spans="1:20" ht="30" hidden="1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 s="10">
        <v>1480568781</v>
      </c>
      <c r="J3206">
        <v>1477973181</v>
      </c>
      <c r="K3206" t="b">
        <v>0</v>
      </c>
      <c r="L3206">
        <v>3</v>
      </c>
      <c r="M3206" t="b">
        <v>0</v>
      </c>
      <c r="N3206" s="12" t="s">
        <v>8279</v>
      </c>
      <c r="O3206" t="s">
        <v>8305</v>
      </c>
      <c r="P3206" s="6">
        <f t="shared" si="250"/>
        <v>0.49</v>
      </c>
      <c r="Q3206">
        <f t="shared" si="251"/>
        <v>24.33</v>
      </c>
      <c r="R3206" s="16">
        <f t="shared" si="252"/>
        <v>42675.171076388884</v>
      </c>
      <c r="S3206" s="16">
        <f t="shared" si="253"/>
        <v>40751.753298611111</v>
      </c>
      <c r="T3206">
        <f t="shared" si="254"/>
        <v>2016</v>
      </c>
    </row>
    <row r="3207" spans="1:20" ht="60" hidden="1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 s="10">
        <v>1314856800</v>
      </c>
      <c r="J3207">
        <v>1311789885</v>
      </c>
      <c r="K3207" t="b">
        <v>0</v>
      </c>
      <c r="L3207">
        <v>4</v>
      </c>
      <c r="M3207" t="b">
        <v>0</v>
      </c>
      <c r="N3207" s="12" t="s">
        <v>8287</v>
      </c>
      <c r="O3207" t="s">
        <v>8288</v>
      </c>
      <c r="P3207" s="6">
        <f t="shared" si="250"/>
        <v>7.2</v>
      </c>
      <c r="Q3207">
        <f t="shared" si="251"/>
        <v>18</v>
      </c>
      <c r="R3207" s="16">
        <f t="shared" si="252"/>
        <v>40751.753298611111</v>
      </c>
      <c r="S3207" s="16">
        <f t="shared" si="253"/>
        <v>42291.872175925921</v>
      </c>
      <c r="T3207">
        <f t="shared" si="254"/>
        <v>2011</v>
      </c>
    </row>
    <row r="3208" spans="1:20" ht="60" hidden="1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 s="10">
        <v>1447451756</v>
      </c>
      <c r="J3208">
        <v>1444856156</v>
      </c>
      <c r="K3208" t="b">
        <v>0</v>
      </c>
      <c r="L3208">
        <v>6</v>
      </c>
      <c r="M3208" t="b">
        <v>0</v>
      </c>
      <c r="N3208" s="12" t="s">
        <v>8271</v>
      </c>
      <c r="O3208" t="s">
        <v>8308</v>
      </c>
      <c r="P3208" s="6">
        <f t="shared" si="250"/>
        <v>7.2</v>
      </c>
      <c r="Q3208">
        <f t="shared" si="251"/>
        <v>12</v>
      </c>
      <c r="R3208" s="16">
        <f t="shared" si="252"/>
        <v>42291.872175925921</v>
      </c>
      <c r="S3208" s="16">
        <f t="shared" si="253"/>
        <v>42031.138831018514</v>
      </c>
      <c r="T3208">
        <f t="shared" si="254"/>
        <v>2015</v>
      </c>
    </row>
    <row r="3209" spans="1:20" ht="60" hidden="1" x14ac:dyDescent="0.25">
      <c r="A3209">
        <v>3078</v>
      </c>
      <c r="B3209" s="3" t="s">
        <v>3078</v>
      </c>
      <c r="C3209" s="3" t="s">
        <v>7188</v>
      </c>
      <c r="D3209" s="6">
        <v>60000</v>
      </c>
      <c r="E3209" s="8">
        <v>71</v>
      </c>
      <c r="F3209" t="s">
        <v>8220</v>
      </c>
      <c r="G3209" t="s">
        <v>8223</v>
      </c>
      <c r="H3209" t="s">
        <v>8245</v>
      </c>
      <c r="I3209" s="10">
        <v>1424920795</v>
      </c>
      <c r="J3209">
        <v>1422328795</v>
      </c>
      <c r="K3209" t="b">
        <v>0</v>
      </c>
      <c r="L3209">
        <v>3</v>
      </c>
      <c r="M3209" t="b">
        <v>0</v>
      </c>
      <c r="N3209" s="12" t="s">
        <v>8283</v>
      </c>
      <c r="O3209" t="s">
        <v>8284</v>
      </c>
      <c r="P3209" s="6">
        <f t="shared" si="250"/>
        <v>0.12</v>
      </c>
      <c r="Q3209">
        <f t="shared" si="251"/>
        <v>23.67</v>
      </c>
      <c r="R3209" s="16">
        <f t="shared" si="252"/>
        <v>42031.138831018514</v>
      </c>
      <c r="S3209" s="16">
        <f t="shared" si="253"/>
        <v>42048.181921296295</v>
      </c>
      <c r="T3209">
        <f t="shared" si="254"/>
        <v>2015</v>
      </c>
    </row>
    <row r="3210" spans="1:20" ht="45" hidden="1" x14ac:dyDescent="0.25">
      <c r="A3210">
        <v>2695</v>
      </c>
      <c r="B3210" s="3" t="s">
        <v>2695</v>
      </c>
      <c r="C3210" s="3" t="s">
        <v>6805</v>
      </c>
      <c r="D3210" s="6">
        <v>15000</v>
      </c>
      <c r="E3210" s="8">
        <v>71</v>
      </c>
      <c r="F3210" t="s">
        <v>8220</v>
      </c>
      <c r="G3210" t="s">
        <v>8223</v>
      </c>
      <c r="H3210" t="s">
        <v>8245</v>
      </c>
      <c r="I3210" s="10">
        <v>1428981718</v>
      </c>
      <c r="J3210">
        <v>1423801318</v>
      </c>
      <c r="K3210" t="b">
        <v>0</v>
      </c>
      <c r="L3210">
        <v>3</v>
      </c>
      <c r="M3210" t="b">
        <v>0</v>
      </c>
      <c r="N3210" s="12" t="s">
        <v>8279</v>
      </c>
      <c r="O3210" t="s">
        <v>8305</v>
      </c>
      <c r="P3210" s="6">
        <f t="shared" si="250"/>
        <v>0.47</v>
      </c>
      <c r="Q3210">
        <f t="shared" si="251"/>
        <v>23.67</v>
      </c>
      <c r="R3210" s="16">
        <f t="shared" si="252"/>
        <v>42048.181921296295</v>
      </c>
      <c r="S3210" s="16">
        <f t="shared" si="253"/>
        <v>42123.648831018523</v>
      </c>
      <c r="T3210">
        <f t="shared" si="254"/>
        <v>2015</v>
      </c>
    </row>
    <row r="3211" spans="1:20" ht="60" hidden="1" x14ac:dyDescent="0.25">
      <c r="A3211">
        <v>2848</v>
      </c>
      <c r="B3211" s="3" t="s">
        <v>2848</v>
      </c>
      <c r="C3211" s="3" t="s">
        <v>6958</v>
      </c>
      <c r="D3211" s="6">
        <v>35000</v>
      </c>
      <c r="E3211" s="8">
        <v>70</v>
      </c>
      <c r="F3211" t="s">
        <v>8220</v>
      </c>
      <c r="G3211" t="s">
        <v>8223</v>
      </c>
      <c r="H3211" t="s">
        <v>8245</v>
      </c>
      <c r="I3211" s="10">
        <v>1432913659</v>
      </c>
      <c r="J3211">
        <v>1430321659</v>
      </c>
      <c r="K3211" t="b">
        <v>0</v>
      </c>
      <c r="L3211">
        <v>3</v>
      </c>
      <c r="M3211" t="b">
        <v>0</v>
      </c>
      <c r="N3211" s="12" t="s">
        <v>8283</v>
      </c>
      <c r="O3211" t="s">
        <v>8286</v>
      </c>
      <c r="P3211" s="6">
        <f t="shared" si="250"/>
        <v>0.2</v>
      </c>
      <c r="Q3211">
        <f t="shared" si="251"/>
        <v>23.33</v>
      </c>
      <c r="R3211" s="16">
        <f t="shared" si="252"/>
        <v>42123.648831018523</v>
      </c>
      <c r="S3211" s="16">
        <f t="shared" si="253"/>
        <v>41914.092152777775</v>
      </c>
      <c r="T3211">
        <f t="shared" si="254"/>
        <v>2015</v>
      </c>
    </row>
    <row r="3212" spans="1:20" ht="60" hidden="1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 s="10">
        <v>1414807962</v>
      </c>
      <c r="J3212">
        <v>1412215962</v>
      </c>
      <c r="K3212" t="b">
        <v>0</v>
      </c>
      <c r="L3212">
        <v>2</v>
      </c>
      <c r="M3212" t="b">
        <v>0</v>
      </c>
      <c r="N3212" s="12" t="s">
        <v>8268</v>
      </c>
      <c r="O3212" t="s">
        <v>8302</v>
      </c>
      <c r="P3212" s="6">
        <f t="shared" si="250"/>
        <v>0.32</v>
      </c>
      <c r="Q3212">
        <f t="shared" si="251"/>
        <v>35</v>
      </c>
      <c r="R3212" s="16">
        <f t="shared" si="252"/>
        <v>41914.092152777775</v>
      </c>
      <c r="S3212" s="16">
        <f t="shared" si="253"/>
        <v>41163.011828703704</v>
      </c>
      <c r="T3212">
        <f t="shared" si="254"/>
        <v>2014</v>
      </c>
    </row>
    <row r="3213" spans="1:20" ht="45" hidden="1" x14ac:dyDescent="0.25">
      <c r="A3213">
        <v>1070</v>
      </c>
      <c r="B3213" s="3" t="s">
        <v>1071</v>
      </c>
      <c r="C3213" s="3" t="s">
        <v>5180</v>
      </c>
      <c r="D3213" s="6">
        <v>10000</v>
      </c>
      <c r="E3213" s="8">
        <v>70</v>
      </c>
      <c r="F3213" t="s">
        <v>8220</v>
      </c>
      <c r="G3213" t="s">
        <v>8223</v>
      </c>
      <c r="H3213" t="s">
        <v>8245</v>
      </c>
      <c r="I3213" s="10">
        <v>1349050622</v>
      </c>
      <c r="J3213">
        <v>1347322622</v>
      </c>
      <c r="K3213" t="b">
        <v>0</v>
      </c>
      <c r="L3213">
        <v>2</v>
      </c>
      <c r="M3213" t="b">
        <v>0</v>
      </c>
      <c r="N3213" s="12" t="s">
        <v>8276</v>
      </c>
      <c r="O3213" t="s">
        <v>8294</v>
      </c>
      <c r="P3213" s="6">
        <f t="shared" si="250"/>
        <v>0.7</v>
      </c>
      <c r="Q3213">
        <f t="shared" si="251"/>
        <v>35</v>
      </c>
      <c r="R3213" s="16">
        <f t="shared" si="252"/>
        <v>41163.011828703704</v>
      </c>
      <c r="S3213" s="16">
        <f t="shared" si="253"/>
        <v>41870.87467592593</v>
      </c>
      <c r="T3213">
        <f t="shared" si="254"/>
        <v>2012</v>
      </c>
    </row>
    <row r="3214" spans="1:20" ht="45" hidden="1" x14ac:dyDescent="0.25">
      <c r="A3214">
        <v>2700</v>
      </c>
      <c r="B3214" s="3" t="s">
        <v>2700</v>
      </c>
      <c r="C3214" s="3" t="s">
        <v>6810</v>
      </c>
      <c r="D3214" s="6">
        <v>9999</v>
      </c>
      <c r="E3214" s="8">
        <v>70</v>
      </c>
      <c r="F3214" t="s">
        <v>8220</v>
      </c>
      <c r="G3214" t="s">
        <v>8223</v>
      </c>
      <c r="H3214" t="s">
        <v>8245</v>
      </c>
      <c r="I3214" s="10">
        <v>1411073972</v>
      </c>
      <c r="J3214">
        <v>1408481972</v>
      </c>
      <c r="K3214" t="b">
        <v>0</v>
      </c>
      <c r="L3214">
        <v>4</v>
      </c>
      <c r="M3214" t="b">
        <v>0</v>
      </c>
      <c r="N3214" s="12" t="s">
        <v>8279</v>
      </c>
      <c r="O3214" t="s">
        <v>8305</v>
      </c>
      <c r="P3214" s="6">
        <f t="shared" si="250"/>
        <v>0.7</v>
      </c>
      <c r="Q3214">
        <f t="shared" si="251"/>
        <v>17.5</v>
      </c>
      <c r="R3214" s="16">
        <f t="shared" si="252"/>
        <v>41870.87467592593</v>
      </c>
      <c r="S3214" s="16">
        <f t="shared" si="253"/>
        <v>40878.758217592593</v>
      </c>
      <c r="T3214">
        <f t="shared" si="254"/>
        <v>2014</v>
      </c>
    </row>
    <row r="3215" spans="1:20" ht="60" hidden="1" x14ac:dyDescent="0.25">
      <c r="A3215">
        <v>898</v>
      </c>
      <c r="B3215" s="3" t="s">
        <v>899</v>
      </c>
      <c r="C3215" s="3" t="s">
        <v>5008</v>
      </c>
      <c r="D3215" s="6">
        <v>2500</v>
      </c>
      <c r="E3215" s="8">
        <v>70</v>
      </c>
      <c r="F3215" t="s">
        <v>8220</v>
      </c>
      <c r="G3215" t="s">
        <v>8223</v>
      </c>
      <c r="H3215" t="s">
        <v>8245</v>
      </c>
      <c r="I3215" s="10">
        <v>1326651110</v>
      </c>
      <c r="J3215">
        <v>1322763110</v>
      </c>
      <c r="K3215" t="b">
        <v>0</v>
      </c>
      <c r="L3215">
        <v>2</v>
      </c>
      <c r="M3215" t="b">
        <v>0</v>
      </c>
      <c r="N3215" s="12" t="s">
        <v>8287</v>
      </c>
      <c r="O3215" t="s">
        <v>8288</v>
      </c>
      <c r="P3215" s="6">
        <f t="shared" si="250"/>
        <v>2.8</v>
      </c>
      <c r="Q3215">
        <f t="shared" si="251"/>
        <v>35</v>
      </c>
      <c r="R3215" s="16">
        <f t="shared" si="252"/>
        <v>40878.758217592593</v>
      </c>
      <c r="S3215" s="16">
        <f t="shared" si="253"/>
        <v>42709.993981481486</v>
      </c>
      <c r="T3215">
        <f t="shared" si="254"/>
        <v>2011</v>
      </c>
    </row>
    <row r="3216" spans="1:20" ht="60" hidden="1" x14ac:dyDescent="0.25">
      <c r="A3216">
        <v>125</v>
      </c>
      <c r="B3216" s="3" t="s">
        <v>127</v>
      </c>
      <c r="C3216" s="3" t="s">
        <v>4236</v>
      </c>
      <c r="D3216" s="6">
        <v>500</v>
      </c>
      <c r="E3216" s="8">
        <v>70</v>
      </c>
      <c r="F3216" t="s">
        <v>8219</v>
      </c>
      <c r="G3216" t="s">
        <v>8228</v>
      </c>
      <c r="H3216" t="s">
        <v>8250</v>
      </c>
      <c r="I3216" s="10">
        <v>1486165880</v>
      </c>
      <c r="J3216">
        <v>1480981880</v>
      </c>
      <c r="K3216" t="b">
        <v>0</v>
      </c>
      <c r="L3216">
        <v>6</v>
      </c>
      <c r="M3216" t="b">
        <v>0</v>
      </c>
      <c r="N3216" s="12" t="s">
        <v>8281</v>
      </c>
      <c r="O3216" t="s">
        <v>8297</v>
      </c>
      <c r="P3216" s="6">
        <f t="shared" si="250"/>
        <v>14</v>
      </c>
      <c r="Q3216">
        <f t="shared" si="251"/>
        <v>11.67</v>
      </c>
      <c r="R3216" s="16">
        <f t="shared" si="252"/>
        <v>42709.993981481486</v>
      </c>
      <c r="S3216" s="16">
        <f t="shared" si="253"/>
        <v>41869.872685185182</v>
      </c>
      <c r="T3216">
        <f t="shared" si="254"/>
        <v>2016</v>
      </c>
    </row>
    <row r="3217" spans="1:20" ht="60" hidden="1" x14ac:dyDescent="0.25">
      <c r="A3217">
        <v>4016</v>
      </c>
      <c r="B3217" s="3" t="s">
        <v>4012</v>
      </c>
      <c r="C3217" s="3" t="s">
        <v>8121</v>
      </c>
      <c r="D3217" s="6">
        <v>500</v>
      </c>
      <c r="E3217" s="8">
        <v>70</v>
      </c>
      <c r="F3217" t="s">
        <v>8220</v>
      </c>
      <c r="G3217" t="s">
        <v>8224</v>
      </c>
      <c r="H3217" t="s">
        <v>8246</v>
      </c>
      <c r="I3217" s="10">
        <v>1410987400</v>
      </c>
      <c r="J3217">
        <v>1408395400</v>
      </c>
      <c r="K3217" t="b">
        <v>0</v>
      </c>
      <c r="L3217">
        <v>7</v>
      </c>
      <c r="M3217" t="b">
        <v>0</v>
      </c>
      <c r="N3217" s="12" t="s">
        <v>8283</v>
      </c>
      <c r="O3217" t="s">
        <v>8286</v>
      </c>
      <c r="P3217" s="6">
        <f t="shared" si="250"/>
        <v>14</v>
      </c>
      <c r="Q3217">
        <f t="shared" si="251"/>
        <v>10</v>
      </c>
      <c r="R3217" s="16">
        <f t="shared" si="252"/>
        <v>41869.872685185182</v>
      </c>
      <c r="S3217" s="16">
        <f t="shared" si="253"/>
        <v>42019.683761574073</v>
      </c>
      <c r="T3217">
        <f t="shared" si="254"/>
        <v>2014</v>
      </c>
    </row>
    <row r="3218" spans="1:20" ht="60" hidden="1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 s="10">
        <v>1423913220</v>
      </c>
      <c r="J3218">
        <v>1421339077</v>
      </c>
      <c r="K3218" t="b">
        <v>0</v>
      </c>
      <c r="L3218">
        <v>4</v>
      </c>
      <c r="M3218" t="b">
        <v>0</v>
      </c>
      <c r="N3218" s="12" t="s">
        <v>8283</v>
      </c>
      <c r="O3218" t="s">
        <v>8286</v>
      </c>
      <c r="P3218" s="6">
        <f t="shared" si="250"/>
        <v>35</v>
      </c>
      <c r="Q3218">
        <f t="shared" si="251"/>
        <v>17.5</v>
      </c>
      <c r="R3218" s="16">
        <f t="shared" si="252"/>
        <v>42019.683761574073</v>
      </c>
      <c r="S3218" s="16">
        <f t="shared" si="253"/>
        <v>42493.597013888888</v>
      </c>
      <c r="T3218">
        <f t="shared" si="254"/>
        <v>2015</v>
      </c>
    </row>
    <row r="3219" spans="1:20" ht="135" x14ac:dyDescent="0.25">
      <c r="A3219">
        <v>3675</v>
      </c>
      <c r="B3219" s="3" t="s">
        <v>3672</v>
      </c>
      <c r="C3219" s="3" t="s">
        <v>7785</v>
      </c>
      <c r="D3219" s="6">
        <v>50</v>
      </c>
      <c r="E3219" s="8">
        <v>70</v>
      </c>
      <c r="F3219" t="s">
        <v>8218</v>
      </c>
      <c r="G3219" t="s">
        <v>8224</v>
      </c>
      <c r="H3219" t="s">
        <v>8246</v>
      </c>
      <c r="I3219" s="10">
        <v>1463353200</v>
      </c>
      <c r="J3219">
        <v>1462285182</v>
      </c>
      <c r="K3219" t="b">
        <v>0</v>
      </c>
      <c r="L3219">
        <v>3</v>
      </c>
      <c r="M3219" t="b">
        <v>1</v>
      </c>
      <c r="N3219" s="12" t="s">
        <v>8283</v>
      </c>
      <c r="O3219" t="s">
        <v>8286</v>
      </c>
      <c r="P3219" s="6">
        <f t="shared" si="250"/>
        <v>140</v>
      </c>
      <c r="Q3219">
        <f t="shared" si="251"/>
        <v>23.33</v>
      </c>
      <c r="R3219" s="16">
        <f t="shared" si="252"/>
        <v>42493.597013888888</v>
      </c>
      <c r="S3219" s="16">
        <f t="shared" si="253"/>
        <v>41934.842685185184</v>
      </c>
      <c r="T3219">
        <f t="shared" si="254"/>
        <v>2016</v>
      </c>
    </row>
    <row r="3220" spans="1:20" ht="30" hidden="1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 s="10">
        <v>1415740408</v>
      </c>
      <c r="J3220">
        <v>1414008808</v>
      </c>
      <c r="K3220" t="b">
        <v>1</v>
      </c>
      <c r="L3220">
        <v>6</v>
      </c>
      <c r="M3220" t="b">
        <v>0</v>
      </c>
      <c r="N3220" s="12" t="s">
        <v>8273</v>
      </c>
      <c r="O3220" t="s">
        <v>8274</v>
      </c>
      <c r="P3220" s="6">
        <f t="shared" si="250"/>
        <v>1.75</v>
      </c>
      <c r="Q3220">
        <f t="shared" si="251"/>
        <v>11.64</v>
      </c>
      <c r="R3220" s="16">
        <f t="shared" si="252"/>
        <v>41934.842685185184</v>
      </c>
      <c r="S3220" s="16">
        <f t="shared" si="253"/>
        <v>42401.672372685185</v>
      </c>
      <c r="T3220">
        <f t="shared" si="254"/>
        <v>2014</v>
      </c>
    </row>
    <row r="3221" spans="1:20" ht="45" hidden="1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 s="10">
        <v>1456934893</v>
      </c>
      <c r="J3221">
        <v>1454342893</v>
      </c>
      <c r="K3221" t="b">
        <v>0</v>
      </c>
      <c r="L3221">
        <v>3</v>
      </c>
      <c r="M3221" t="b">
        <v>0</v>
      </c>
      <c r="N3221" s="12" t="s">
        <v>8283</v>
      </c>
      <c r="O3221" t="s">
        <v>8286</v>
      </c>
      <c r="P3221" s="6">
        <f t="shared" si="250"/>
        <v>4.18</v>
      </c>
      <c r="Q3221">
        <f t="shared" si="251"/>
        <v>23</v>
      </c>
      <c r="R3221" s="16">
        <f t="shared" si="252"/>
        <v>42401.672372685185</v>
      </c>
      <c r="S3221" s="16">
        <f t="shared" si="253"/>
        <v>42022.069988425923</v>
      </c>
      <c r="T3221">
        <f t="shared" si="254"/>
        <v>2016</v>
      </c>
    </row>
    <row r="3222" spans="1:20" ht="60" hidden="1" x14ac:dyDescent="0.25">
      <c r="A3222">
        <v>563</v>
      </c>
      <c r="B3222" s="3" t="s">
        <v>564</v>
      </c>
      <c r="C3222" s="3" t="s">
        <v>4673</v>
      </c>
      <c r="D3222" s="6">
        <v>75000</v>
      </c>
      <c r="E3222" s="8">
        <v>68</v>
      </c>
      <c r="F3222" t="s">
        <v>8220</v>
      </c>
      <c r="G3222" t="s">
        <v>8225</v>
      </c>
      <c r="H3222" t="s">
        <v>8247</v>
      </c>
      <c r="I3222" s="10">
        <v>1424137247</v>
      </c>
      <c r="J3222">
        <v>1421545247</v>
      </c>
      <c r="K3222" t="b">
        <v>0</v>
      </c>
      <c r="L3222">
        <v>2</v>
      </c>
      <c r="M3222" t="b">
        <v>0</v>
      </c>
      <c r="N3222" s="12" t="s">
        <v>8268</v>
      </c>
      <c r="O3222" t="s">
        <v>8302</v>
      </c>
      <c r="P3222" s="6">
        <f t="shared" si="250"/>
        <v>0.09</v>
      </c>
      <c r="Q3222">
        <f t="shared" si="251"/>
        <v>34</v>
      </c>
      <c r="R3222" s="16">
        <f t="shared" si="252"/>
        <v>42022.069988425923</v>
      </c>
      <c r="S3222" s="16">
        <f t="shared" si="253"/>
        <v>42163.636828703704</v>
      </c>
      <c r="T3222">
        <f t="shared" si="254"/>
        <v>2015</v>
      </c>
    </row>
    <row r="3223" spans="1:20" ht="60" hidden="1" x14ac:dyDescent="0.25">
      <c r="A3223">
        <v>549</v>
      </c>
      <c r="B3223" s="3" t="s">
        <v>550</v>
      </c>
      <c r="C3223" s="3" t="s">
        <v>4659</v>
      </c>
      <c r="D3223" s="6">
        <v>2500</v>
      </c>
      <c r="E3223" s="8">
        <v>68</v>
      </c>
      <c r="F3223" t="s">
        <v>8220</v>
      </c>
      <c r="G3223" t="s">
        <v>8224</v>
      </c>
      <c r="H3223" t="s">
        <v>8246</v>
      </c>
      <c r="I3223" s="10">
        <v>1436368622</v>
      </c>
      <c r="J3223">
        <v>1433776622</v>
      </c>
      <c r="K3223" t="b">
        <v>0</v>
      </c>
      <c r="L3223">
        <v>8</v>
      </c>
      <c r="M3223" t="b">
        <v>0</v>
      </c>
      <c r="N3223" s="12" t="s">
        <v>8268</v>
      </c>
      <c r="O3223" t="s">
        <v>8302</v>
      </c>
      <c r="P3223" s="6">
        <f t="shared" si="250"/>
        <v>2.72</v>
      </c>
      <c r="Q3223">
        <f t="shared" si="251"/>
        <v>8.5</v>
      </c>
      <c r="R3223" s="16">
        <f t="shared" si="252"/>
        <v>42163.636828703704</v>
      </c>
      <c r="S3223" s="16">
        <f t="shared" si="253"/>
        <v>41555.041701388887</v>
      </c>
      <c r="T3223">
        <f t="shared" si="254"/>
        <v>2015</v>
      </c>
    </row>
    <row r="3224" spans="1:20" ht="60" hidden="1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 s="10">
        <v>1383789603</v>
      </c>
      <c r="J3224">
        <v>1381194003</v>
      </c>
      <c r="K3224" t="b">
        <v>0</v>
      </c>
      <c r="L3224">
        <v>1</v>
      </c>
      <c r="M3224" t="b">
        <v>0</v>
      </c>
      <c r="N3224" s="12" t="s">
        <v>8271</v>
      </c>
      <c r="O3224" t="s">
        <v>8309</v>
      </c>
      <c r="P3224" s="6">
        <f t="shared" si="250"/>
        <v>0.67</v>
      </c>
      <c r="Q3224">
        <f t="shared" si="251"/>
        <v>67</v>
      </c>
      <c r="R3224" s="16">
        <f t="shared" si="252"/>
        <v>41555.041701388887</v>
      </c>
      <c r="S3224" s="16">
        <f t="shared" si="253"/>
        <v>41809.155138888891</v>
      </c>
      <c r="T3224">
        <f t="shared" si="254"/>
        <v>2013</v>
      </c>
    </row>
    <row r="3225" spans="1:20" ht="45" hidden="1" x14ac:dyDescent="0.25">
      <c r="A3225">
        <v>2519</v>
      </c>
      <c r="B3225" s="3" t="s">
        <v>2519</v>
      </c>
      <c r="C3225" s="3" t="s">
        <v>6629</v>
      </c>
      <c r="D3225" s="6">
        <v>150000</v>
      </c>
      <c r="E3225" s="8">
        <v>65</v>
      </c>
      <c r="F3225" t="s">
        <v>8220</v>
      </c>
      <c r="G3225" t="s">
        <v>8223</v>
      </c>
      <c r="H3225" t="s">
        <v>8245</v>
      </c>
      <c r="I3225" s="10">
        <v>1405741404</v>
      </c>
      <c r="J3225">
        <v>1403149404</v>
      </c>
      <c r="K3225" t="b">
        <v>0</v>
      </c>
      <c r="L3225">
        <v>4</v>
      </c>
      <c r="M3225" t="b">
        <v>0</v>
      </c>
      <c r="N3225" s="12" t="s">
        <v>8279</v>
      </c>
      <c r="O3225" t="s">
        <v>8317</v>
      </c>
      <c r="P3225" s="6">
        <f t="shared" si="250"/>
        <v>0.04</v>
      </c>
      <c r="Q3225">
        <f t="shared" si="251"/>
        <v>16.25</v>
      </c>
      <c r="R3225" s="16">
        <f t="shared" si="252"/>
        <v>41809.155138888891</v>
      </c>
      <c r="S3225" s="16">
        <f t="shared" si="253"/>
        <v>40567.825543981482</v>
      </c>
      <c r="T3225">
        <f t="shared" si="254"/>
        <v>2014</v>
      </c>
    </row>
    <row r="3226" spans="1:20" ht="45" hidden="1" x14ac:dyDescent="0.25">
      <c r="A3226">
        <v>872</v>
      </c>
      <c r="B3226" s="3" t="s">
        <v>873</v>
      </c>
      <c r="C3226" s="3" t="s">
        <v>4982</v>
      </c>
      <c r="D3226" s="6">
        <v>8000</v>
      </c>
      <c r="E3226" s="8">
        <v>65</v>
      </c>
      <c r="F3226" t="s">
        <v>8220</v>
      </c>
      <c r="G3226" t="s">
        <v>8223</v>
      </c>
      <c r="H3226" t="s">
        <v>8245</v>
      </c>
      <c r="I3226" s="10">
        <v>1299786527</v>
      </c>
      <c r="J3226">
        <v>1295898527</v>
      </c>
      <c r="K3226" t="b">
        <v>0</v>
      </c>
      <c r="L3226">
        <v>2</v>
      </c>
      <c r="M3226" t="b">
        <v>0</v>
      </c>
      <c r="N3226" s="12" t="s">
        <v>8287</v>
      </c>
      <c r="O3226" t="s">
        <v>8310</v>
      </c>
      <c r="P3226" s="6">
        <f t="shared" si="250"/>
        <v>0.81</v>
      </c>
      <c r="Q3226">
        <f t="shared" si="251"/>
        <v>32.5</v>
      </c>
      <c r="R3226" s="16">
        <f t="shared" si="252"/>
        <v>40567.825543981482</v>
      </c>
      <c r="S3226" s="16">
        <f t="shared" si="253"/>
        <v>40505.232916666668</v>
      </c>
      <c r="T3226">
        <f t="shared" si="254"/>
        <v>2011</v>
      </c>
    </row>
    <row r="3227" spans="1:20" ht="60" hidden="1" x14ac:dyDescent="0.25">
      <c r="A3227">
        <v>878</v>
      </c>
      <c r="B3227" s="3" t="s">
        <v>879</v>
      </c>
      <c r="C3227" s="3" t="s">
        <v>4988</v>
      </c>
      <c r="D3227" s="6">
        <v>5000</v>
      </c>
      <c r="E3227" s="8">
        <v>65</v>
      </c>
      <c r="F3227" t="s">
        <v>8220</v>
      </c>
      <c r="G3227" t="s">
        <v>8223</v>
      </c>
      <c r="H3227" t="s">
        <v>8245</v>
      </c>
      <c r="I3227" s="10">
        <v>1293082524</v>
      </c>
      <c r="J3227">
        <v>1290490524</v>
      </c>
      <c r="K3227" t="b">
        <v>0</v>
      </c>
      <c r="L3227">
        <v>2</v>
      </c>
      <c r="M3227" t="b">
        <v>0</v>
      </c>
      <c r="N3227" s="12" t="s">
        <v>8287</v>
      </c>
      <c r="O3227" t="s">
        <v>8310</v>
      </c>
      <c r="P3227" s="6">
        <f t="shared" si="250"/>
        <v>1.3</v>
      </c>
      <c r="Q3227">
        <f t="shared" si="251"/>
        <v>32.5</v>
      </c>
      <c r="R3227" s="16">
        <f t="shared" si="252"/>
        <v>40505.232916666668</v>
      </c>
      <c r="S3227" s="16">
        <f t="shared" si="253"/>
        <v>41941.10297453704</v>
      </c>
      <c r="T3227">
        <f t="shared" si="254"/>
        <v>2010</v>
      </c>
    </row>
    <row r="3228" spans="1:20" ht="30" hidden="1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 s="10">
        <v>1417145297</v>
      </c>
      <c r="J3228">
        <v>1414549697</v>
      </c>
      <c r="K3228" t="b">
        <v>0</v>
      </c>
      <c r="L3228">
        <v>8</v>
      </c>
      <c r="M3228" t="b">
        <v>0</v>
      </c>
      <c r="N3228" s="12" t="s">
        <v>8268</v>
      </c>
      <c r="O3228" t="s">
        <v>8270</v>
      </c>
      <c r="P3228" s="6">
        <f t="shared" si="250"/>
        <v>1.3</v>
      </c>
      <c r="Q3228">
        <f t="shared" si="251"/>
        <v>8.1300000000000008</v>
      </c>
      <c r="R3228" s="16">
        <f t="shared" si="252"/>
        <v>41941.10297453704</v>
      </c>
      <c r="S3228" s="16">
        <f t="shared" si="253"/>
        <v>41817.866435185184</v>
      </c>
      <c r="T3228">
        <f t="shared" si="254"/>
        <v>2014</v>
      </c>
    </row>
    <row r="3229" spans="1:20" ht="45" hidden="1" x14ac:dyDescent="0.25">
      <c r="A3229">
        <v>996</v>
      </c>
      <c r="B3229" s="3" t="s">
        <v>997</v>
      </c>
      <c r="C3229" s="3" t="s">
        <v>5106</v>
      </c>
      <c r="D3229" s="6">
        <v>4000</v>
      </c>
      <c r="E3229" s="8">
        <v>65</v>
      </c>
      <c r="F3229" t="s">
        <v>8220</v>
      </c>
      <c r="G3229" t="s">
        <v>8223</v>
      </c>
      <c r="H3229" t="s">
        <v>8245</v>
      </c>
      <c r="I3229" s="10">
        <v>1406474820</v>
      </c>
      <c r="J3229">
        <v>1403902060</v>
      </c>
      <c r="K3229" t="b">
        <v>0</v>
      </c>
      <c r="L3229">
        <v>5</v>
      </c>
      <c r="M3229" t="b">
        <v>0</v>
      </c>
      <c r="N3229" s="12" t="s">
        <v>8268</v>
      </c>
      <c r="O3229" t="s">
        <v>8270</v>
      </c>
      <c r="P3229" s="6">
        <f t="shared" si="250"/>
        <v>1.63</v>
      </c>
      <c r="Q3229">
        <f t="shared" si="251"/>
        <v>13</v>
      </c>
      <c r="R3229" s="16">
        <f t="shared" si="252"/>
        <v>41817.866435185184</v>
      </c>
      <c r="S3229" s="16">
        <f t="shared" si="253"/>
        <v>41834.135370370372</v>
      </c>
      <c r="T3229">
        <f t="shared" si="254"/>
        <v>2014</v>
      </c>
    </row>
    <row r="3230" spans="1:20" ht="60" hidden="1" x14ac:dyDescent="0.25">
      <c r="A3230">
        <v>3908</v>
      </c>
      <c r="B3230" s="3" t="s">
        <v>3905</v>
      </c>
      <c r="C3230" s="3" t="s">
        <v>8016</v>
      </c>
      <c r="D3230" s="6">
        <v>750</v>
      </c>
      <c r="E3230" s="8">
        <v>65</v>
      </c>
      <c r="F3230" t="s">
        <v>8220</v>
      </c>
      <c r="G3230" t="s">
        <v>8223</v>
      </c>
      <c r="H3230" t="s">
        <v>8245</v>
      </c>
      <c r="I3230" s="10">
        <v>1406603696</v>
      </c>
      <c r="J3230">
        <v>1405307696</v>
      </c>
      <c r="K3230" t="b">
        <v>0</v>
      </c>
      <c r="L3230">
        <v>4</v>
      </c>
      <c r="M3230" t="b">
        <v>0</v>
      </c>
      <c r="N3230" s="12" t="s">
        <v>8283</v>
      </c>
      <c r="O3230" t="s">
        <v>8286</v>
      </c>
      <c r="P3230" s="6">
        <f t="shared" si="250"/>
        <v>8.67</v>
      </c>
      <c r="Q3230">
        <f t="shared" si="251"/>
        <v>16.25</v>
      </c>
      <c r="R3230" s="16">
        <f t="shared" si="252"/>
        <v>41834.135370370372</v>
      </c>
      <c r="S3230" s="16">
        <f t="shared" si="253"/>
        <v>42432.701724537037</v>
      </c>
      <c r="T3230">
        <f t="shared" si="254"/>
        <v>2014</v>
      </c>
    </row>
    <row r="3231" spans="1:20" ht="120" x14ac:dyDescent="0.25">
      <c r="A3231">
        <v>3840</v>
      </c>
      <c r="B3231" s="3" t="s">
        <v>3837</v>
      </c>
      <c r="C3231" s="3" t="s">
        <v>7949</v>
      </c>
      <c r="D3231" s="6">
        <v>1</v>
      </c>
      <c r="E3231" s="8">
        <v>65</v>
      </c>
      <c r="F3231" t="s">
        <v>8218</v>
      </c>
      <c r="G3231" t="s">
        <v>8224</v>
      </c>
      <c r="H3231" t="s">
        <v>8246</v>
      </c>
      <c r="I3231" s="10">
        <v>1459180229</v>
      </c>
      <c r="J3231">
        <v>1457023829</v>
      </c>
      <c r="K3231" t="b">
        <v>0</v>
      </c>
      <c r="L3231">
        <v>3</v>
      </c>
      <c r="M3231" t="b">
        <v>1</v>
      </c>
      <c r="N3231" s="12" t="s">
        <v>8283</v>
      </c>
      <c r="O3231" t="s">
        <v>8286</v>
      </c>
      <c r="P3231" s="6">
        <f t="shared" si="250"/>
        <v>6500</v>
      </c>
      <c r="Q3231">
        <f t="shared" si="251"/>
        <v>21.67</v>
      </c>
      <c r="R3231" s="16">
        <f t="shared" si="252"/>
        <v>42432.701724537037</v>
      </c>
      <c r="S3231" s="16">
        <f t="shared" si="253"/>
        <v>41486.424317129626</v>
      </c>
      <c r="T3231">
        <f t="shared" si="254"/>
        <v>2016</v>
      </c>
    </row>
    <row r="3232" spans="1:20" ht="60" hidden="1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 s="10">
        <v>1380449461</v>
      </c>
      <c r="J3232">
        <v>1375265461</v>
      </c>
      <c r="K3232" t="b">
        <v>0</v>
      </c>
      <c r="L3232">
        <v>13</v>
      </c>
      <c r="M3232" t="b">
        <v>1</v>
      </c>
      <c r="N3232" s="12" t="s">
        <v>8271</v>
      </c>
      <c r="O3232" t="s">
        <v>8293</v>
      </c>
      <c r="P3232" s="6">
        <f t="shared" si="250"/>
        <v>160</v>
      </c>
      <c r="Q3232">
        <f t="shared" si="251"/>
        <v>4.92</v>
      </c>
      <c r="R3232" s="16">
        <f t="shared" si="252"/>
        <v>41486.424317129626</v>
      </c>
      <c r="S3232" s="16">
        <f t="shared" si="253"/>
        <v>42128.615682870368</v>
      </c>
      <c r="T3232">
        <f t="shared" si="254"/>
        <v>2013</v>
      </c>
    </row>
    <row r="3233" spans="1:20" ht="45" hidden="1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 s="10">
        <v>1435934795</v>
      </c>
      <c r="J3233">
        <v>1430750795</v>
      </c>
      <c r="K3233" t="b">
        <v>0</v>
      </c>
      <c r="L3233">
        <v>4</v>
      </c>
      <c r="M3233" t="b">
        <v>0</v>
      </c>
      <c r="N3233" s="12" t="s">
        <v>8283</v>
      </c>
      <c r="O3233" t="s">
        <v>8286</v>
      </c>
      <c r="P3233" s="6">
        <f t="shared" si="250"/>
        <v>2.1</v>
      </c>
      <c r="Q3233">
        <f t="shared" si="251"/>
        <v>15.75</v>
      </c>
      <c r="R3233" s="16">
        <f t="shared" si="252"/>
        <v>42128.615682870368</v>
      </c>
      <c r="S3233" s="16">
        <f t="shared" si="253"/>
        <v>41488.022256944445</v>
      </c>
      <c r="T3233">
        <f t="shared" si="254"/>
        <v>2015</v>
      </c>
    </row>
    <row r="3234" spans="1:20" ht="60" hidden="1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 s="10">
        <v>1377995523</v>
      </c>
      <c r="J3234">
        <v>1375403523</v>
      </c>
      <c r="K3234" t="b">
        <v>0</v>
      </c>
      <c r="L3234">
        <v>5</v>
      </c>
      <c r="M3234" t="b">
        <v>0</v>
      </c>
      <c r="N3234" s="12" t="s">
        <v>8287</v>
      </c>
      <c r="O3234" t="s">
        <v>8310</v>
      </c>
      <c r="P3234" s="6">
        <f t="shared" si="250"/>
        <v>0.31</v>
      </c>
      <c r="Q3234">
        <f t="shared" si="251"/>
        <v>12.4</v>
      </c>
      <c r="R3234" s="16">
        <f t="shared" si="252"/>
        <v>41488.022256944445</v>
      </c>
      <c r="S3234" s="16">
        <f t="shared" si="253"/>
        <v>42177.543171296296</v>
      </c>
      <c r="T3234">
        <f t="shared" si="254"/>
        <v>2013</v>
      </c>
    </row>
    <row r="3235" spans="1:20" ht="45" hidden="1" x14ac:dyDescent="0.25">
      <c r="A3235">
        <v>591</v>
      </c>
      <c r="B3235" s="3" t="s">
        <v>592</v>
      </c>
      <c r="C3235" s="3" t="s">
        <v>4701</v>
      </c>
      <c r="D3235" s="6">
        <v>100000</v>
      </c>
      <c r="E3235" s="8">
        <v>61</v>
      </c>
      <c r="F3235" t="s">
        <v>8220</v>
      </c>
      <c r="G3235" t="s">
        <v>8223</v>
      </c>
      <c r="H3235" t="s">
        <v>8245</v>
      </c>
      <c r="I3235" s="10">
        <v>1437570130</v>
      </c>
      <c r="J3235">
        <v>1434978130</v>
      </c>
      <c r="K3235" t="b">
        <v>0</v>
      </c>
      <c r="L3235">
        <v>2</v>
      </c>
      <c r="M3235" t="b">
        <v>0</v>
      </c>
      <c r="N3235" s="12" t="s">
        <v>8268</v>
      </c>
      <c r="O3235" t="s">
        <v>8302</v>
      </c>
      <c r="P3235" s="6">
        <f t="shared" si="250"/>
        <v>0.06</v>
      </c>
      <c r="Q3235">
        <f t="shared" si="251"/>
        <v>30.5</v>
      </c>
      <c r="R3235" s="16">
        <f t="shared" si="252"/>
        <v>42177.543171296296</v>
      </c>
      <c r="S3235" s="16">
        <f t="shared" si="253"/>
        <v>41948.041192129633</v>
      </c>
      <c r="T3235">
        <f t="shared" si="254"/>
        <v>2015</v>
      </c>
    </row>
    <row r="3236" spans="1:20" ht="30" hidden="1" x14ac:dyDescent="0.25">
      <c r="A3236">
        <v>709</v>
      </c>
      <c r="B3236" s="3" t="s">
        <v>710</v>
      </c>
      <c r="C3236" s="3" t="s">
        <v>4819</v>
      </c>
      <c r="D3236" s="6">
        <v>15000</v>
      </c>
      <c r="E3236" s="8">
        <v>61</v>
      </c>
      <c r="F3236" t="s">
        <v>8220</v>
      </c>
      <c r="G3236" t="s">
        <v>8223</v>
      </c>
      <c r="H3236" t="s">
        <v>8245</v>
      </c>
      <c r="I3236" s="10">
        <v>1417741159</v>
      </c>
      <c r="J3236">
        <v>1415149159</v>
      </c>
      <c r="K3236" t="b">
        <v>0</v>
      </c>
      <c r="L3236">
        <v>2</v>
      </c>
      <c r="M3236" t="b">
        <v>0</v>
      </c>
      <c r="N3236" s="12" t="s">
        <v>8268</v>
      </c>
      <c r="O3236" t="s">
        <v>8270</v>
      </c>
      <c r="P3236" s="6">
        <f t="shared" si="250"/>
        <v>0.41</v>
      </c>
      <c r="Q3236">
        <f t="shared" si="251"/>
        <v>30.5</v>
      </c>
      <c r="R3236" s="16">
        <f t="shared" si="252"/>
        <v>41948.041192129633</v>
      </c>
      <c r="S3236" s="16">
        <f t="shared" si="253"/>
        <v>41547.694456018515</v>
      </c>
      <c r="T3236">
        <f t="shared" si="254"/>
        <v>2014</v>
      </c>
    </row>
    <row r="3237" spans="1:20" ht="60" hidden="1" x14ac:dyDescent="0.25">
      <c r="A3237">
        <v>456</v>
      </c>
      <c r="B3237" s="3" t="s">
        <v>457</v>
      </c>
      <c r="C3237" s="3" t="s">
        <v>4566</v>
      </c>
      <c r="D3237" s="6">
        <v>8888</v>
      </c>
      <c r="E3237" s="8">
        <v>61</v>
      </c>
      <c r="F3237" t="s">
        <v>8220</v>
      </c>
      <c r="G3237" t="s">
        <v>8223</v>
      </c>
      <c r="H3237" t="s">
        <v>8245</v>
      </c>
      <c r="I3237" s="10">
        <v>1382414340</v>
      </c>
      <c r="J3237">
        <v>1380559201</v>
      </c>
      <c r="K3237" t="b">
        <v>0</v>
      </c>
      <c r="L3237">
        <v>3</v>
      </c>
      <c r="M3237" t="b">
        <v>0</v>
      </c>
      <c r="N3237" s="12" t="s">
        <v>8281</v>
      </c>
      <c r="O3237" t="s">
        <v>8299</v>
      </c>
      <c r="P3237" s="6">
        <f t="shared" si="250"/>
        <v>0.69</v>
      </c>
      <c r="Q3237">
        <f t="shared" si="251"/>
        <v>20.329999999999998</v>
      </c>
      <c r="R3237" s="16">
        <f t="shared" si="252"/>
        <v>41547.694456018515</v>
      </c>
      <c r="S3237" s="16">
        <f t="shared" si="253"/>
        <v>42020.768634259264</v>
      </c>
      <c r="T3237">
        <f t="shared" si="254"/>
        <v>2013</v>
      </c>
    </row>
    <row r="3238" spans="1:20" ht="60" hidden="1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 s="10">
        <v>1425337200</v>
      </c>
      <c r="J3238">
        <v>1421432810</v>
      </c>
      <c r="K3238" t="b">
        <v>0</v>
      </c>
      <c r="L3238">
        <v>6</v>
      </c>
      <c r="M3238" t="b">
        <v>0</v>
      </c>
      <c r="N3238" s="12" t="s">
        <v>8283</v>
      </c>
      <c r="O3238" t="s">
        <v>8286</v>
      </c>
      <c r="P3238" s="6">
        <f t="shared" si="250"/>
        <v>8.1300000000000008</v>
      </c>
      <c r="Q3238">
        <f t="shared" si="251"/>
        <v>10.17</v>
      </c>
      <c r="R3238" s="16">
        <f t="shared" si="252"/>
        <v>42020.768634259264</v>
      </c>
      <c r="S3238" s="16">
        <f t="shared" si="253"/>
        <v>42129.777210648142</v>
      </c>
      <c r="T3238">
        <f t="shared" si="254"/>
        <v>2015</v>
      </c>
    </row>
    <row r="3239" spans="1:20" ht="60" hidden="1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 s="10">
        <v>1433443151</v>
      </c>
      <c r="J3239">
        <v>1430851151</v>
      </c>
      <c r="K3239" t="b">
        <v>0</v>
      </c>
      <c r="L3239">
        <v>2</v>
      </c>
      <c r="M3239" t="b">
        <v>0</v>
      </c>
      <c r="N3239" s="12" t="s">
        <v>8281</v>
      </c>
      <c r="O3239" t="s">
        <v>8285</v>
      </c>
      <c r="P3239" s="6">
        <f t="shared" si="250"/>
        <v>0.4</v>
      </c>
      <c r="Q3239">
        <f t="shared" si="251"/>
        <v>30</v>
      </c>
      <c r="R3239" s="16">
        <f t="shared" si="252"/>
        <v>42129.777210648142</v>
      </c>
      <c r="S3239" s="16">
        <f t="shared" si="253"/>
        <v>42295.891828703709</v>
      </c>
      <c r="T3239">
        <f t="shared" si="254"/>
        <v>2015</v>
      </c>
    </row>
    <row r="3240" spans="1:20" ht="60" hidden="1" x14ac:dyDescent="0.25">
      <c r="A3240">
        <v>3864</v>
      </c>
      <c r="B3240" s="3" t="s">
        <v>3861</v>
      </c>
      <c r="C3240" s="3" t="s">
        <v>7973</v>
      </c>
      <c r="D3240" s="6">
        <v>5000</v>
      </c>
      <c r="E3240" s="8">
        <v>60</v>
      </c>
      <c r="F3240" t="s">
        <v>8220</v>
      </c>
      <c r="G3240" t="s">
        <v>8223</v>
      </c>
      <c r="H3240" t="s">
        <v>8245</v>
      </c>
      <c r="I3240" s="10">
        <v>1447799054</v>
      </c>
      <c r="J3240">
        <v>1445203454</v>
      </c>
      <c r="K3240" t="b">
        <v>0</v>
      </c>
      <c r="L3240">
        <v>3</v>
      </c>
      <c r="M3240" t="b">
        <v>0</v>
      </c>
      <c r="N3240" s="12" t="s">
        <v>8283</v>
      </c>
      <c r="O3240" t="s">
        <v>8286</v>
      </c>
      <c r="P3240" s="6">
        <f t="shared" si="250"/>
        <v>1.2</v>
      </c>
      <c r="Q3240">
        <f t="shared" si="251"/>
        <v>20</v>
      </c>
      <c r="R3240" s="16">
        <f t="shared" si="252"/>
        <v>42295.891828703709</v>
      </c>
      <c r="S3240" s="16">
        <f t="shared" si="253"/>
        <v>42178.815891203703</v>
      </c>
      <c r="T3240">
        <f t="shared" si="254"/>
        <v>2015</v>
      </c>
    </row>
    <row r="3241" spans="1:20" ht="60" hidden="1" x14ac:dyDescent="0.25">
      <c r="A3241">
        <v>4093</v>
      </c>
      <c r="B3241" s="3" t="s">
        <v>4089</v>
      </c>
      <c r="C3241" s="3" t="s">
        <v>8196</v>
      </c>
      <c r="D3241" s="6">
        <v>2500</v>
      </c>
      <c r="E3241" s="8">
        <v>60</v>
      </c>
      <c r="F3241" t="s">
        <v>8220</v>
      </c>
      <c r="G3241" t="s">
        <v>8224</v>
      </c>
      <c r="H3241" t="s">
        <v>8246</v>
      </c>
      <c r="I3241" s="10">
        <v>1440272093</v>
      </c>
      <c r="J3241">
        <v>1435088093</v>
      </c>
      <c r="K3241" t="b">
        <v>0</v>
      </c>
      <c r="L3241">
        <v>4</v>
      </c>
      <c r="M3241" t="b">
        <v>0</v>
      </c>
      <c r="N3241" s="12" t="s">
        <v>8283</v>
      </c>
      <c r="O3241" t="s">
        <v>8286</v>
      </c>
      <c r="P3241" s="6">
        <f t="shared" si="250"/>
        <v>2.4</v>
      </c>
      <c r="Q3241">
        <f t="shared" si="251"/>
        <v>15</v>
      </c>
      <c r="R3241" s="16">
        <f t="shared" si="252"/>
        <v>42178.815891203703</v>
      </c>
      <c r="S3241" s="16">
        <f t="shared" si="253"/>
        <v>42087.343090277776</v>
      </c>
      <c r="T3241">
        <f t="shared" si="254"/>
        <v>2015</v>
      </c>
    </row>
    <row r="3242" spans="1:20" ht="60" hidden="1" x14ac:dyDescent="0.25">
      <c r="A3242">
        <v>617</v>
      </c>
      <c r="B3242" s="3" t="s">
        <v>618</v>
      </c>
      <c r="C3242" s="3" t="s">
        <v>4727</v>
      </c>
      <c r="D3242" s="6">
        <v>2000</v>
      </c>
      <c r="E3242" s="8">
        <v>60</v>
      </c>
      <c r="F3242" t="s">
        <v>8219</v>
      </c>
      <c r="G3242" t="s">
        <v>8224</v>
      </c>
      <c r="H3242" t="s">
        <v>8246</v>
      </c>
      <c r="I3242" s="10">
        <v>1431072843</v>
      </c>
      <c r="J3242">
        <v>1427184843</v>
      </c>
      <c r="K3242" t="b">
        <v>0</v>
      </c>
      <c r="L3242">
        <v>3</v>
      </c>
      <c r="M3242" t="b">
        <v>0</v>
      </c>
      <c r="N3242" s="12" t="s">
        <v>8268</v>
      </c>
      <c r="O3242" t="s">
        <v>8302</v>
      </c>
      <c r="P3242" s="6">
        <f t="shared" si="250"/>
        <v>3</v>
      </c>
      <c r="Q3242">
        <f t="shared" si="251"/>
        <v>20</v>
      </c>
      <c r="R3242" s="16">
        <f t="shared" si="252"/>
        <v>42087.343090277776</v>
      </c>
      <c r="S3242" s="16">
        <f t="shared" si="253"/>
        <v>42177.964201388888</v>
      </c>
      <c r="T3242">
        <f t="shared" si="254"/>
        <v>2015</v>
      </c>
    </row>
    <row r="3243" spans="1:20" ht="60" hidden="1" x14ac:dyDescent="0.25">
      <c r="A3243">
        <v>4008</v>
      </c>
      <c r="B3243" s="3" t="s">
        <v>4004</v>
      </c>
      <c r="C3243" s="3" t="s">
        <v>8113</v>
      </c>
      <c r="D3243" s="6">
        <v>1000</v>
      </c>
      <c r="E3243" s="8">
        <v>60</v>
      </c>
      <c r="F3243" t="s">
        <v>8220</v>
      </c>
      <c r="G3243" t="s">
        <v>8224</v>
      </c>
      <c r="H3243" t="s">
        <v>8246</v>
      </c>
      <c r="I3243" s="10">
        <v>1437606507</v>
      </c>
      <c r="J3243">
        <v>1435014507</v>
      </c>
      <c r="K3243" t="b">
        <v>0</v>
      </c>
      <c r="L3243">
        <v>4</v>
      </c>
      <c r="M3243" t="b">
        <v>0</v>
      </c>
      <c r="N3243" s="12" t="s">
        <v>8283</v>
      </c>
      <c r="O3243" t="s">
        <v>8286</v>
      </c>
      <c r="P3243" s="6">
        <f t="shared" si="250"/>
        <v>6</v>
      </c>
      <c r="Q3243">
        <f t="shared" si="251"/>
        <v>15</v>
      </c>
      <c r="R3243" s="16">
        <f t="shared" si="252"/>
        <v>42177.964201388888</v>
      </c>
      <c r="S3243" s="16">
        <f t="shared" si="253"/>
        <v>42286.88217592593</v>
      </c>
      <c r="T3243">
        <f t="shared" si="254"/>
        <v>2015</v>
      </c>
    </row>
    <row r="3244" spans="1:20" ht="30" hidden="1" x14ac:dyDescent="0.25">
      <c r="A3244">
        <v>1548</v>
      </c>
      <c r="B3244" s="3" t="s">
        <v>1549</v>
      </c>
      <c r="C3244" s="3" t="s">
        <v>5658</v>
      </c>
      <c r="D3244" s="6">
        <v>700</v>
      </c>
      <c r="E3244" s="8">
        <v>60</v>
      </c>
      <c r="F3244" t="s">
        <v>8220</v>
      </c>
      <c r="G3244" t="s">
        <v>8223</v>
      </c>
      <c r="H3244" t="s">
        <v>8245</v>
      </c>
      <c r="I3244" s="10">
        <v>1447020620</v>
      </c>
      <c r="J3244">
        <v>1444425020</v>
      </c>
      <c r="K3244" t="b">
        <v>0</v>
      </c>
      <c r="L3244">
        <v>1</v>
      </c>
      <c r="M3244" t="b">
        <v>0</v>
      </c>
      <c r="N3244" s="12" t="s">
        <v>8273</v>
      </c>
      <c r="O3244" t="s">
        <v>8315</v>
      </c>
      <c r="P3244" s="6">
        <f t="shared" si="250"/>
        <v>8.57</v>
      </c>
      <c r="Q3244">
        <f t="shared" si="251"/>
        <v>60</v>
      </c>
      <c r="R3244" s="16">
        <f t="shared" si="252"/>
        <v>42286.88217592593</v>
      </c>
      <c r="S3244" s="16">
        <f t="shared" si="253"/>
        <v>41929.174456018518</v>
      </c>
      <c r="T3244">
        <f t="shared" si="254"/>
        <v>2015</v>
      </c>
    </row>
    <row r="3245" spans="1:20" ht="60" hidden="1" x14ac:dyDescent="0.25">
      <c r="A3245">
        <v>1914</v>
      </c>
      <c r="B3245" s="3" t="s">
        <v>1915</v>
      </c>
      <c r="C3245" s="3" t="s">
        <v>6024</v>
      </c>
      <c r="D3245" s="6">
        <v>666</v>
      </c>
      <c r="E3245" s="8">
        <v>60</v>
      </c>
      <c r="F3245" t="s">
        <v>8220</v>
      </c>
      <c r="G3245" t="s">
        <v>8223</v>
      </c>
      <c r="H3245" t="s">
        <v>8245</v>
      </c>
      <c r="I3245" s="10">
        <v>1414814340</v>
      </c>
      <c r="J3245">
        <v>1413519073</v>
      </c>
      <c r="K3245" t="b">
        <v>0</v>
      </c>
      <c r="L3245">
        <v>2</v>
      </c>
      <c r="M3245" t="b">
        <v>0</v>
      </c>
      <c r="N3245" s="12" t="s">
        <v>8268</v>
      </c>
      <c r="O3245" t="s">
        <v>8278</v>
      </c>
      <c r="P3245" s="6">
        <f t="shared" si="250"/>
        <v>9.01</v>
      </c>
      <c r="Q3245">
        <f t="shared" si="251"/>
        <v>30</v>
      </c>
      <c r="R3245" s="16">
        <f t="shared" si="252"/>
        <v>41929.174456018518</v>
      </c>
      <c r="S3245" s="16">
        <f t="shared" si="253"/>
        <v>42744.903182870374</v>
      </c>
      <c r="T3245">
        <f t="shared" si="254"/>
        <v>2014</v>
      </c>
    </row>
    <row r="3246" spans="1:20" ht="45" hidden="1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 s="10">
        <v>1486590035</v>
      </c>
      <c r="J3246">
        <v>1483998035</v>
      </c>
      <c r="K3246" t="b">
        <v>0</v>
      </c>
      <c r="L3246">
        <v>2</v>
      </c>
      <c r="M3246" t="b">
        <v>0</v>
      </c>
      <c r="N3246" s="12" t="s">
        <v>8279</v>
      </c>
      <c r="O3246" t="s">
        <v>8305</v>
      </c>
      <c r="P3246" s="6">
        <f t="shared" si="250"/>
        <v>0.84</v>
      </c>
      <c r="Q3246">
        <f t="shared" si="251"/>
        <v>29.5</v>
      </c>
      <c r="R3246" s="16">
        <f t="shared" si="252"/>
        <v>42744.903182870374</v>
      </c>
      <c r="S3246" s="16">
        <f t="shared" si="253"/>
        <v>42767.031678240746</v>
      </c>
      <c r="T3246">
        <f t="shared" si="254"/>
        <v>2017</v>
      </c>
    </row>
    <row r="3247" spans="1:20" ht="45" hidden="1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 s="10">
        <v>1488517200</v>
      </c>
      <c r="J3247">
        <v>1485909937</v>
      </c>
      <c r="K3247" t="b">
        <v>0</v>
      </c>
      <c r="L3247">
        <v>1</v>
      </c>
      <c r="M3247" t="b">
        <v>0</v>
      </c>
      <c r="N3247" s="12" t="s">
        <v>8283</v>
      </c>
      <c r="O3247" t="s">
        <v>8286</v>
      </c>
      <c r="P3247" s="6">
        <f t="shared" si="250"/>
        <v>1.97</v>
      </c>
      <c r="Q3247">
        <f t="shared" si="251"/>
        <v>59</v>
      </c>
      <c r="R3247" s="16">
        <f t="shared" si="252"/>
        <v>42767.031678240746</v>
      </c>
      <c r="S3247" s="16">
        <f t="shared" si="253"/>
        <v>41840.983541666668</v>
      </c>
      <c r="T3247">
        <f t="shared" si="254"/>
        <v>2017</v>
      </c>
    </row>
    <row r="3248" spans="1:20" ht="60" hidden="1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 s="10">
        <v>1409787378</v>
      </c>
      <c r="J3248">
        <v>1405899378</v>
      </c>
      <c r="K3248" t="b">
        <v>0</v>
      </c>
      <c r="L3248">
        <v>3</v>
      </c>
      <c r="M3248" t="b">
        <v>0</v>
      </c>
      <c r="N3248" s="12" t="s">
        <v>8271</v>
      </c>
      <c r="O3248" t="s">
        <v>8312</v>
      </c>
      <c r="P3248" s="6">
        <f t="shared" si="250"/>
        <v>1.9</v>
      </c>
      <c r="Q3248">
        <f t="shared" si="251"/>
        <v>19</v>
      </c>
      <c r="R3248" s="16">
        <f t="shared" si="252"/>
        <v>41840.983541666668</v>
      </c>
      <c r="S3248" s="16">
        <f t="shared" si="253"/>
        <v>41853.563402777778</v>
      </c>
      <c r="T3248">
        <f t="shared" si="254"/>
        <v>2014</v>
      </c>
    </row>
    <row r="3249" spans="1:20" ht="75" hidden="1" x14ac:dyDescent="0.25">
      <c r="A3249">
        <v>3083</v>
      </c>
      <c r="B3249" s="3" t="s">
        <v>3083</v>
      </c>
      <c r="C3249" s="3" t="s">
        <v>7193</v>
      </c>
      <c r="D3249" s="6">
        <v>20000</v>
      </c>
      <c r="E3249" s="8">
        <v>56</v>
      </c>
      <c r="F3249" t="s">
        <v>8220</v>
      </c>
      <c r="G3249" t="s">
        <v>8223</v>
      </c>
      <c r="H3249" t="s">
        <v>8245</v>
      </c>
      <c r="I3249" s="10">
        <v>1409547600</v>
      </c>
      <c r="J3249">
        <v>1406986278</v>
      </c>
      <c r="K3249" t="b">
        <v>0</v>
      </c>
      <c r="L3249">
        <v>3</v>
      </c>
      <c r="M3249" t="b">
        <v>0</v>
      </c>
      <c r="N3249" s="12" t="s">
        <v>8283</v>
      </c>
      <c r="O3249" t="s">
        <v>8284</v>
      </c>
      <c r="P3249" s="6">
        <f t="shared" si="250"/>
        <v>0.28000000000000003</v>
      </c>
      <c r="Q3249">
        <f t="shared" si="251"/>
        <v>18.670000000000002</v>
      </c>
      <c r="R3249" s="16">
        <f t="shared" si="252"/>
        <v>41853.563402777778</v>
      </c>
      <c r="S3249" s="16">
        <f t="shared" si="253"/>
        <v>42020.854247685187</v>
      </c>
      <c r="T3249">
        <f t="shared" si="254"/>
        <v>2014</v>
      </c>
    </row>
    <row r="3250" spans="1:20" ht="45" hidden="1" x14ac:dyDescent="0.25">
      <c r="A3250">
        <v>586</v>
      </c>
      <c r="B3250" s="3" t="s">
        <v>587</v>
      </c>
      <c r="C3250" s="3" t="s">
        <v>4696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 s="10">
        <v>1424032207</v>
      </c>
      <c r="J3250">
        <v>1421440207</v>
      </c>
      <c r="K3250" t="b">
        <v>0</v>
      </c>
      <c r="L3250">
        <v>4</v>
      </c>
      <c r="M3250" t="b">
        <v>0</v>
      </c>
      <c r="N3250" s="12" t="s">
        <v>8268</v>
      </c>
      <c r="O3250" t="s">
        <v>8302</v>
      </c>
      <c r="P3250" s="6">
        <f t="shared" si="250"/>
        <v>0.56000000000000005</v>
      </c>
      <c r="Q3250">
        <f t="shared" si="251"/>
        <v>14</v>
      </c>
      <c r="R3250" s="16">
        <f t="shared" si="252"/>
        <v>42020.854247685187</v>
      </c>
      <c r="S3250" s="16">
        <f t="shared" si="253"/>
        <v>41101.906111111115</v>
      </c>
      <c r="T3250">
        <f t="shared" si="254"/>
        <v>2015</v>
      </c>
    </row>
    <row r="3251" spans="1:20" ht="45" hidden="1" x14ac:dyDescent="0.25">
      <c r="A3251">
        <v>1082</v>
      </c>
      <c r="B3251" s="3" t="s">
        <v>1083</v>
      </c>
      <c r="C3251" s="3" t="s">
        <v>5192</v>
      </c>
      <c r="D3251" s="6">
        <v>10000</v>
      </c>
      <c r="E3251" s="8">
        <v>56</v>
      </c>
      <c r="F3251" t="s">
        <v>8220</v>
      </c>
      <c r="G3251" t="s">
        <v>8223</v>
      </c>
      <c r="H3251" t="s">
        <v>8245</v>
      </c>
      <c r="I3251" s="10">
        <v>1344635088</v>
      </c>
      <c r="J3251">
        <v>1342043088</v>
      </c>
      <c r="K3251" t="b">
        <v>0</v>
      </c>
      <c r="L3251">
        <v>3</v>
      </c>
      <c r="M3251" t="b">
        <v>0</v>
      </c>
      <c r="N3251" s="12" t="s">
        <v>8276</v>
      </c>
      <c r="O3251" t="s">
        <v>8294</v>
      </c>
      <c r="P3251" s="6">
        <f t="shared" si="250"/>
        <v>0.56000000000000005</v>
      </c>
      <c r="Q3251">
        <f t="shared" si="251"/>
        <v>18.670000000000002</v>
      </c>
      <c r="R3251" s="16">
        <f t="shared" si="252"/>
        <v>41101.906111111115</v>
      </c>
      <c r="S3251" s="16">
        <f t="shared" si="253"/>
        <v>42268.658715277779</v>
      </c>
      <c r="T3251">
        <f t="shared" si="254"/>
        <v>2012</v>
      </c>
    </row>
    <row r="3252" spans="1:20" ht="60" hidden="1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 s="10">
        <v>1445874513</v>
      </c>
      <c r="J3252">
        <v>1442850513</v>
      </c>
      <c r="K3252" t="b">
        <v>0</v>
      </c>
      <c r="L3252">
        <v>2</v>
      </c>
      <c r="M3252" t="b">
        <v>0</v>
      </c>
      <c r="N3252" s="12" t="s">
        <v>8268</v>
      </c>
      <c r="O3252" t="s">
        <v>8302</v>
      </c>
      <c r="P3252" s="6">
        <f t="shared" si="250"/>
        <v>0.37</v>
      </c>
      <c r="Q3252">
        <f t="shared" si="251"/>
        <v>27.5</v>
      </c>
      <c r="R3252" s="16">
        <f t="shared" si="252"/>
        <v>42268.658715277779</v>
      </c>
      <c r="S3252" s="16">
        <f t="shared" si="253"/>
        <v>42248.793310185181</v>
      </c>
      <c r="T3252">
        <f t="shared" si="254"/>
        <v>2015</v>
      </c>
    </row>
    <row r="3253" spans="1:20" ht="45" hidden="1" x14ac:dyDescent="0.25">
      <c r="A3253">
        <v>2380</v>
      </c>
      <c r="B3253" s="3" t="s">
        <v>2381</v>
      </c>
      <c r="C3253" s="3" t="s">
        <v>6490</v>
      </c>
      <c r="D3253" s="6">
        <v>15000</v>
      </c>
      <c r="E3253" s="8">
        <v>55</v>
      </c>
      <c r="F3253" t="s">
        <v>8219</v>
      </c>
      <c r="G3253" t="s">
        <v>8223</v>
      </c>
      <c r="H3253" t="s">
        <v>8245</v>
      </c>
      <c r="I3253" s="10">
        <v>1443726142</v>
      </c>
      <c r="J3253">
        <v>1441134142</v>
      </c>
      <c r="K3253" t="b">
        <v>0</v>
      </c>
      <c r="L3253">
        <v>3</v>
      </c>
      <c r="M3253" t="b">
        <v>0</v>
      </c>
      <c r="N3253" s="12" t="s">
        <v>8268</v>
      </c>
      <c r="O3253" t="s">
        <v>8302</v>
      </c>
      <c r="P3253" s="6">
        <f t="shared" si="250"/>
        <v>0.37</v>
      </c>
      <c r="Q3253">
        <f t="shared" si="251"/>
        <v>18.329999999999998</v>
      </c>
      <c r="R3253" s="16">
        <f t="shared" si="252"/>
        <v>42248.793310185181</v>
      </c>
      <c r="S3253" s="16">
        <f t="shared" si="253"/>
        <v>41784.789687500001</v>
      </c>
      <c r="T3253">
        <f t="shared" si="254"/>
        <v>2015</v>
      </c>
    </row>
    <row r="3254" spans="1:20" ht="45" hidden="1" x14ac:dyDescent="0.25">
      <c r="A3254">
        <v>2862</v>
      </c>
      <c r="B3254" s="3" t="s">
        <v>2862</v>
      </c>
      <c r="C3254" s="3" t="s">
        <v>6972</v>
      </c>
      <c r="D3254" s="6">
        <v>12700</v>
      </c>
      <c r="E3254" s="8">
        <v>55</v>
      </c>
      <c r="F3254" t="s">
        <v>8220</v>
      </c>
      <c r="G3254" t="s">
        <v>8223</v>
      </c>
      <c r="H3254" t="s">
        <v>8245</v>
      </c>
      <c r="I3254" s="10">
        <v>1403636229</v>
      </c>
      <c r="J3254">
        <v>1401044229</v>
      </c>
      <c r="K3254" t="b">
        <v>0</v>
      </c>
      <c r="L3254">
        <v>3</v>
      </c>
      <c r="M3254" t="b">
        <v>0</v>
      </c>
      <c r="N3254" s="12" t="s">
        <v>8283</v>
      </c>
      <c r="O3254" t="s">
        <v>8286</v>
      </c>
      <c r="P3254" s="6">
        <f t="shared" si="250"/>
        <v>0.43</v>
      </c>
      <c r="Q3254">
        <f t="shared" si="251"/>
        <v>18.329999999999998</v>
      </c>
      <c r="R3254" s="16">
        <f t="shared" si="252"/>
        <v>41784.789687500001</v>
      </c>
      <c r="S3254" s="16">
        <f t="shared" si="253"/>
        <v>41054.847777777781</v>
      </c>
      <c r="T3254">
        <f t="shared" si="254"/>
        <v>2014</v>
      </c>
    </row>
    <row r="3255" spans="1:20" ht="60" hidden="1" x14ac:dyDescent="0.25">
      <c r="A3255">
        <v>1577</v>
      </c>
      <c r="B3255" s="3" t="s">
        <v>1578</v>
      </c>
      <c r="C3255" s="3" t="s">
        <v>5687</v>
      </c>
      <c r="D3255" s="6">
        <v>10000</v>
      </c>
      <c r="E3255" s="8">
        <v>55</v>
      </c>
      <c r="F3255" t="s">
        <v>8219</v>
      </c>
      <c r="G3255" t="s">
        <v>8223</v>
      </c>
      <c r="H3255" t="s">
        <v>8245</v>
      </c>
      <c r="I3255" s="10">
        <v>1343161248</v>
      </c>
      <c r="J3255">
        <v>1337977248</v>
      </c>
      <c r="K3255" t="b">
        <v>0</v>
      </c>
      <c r="L3255">
        <v>2</v>
      </c>
      <c r="M3255" t="b">
        <v>0</v>
      </c>
      <c r="N3255" s="12" t="s">
        <v>8271</v>
      </c>
      <c r="O3255" t="s">
        <v>8309</v>
      </c>
      <c r="P3255" s="6">
        <f t="shared" si="250"/>
        <v>0.55000000000000004</v>
      </c>
      <c r="Q3255">
        <f t="shared" si="251"/>
        <v>27.5</v>
      </c>
      <c r="R3255" s="16">
        <f t="shared" si="252"/>
        <v>41054.847777777781</v>
      </c>
      <c r="S3255" s="16">
        <f t="shared" si="253"/>
        <v>42096.918240740735</v>
      </c>
      <c r="T3255">
        <f t="shared" si="254"/>
        <v>2012</v>
      </c>
    </row>
    <row r="3256" spans="1:20" ht="45" hidden="1" x14ac:dyDescent="0.25">
      <c r="A3256">
        <v>2355</v>
      </c>
      <c r="B3256" s="3" t="s">
        <v>2356</v>
      </c>
      <c r="C3256" s="3" t="s">
        <v>6465</v>
      </c>
      <c r="D3256" s="6">
        <v>8000</v>
      </c>
      <c r="E3256" s="8">
        <v>55</v>
      </c>
      <c r="F3256" t="s">
        <v>8219</v>
      </c>
      <c r="G3256" t="s">
        <v>8225</v>
      </c>
      <c r="H3256" t="s">
        <v>8247</v>
      </c>
      <c r="I3256" s="10">
        <v>1430604136</v>
      </c>
      <c r="J3256">
        <v>1428012136</v>
      </c>
      <c r="K3256" t="b">
        <v>0</v>
      </c>
      <c r="L3256">
        <v>2</v>
      </c>
      <c r="M3256" t="b">
        <v>0</v>
      </c>
      <c r="N3256" s="12" t="s">
        <v>8268</v>
      </c>
      <c r="O3256" t="s">
        <v>8302</v>
      </c>
      <c r="P3256" s="6">
        <f t="shared" si="250"/>
        <v>0.69</v>
      </c>
      <c r="Q3256">
        <f t="shared" si="251"/>
        <v>27.5</v>
      </c>
      <c r="R3256" s="16">
        <f t="shared" si="252"/>
        <v>42096.918240740735</v>
      </c>
      <c r="S3256" s="16">
        <f t="shared" si="253"/>
        <v>41805.895254629628</v>
      </c>
      <c r="T3256">
        <f t="shared" si="254"/>
        <v>2015</v>
      </c>
    </row>
    <row r="3257" spans="1:20" ht="45" hidden="1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 s="10">
        <v>1405027750</v>
      </c>
      <c r="J3257">
        <v>1402867750</v>
      </c>
      <c r="K3257" t="b">
        <v>0</v>
      </c>
      <c r="L3257">
        <v>2</v>
      </c>
      <c r="M3257" t="b">
        <v>0</v>
      </c>
      <c r="N3257" s="12" t="s">
        <v>8279</v>
      </c>
      <c r="O3257" t="s">
        <v>8305</v>
      </c>
      <c r="P3257" s="6">
        <f t="shared" si="250"/>
        <v>0.69</v>
      </c>
      <c r="Q3257">
        <f t="shared" si="251"/>
        <v>27.5</v>
      </c>
      <c r="R3257" s="16">
        <f t="shared" si="252"/>
        <v>41805.895254629628</v>
      </c>
      <c r="S3257" s="16">
        <f t="shared" si="253"/>
        <v>42232.15016203704</v>
      </c>
      <c r="T3257">
        <f t="shared" si="254"/>
        <v>2014</v>
      </c>
    </row>
    <row r="3258" spans="1:20" ht="45" hidden="1" x14ac:dyDescent="0.25">
      <c r="A3258">
        <v>1417</v>
      </c>
      <c r="B3258" s="3" t="s">
        <v>1418</v>
      </c>
      <c r="C3258" s="3" t="s">
        <v>5527</v>
      </c>
      <c r="D3258" s="6">
        <v>4500</v>
      </c>
      <c r="E3258" s="8">
        <v>55</v>
      </c>
      <c r="F3258" t="s">
        <v>8220</v>
      </c>
      <c r="G3258" t="s">
        <v>8223</v>
      </c>
      <c r="H3258" t="s">
        <v>8245</v>
      </c>
      <c r="I3258" s="10">
        <v>1442315460</v>
      </c>
      <c r="J3258">
        <v>1439696174</v>
      </c>
      <c r="K3258" t="b">
        <v>0</v>
      </c>
      <c r="L3258">
        <v>2</v>
      </c>
      <c r="M3258" t="b">
        <v>0</v>
      </c>
      <c r="N3258" s="12" t="s">
        <v>8271</v>
      </c>
      <c r="O3258" t="s">
        <v>8308</v>
      </c>
      <c r="P3258" s="6">
        <f t="shared" si="250"/>
        <v>1.22</v>
      </c>
      <c r="Q3258">
        <f t="shared" si="251"/>
        <v>27.5</v>
      </c>
      <c r="R3258" s="16">
        <f t="shared" si="252"/>
        <v>42232.15016203704</v>
      </c>
      <c r="S3258" s="16">
        <f t="shared" si="253"/>
        <v>42104.781597222223</v>
      </c>
      <c r="T3258">
        <f t="shared" si="254"/>
        <v>2015</v>
      </c>
    </row>
    <row r="3259" spans="1:20" ht="75" hidden="1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 s="10">
        <v>1431283530</v>
      </c>
      <c r="J3259">
        <v>1428691530</v>
      </c>
      <c r="K3259" t="b">
        <v>0</v>
      </c>
      <c r="L3259">
        <v>3</v>
      </c>
      <c r="M3259" t="b">
        <v>0</v>
      </c>
      <c r="N3259" s="12" t="s">
        <v>8283</v>
      </c>
      <c r="O3259" t="s">
        <v>8295</v>
      </c>
      <c r="P3259" s="6">
        <f t="shared" si="250"/>
        <v>5.5</v>
      </c>
      <c r="Q3259">
        <f t="shared" si="251"/>
        <v>18.329999999999998</v>
      </c>
      <c r="R3259" s="16">
        <f t="shared" si="252"/>
        <v>42104.781597222223</v>
      </c>
      <c r="S3259" s="16">
        <f t="shared" si="253"/>
        <v>42778.765300925923</v>
      </c>
      <c r="T3259">
        <f t="shared" si="254"/>
        <v>2015</v>
      </c>
    </row>
    <row r="3260" spans="1:20" ht="45" hidden="1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 s="10">
        <v>1489512122</v>
      </c>
      <c r="J3260">
        <v>1486923722</v>
      </c>
      <c r="K3260" t="b">
        <v>0</v>
      </c>
      <c r="L3260">
        <v>4</v>
      </c>
      <c r="M3260" t="b">
        <v>0</v>
      </c>
      <c r="N3260" s="12" t="s">
        <v>8268</v>
      </c>
      <c r="O3260" t="s">
        <v>8270</v>
      </c>
      <c r="P3260" s="6">
        <f t="shared" si="250"/>
        <v>0.11</v>
      </c>
      <c r="Q3260">
        <f t="shared" si="251"/>
        <v>13.25</v>
      </c>
      <c r="R3260" s="16">
        <f t="shared" si="252"/>
        <v>42778.765300925923</v>
      </c>
      <c r="S3260" s="16">
        <f t="shared" si="253"/>
        <v>42429.695543981477</v>
      </c>
      <c r="T3260">
        <f t="shared" si="254"/>
        <v>2017</v>
      </c>
    </row>
    <row r="3261" spans="1:20" ht="60" hidden="1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 s="10">
        <v>1459352495</v>
      </c>
      <c r="J3261">
        <v>1456764095</v>
      </c>
      <c r="K3261" t="b">
        <v>0</v>
      </c>
      <c r="L3261">
        <v>4</v>
      </c>
      <c r="M3261" t="b">
        <v>0</v>
      </c>
      <c r="N3261" s="12" t="s">
        <v>8276</v>
      </c>
      <c r="O3261" t="s">
        <v>8294</v>
      </c>
      <c r="P3261" s="6">
        <f t="shared" si="250"/>
        <v>0.13</v>
      </c>
      <c r="Q3261">
        <f t="shared" si="251"/>
        <v>13.25</v>
      </c>
      <c r="R3261" s="16">
        <f t="shared" si="252"/>
        <v>42429.695543981477</v>
      </c>
      <c r="S3261" s="16">
        <f t="shared" si="253"/>
        <v>42585.7106712963</v>
      </c>
      <c r="T3261">
        <f t="shared" si="254"/>
        <v>2016</v>
      </c>
    </row>
    <row r="3262" spans="1:20" ht="45" hidden="1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 s="10">
        <v>1472835802</v>
      </c>
      <c r="J3262">
        <v>1470243802</v>
      </c>
      <c r="K3262" t="b">
        <v>0</v>
      </c>
      <c r="L3262">
        <v>4</v>
      </c>
      <c r="M3262" t="b">
        <v>0</v>
      </c>
      <c r="N3262" s="12" t="s">
        <v>8271</v>
      </c>
      <c r="O3262" t="s">
        <v>8316</v>
      </c>
      <c r="P3262" s="6">
        <f t="shared" si="250"/>
        <v>1.06</v>
      </c>
      <c r="Q3262">
        <f t="shared" si="251"/>
        <v>13.25</v>
      </c>
      <c r="R3262" s="16">
        <f t="shared" si="252"/>
        <v>42585.7106712963</v>
      </c>
      <c r="S3262" s="16">
        <f t="shared" si="253"/>
        <v>42300.585891203707</v>
      </c>
      <c r="T3262">
        <f t="shared" si="254"/>
        <v>2016</v>
      </c>
    </row>
    <row r="3263" spans="1:20" ht="45" hidden="1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 s="10">
        <v>1448204621</v>
      </c>
      <c r="J3263">
        <v>1445609021</v>
      </c>
      <c r="K3263" t="b">
        <v>0</v>
      </c>
      <c r="L3263">
        <v>1</v>
      </c>
      <c r="M3263" t="b">
        <v>0</v>
      </c>
      <c r="N3263" s="12" t="s">
        <v>8271</v>
      </c>
      <c r="O3263" t="s">
        <v>8316</v>
      </c>
      <c r="P3263" s="6">
        <f t="shared" si="250"/>
        <v>2.12</v>
      </c>
      <c r="Q3263">
        <f t="shared" si="251"/>
        <v>53</v>
      </c>
      <c r="R3263" s="16">
        <f t="shared" si="252"/>
        <v>42300.585891203707</v>
      </c>
      <c r="S3263" s="16">
        <f t="shared" si="253"/>
        <v>42249.667997685188</v>
      </c>
      <c r="T3263">
        <f t="shared" si="254"/>
        <v>2015</v>
      </c>
    </row>
    <row r="3264" spans="1:20" ht="60" hidden="1" x14ac:dyDescent="0.25">
      <c r="A3264">
        <v>546</v>
      </c>
      <c r="B3264" s="3" t="s">
        <v>547</v>
      </c>
      <c r="C3264" s="3" t="s">
        <v>4656</v>
      </c>
      <c r="D3264" s="6">
        <v>60000</v>
      </c>
      <c r="E3264" s="8">
        <v>52</v>
      </c>
      <c r="F3264" t="s">
        <v>8220</v>
      </c>
      <c r="G3264" t="s">
        <v>8223</v>
      </c>
      <c r="H3264" t="s">
        <v>8245</v>
      </c>
      <c r="I3264" s="10">
        <v>1445097715</v>
      </c>
      <c r="J3264">
        <v>1441209715</v>
      </c>
      <c r="K3264" t="b">
        <v>0</v>
      </c>
      <c r="L3264">
        <v>2</v>
      </c>
      <c r="M3264" t="b">
        <v>0</v>
      </c>
      <c r="N3264" s="12" t="s">
        <v>8268</v>
      </c>
      <c r="O3264" t="s">
        <v>8302</v>
      </c>
      <c r="P3264" s="6">
        <f t="shared" si="250"/>
        <v>0.09</v>
      </c>
      <c r="Q3264">
        <f t="shared" si="251"/>
        <v>26</v>
      </c>
      <c r="R3264" s="16">
        <f t="shared" si="252"/>
        <v>42249.667997685188</v>
      </c>
      <c r="S3264" s="16">
        <f t="shared" si="253"/>
        <v>42318.098217592589</v>
      </c>
      <c r="T3264">
        <f t="shared" si="254"/>
        <v>2015</v>
      </c>
    </row>
    <row r="3265" spans="1:20" ht="45" hidden="1" x14ac:dyDescent="0.25">
      <c r="A3265">
        <v>505</v>
      </c>
      <c r="B3265" s="3" t="s">
        <v>506</v>
      </c>
      <c r="C3265" s="3" t="s">
        <v>4615</v>
      </c>
      <c r="D3265" s="6">
        <v>12000</v>
      </c>
      <c r="E3265" s="8">
        <v>52</v>
      </c>
      <c r="F3265" t="s">
        <v>8220</v>
      </c>
      <c r="G3265" t="s">
        <v>8223</v>
      </c>
      <c r="H3265" t="s">
        <v>8245</v>
      </c>
      <c r="I3265" s="10">
        <v>1451010086</v>
      </c>
      <c r="J3265">
        <v>1447122086</v>
      </c>
      <c r="K3265" t="b">
        <v>0</v>
      </c>
      <c r="L3265">
        <v>14</v>
      </c>
      <c r="M3265" t="b">
        <v>0</v>
      </c>
      <c r="N3265" s="12" t="s">
        <v>8281</v>
      </c>
      <c r="O3265" t="s">
        <v>8299</v>
      </c>
      <c r="P3265" s="6">
        <f t="shared" si="250"/>
        <v>0.43</v>
      </c>
      <c r="Q3265">
        <f t="shared" si="251"/>
        <v>3.71</v>
      </c>
      <c r="R3265" s="16">
        <f t="shared" si="252"/>
        <v>42318.098217592589</v>
      </c>
      <c r="S3265" s="16">
        <f t="shared" si="253"/>
        <v>42107.679756944446</v>
      </c>
      <c r="T3265">
        <f t="shared" si="254"/>
        <v>2015</v>
      </c>
    </row>
    <row r="3266" spans="1:20" ht="30" hidden="1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 s="10">
        <v>1431533931</v>
      </c>
      <c r="J3266">
        <v>1428941931</v>
      </c>
      <c r="K3266" t="b">
        <v>0</v>
      </c>
      <c r="L3266">
        <v>1</v>
      </c>
      <c r="M3266" t="b">
        <v>0</v>
      </c>
      <c r="N3266" s="12" t="s">
        <v>8279</v>
      </c>
      <c r="O3266" t="s">
        <v>8305</v>
      </c>
      <c r="P3266" s="6">
        <f t="shared" ref="P3266:P3329" si="255">ROUND(E3266/D3266*100,2)</f>
        <v>0.43</v>
      </c>
      <c r="Q3266">
        <f t="shared" ref="Q3266:Q3329" si="256">ROUND(E3266/L3266,2)</f>
        <v>52</v>
      </c>
      <c r="R3266" s="16">
        <f t="shared" si="252"/>
        <v>42107.679756944446</v>
      </c>
      <c r="S3266" s="16">
        <f t="shared" si="253"/>
        <v>42055.600995370376</v>
      </c>
      <c r="T3266">
        <f t="shared" si="254"/>
        <v>2015</v>
      </c>
    </row>
    <row r="3267" spans="1:20" ht="60" hidden="1" x14ac:dyDescent="0.25">
      <c r="A3267">
        <v>2654</v>
      </c>
      <c r="B3267" s="3" t="s">
        <v>2654</v>
      </c>
      <c r="C3267" s="3" t="s">
        <v>6764</v>
      </c>
      <c r="D3267" s="6">
        <v>100000</v>
      </c>
      <c r="E3267" s="8">
        <v>51</v>
      </c>
      <c r="F3267" t="s">
        <v>8219</v>
      </c>
      <c r="G3267" t="s">
        <v>8223</v>
      </c>
      <c r="H3267" t="s">
        <v>8245</v>
      </c>
      <c r="I3267" s="10">
        <v>1429622726</v>
      </c>
      <c r="J3267">
        <v>1424442326</v>
      </c>
      <c r="K3267" t="b">
        <v>0</v>
      </c>
      <c r="L3267">
        <v>6</v>
      </c>
      <c r="M3267" t="b">
        <v>0</v>
      </c>
      <c r="N3267" s="12" t="s">
        <v>8268</v>
      </c>
      <c r="O3267" t="s">
        <v>8275</v>
      </c>
      <c r="P3267" s="6">
        <f t="shared" si="255"/>
        <v>0.05</v>
      </c>
      <c r="Q3267">
        <f t="shared" si="256"/>
        <v>8.5</v>
      </c>
      <c r="R3267" s="16">
        <f t="shared" ref="R3267:R3330" si="257">(((J3267/60)/60)/24)+DATE(1970,1,1)</f>
        <v>42055.600995370376</v>
      </c>
      <c r="S3267" s="16">
        <f t="shared" ref="S3267:S3330" si="258">(((J3268/60)/60)/24)+DATE(1970,1,1)</f>
        <v>41645.832141203704</v>
      </c>
      <c r="T3267">
        <f t="shared" ref="T3267:T3330" si="259">YEAR(R3267)</f>
        <v>2015</v>
      </c>
    </row>
    <row r="3268" spans="1:20" ht="60" hidden="1" x14ac:dyDescent="0.25">
      <c r="A3268">
        <v>1072</v>
      </c>
      <c r="B3268" s="3" t="s">
        <v>1073</v>
      </c>
      <c r="C3268" s="3" t="s">
        <v>5182</v>
      </c>
      <c r="D3268" s="6">
        <v>75000</v>
      </c>
      <c r="E3268" s="8">
        <v>51</v>
      </c>
      <c r="F3268" t="s">
        <v>8220</v>
      </c>
      <c r="G3268" t="s">
        <v>8223</v>
      </c>
      <c r="H3268" t="s">
        <v>8245</v>
      </c>
      <c r="I3268" s="10">
        <v>1391630297</v>
      </c>
      <c r="J3268">
        <v>1389038297</v>
      </c>
      <c r="K3268" t="b">
        <v>0</v>
      </c>
      <c r="L3268">
        <v>4</v>
      </c>
      <c r="M3268" t="b">
        <v>0</v>
      </c>
      <c r="N3268" s="12" t="s">
        <v>8276</v>
      </c>
      <c r="O3268" t="s">
        <v>8294</v>
      </c>
      <c r="P3268" s="6">
        <f t="shared" si="255"/>
        <v>7.0000000000000007E-2</v>
      </c>
      <c r="Q3268">
        <f t="shared" si="256"/>
        <v>12.75</v>
      </c>
      <c r="R3268" s="16">
        <f t="shared" si="257"/>
        <v>41645.832141203704</v>
      </c>
      <c r="S3268" s="16">
        <f t="shared" si="258"/>
        <v>42528.899398148147</v>
      </c>
      <c r="T3268">
        <f t="shared" si="259"/>
        <v>2014</v>
      </c>
    </row>
    <row r="3269" spans="1:20" ht="45" hidden="1" x14ac:dyDescent="0.25">
      <c r="A3269">
        <v>1875</v>
      </c>
      <c r="B3269" s="3" t="s">
        <v>1876</v>
      </c>
      <c r="C3269" s="3" t="s">
        <v>5985</v>
      </c>
      <c r="D3269" s="6">
        <v>10000</v>
      </c>
      <c r="E3269" s="8">
        <v>51</v>
      </c>
      <c r="F3269" t="s">
        <v>8220</v>
      </c>
      <c r="G3269" t="s">
        <v>8223</v>
      </c>
      <c r="H3269" t="s">
        <v>8245</v>
      </c>
      <c r="I3269" s="10">
        <v>1470519308</v>
      </c>
      <c r="J3269">
        <v>1465335308</v>
      </c>
      <c r="K3269" t="b">
        <v>0</v>
      </c>
      <c r="L3269">
        <v>3</v>
      </c>
      <c r="M3269" t="b">
        <v>0</v>
      </c>
      <c r="N3269" s="12" t="s">
        <v>8276</v>
      </c>
      <c r="O3269" t="s">
        <v>8304</v>
      </c>
      <c r="P3269" s="6">
        <f t="shared" si="255"/>
        <v>0.51</v>
      </c>
      <c r="Q3269">
        <f t="shared" si="256"/>
        <v>17</v>
      </c>
      <c r="R3269" s="16">
        <f t="shared" si="257"/>
        <v>42528.899398148147</v>
      </c>
      <c r="S3269" s="16">
        <f t="shared" si="258"/>
        <v>42110.326423611114</v>
      </c>
      <c r="T3269">
        <f t="shared" si="259"/>
        <v>2016</v>
      </c>
    </row>
    <row r="3270" spans="1:20" ht="45" hidden="1" x14ac:dyDescent="0.25">
      <c r="A3270">
        <v>2580</v>
      </c>
      <c r="B3270" s="3" t="s">
        <v>2580</v>
      </c>
      <c r="C3270" s="3" t="s">
        <v>6690</v>
      </c>
      <c r="D3270" s="6">
        <v>8500</v>
      </c>
      <c r="E3270" s="8">
        <v>51</v>
      </c>
      <c r="F3270" t="s">
        <v>8219</v>
      </c>
      <c r="G3270" t="s">
        <v>8223</v>
      </c>
      <c r="H3270" t="s">
        <v>8245</v>
      </c>
      <c r="I3270" s="10">
        <v>1431745200</v>
      </c>
      <c r="J3270">
        <v>1429170603</v>
      </c>
      <c r="K3270" t="b">
        <v>0</v>
      </c>
      <c r="L3270">
        <v>2</v>
      </c>
      <c r="M3270" t="b">
        <v>0</v>
      </c>
      <c r="N3270" s="12" t="s">
        <v>8279</v>
      </c>
      <c r="O3270" t="s">
        <v>8305</v>
      </c>
      <c r="P3270" s="6">
        <f t="shared" si="255"/>
        <v>0.6</v>
      </c>
      <c r="Q3270">
        <f t="shared" si="256"/>
        <v>25.5</v>
      </c>
      <c r="R3270" s="16">
        <f t="shared" si="257"/>
        <v>42110.326423611114</v>
      </c>
      <c r="S3270" s="16">
        <f t="shared" si="258"/>
        <v>41605.167696759258</v>
      </c>
      <c r="T3270">
        <f t="shared" si="259"/>
        <v>2015</v>
      </c>
    </row>
    <row r="3271" spans="1:20" ht="60" hidden="1" x14ac:dyDescent="0.25">
      <c r="A3271">
        <v>470</v>
      </c>
      <c r="B3271" s="3" t="s">
        <v>471</v>
      </c>
      <c r="C3271" s="3" t="s">
        <v>4580</v>
      </c>
      <c r="D3271" s="6">
        <v>5000</v>
      </c>
      <c r="E3271" s="8">
        <v>51</v>
      </c>
      <c r="F3271" t="s">
        <v>8220</v>
      </c>
      <c r="G3271" t="s">
        <v>8223</v>
      </c>
      <c r="H3271" t="s">
        <v>8245</v>
      </c>
      <c r="I3271" s="10">
        <v>1389844800</v>
      </c>
      <c r="J3271">
        <v>1385524889</v>
      </c>
      <c r="K3271" t="b">
        <v>0</v>
      </c>
      <c r="L3271">
        <v>2</v>
      </c>
      <c r="M3271" t="b">
        <v>0</v>
      </c>
      <c r="N3271" s="12" t="s">
        <v>8281</v>
      </c>
      <c r="O3271" t="s">
        <v>8299</v>
      </c>
      <c r="P3271" s="6">
        <f t="shared" si="255"/>
        <v>1.02</v>
      </c>
      <c r="Q3271">
        <f t="shared" si="256"/>
        <v>25.5</v>
      </c>
      <c r="R3271" s="16">
        <f t="shared" si="257"/>
        <v>41605.167696759258</v>
      </c>
      <c r="S3271" s="16">
        <f t="shared" si="258"/>
        <v>42187.281678240746</v>
      </c>
      <c r="T3271">
        <f t="shared" si="259"/>
        <v>2013</v>
      </c>
    </row>
    <row r="3272" spans="1:20" ht="60" hidden="1" x14ac:dyDescent="0.25">
      <c r="A3272">
        <v>1703</v>
      </c>
      <c r="B3272" s="3" t="s">
        <v>1704</v>
      </c>
      <c r="C3272" s="3" t="s">
        <v>5813</v>
      </c>
      <c r="D3272" s="6">
        <v>5000</v>
      </c>
      <c r="E3272" s="8">
        <v>51</v>
      </c>
      <c r="F3272" t="s">
        <v>8220</v>
      </c>
      <c r="G3272" t="s">
        <v>8223</v>
      </c>
      <c r="H3272" t="s">
        <v>8245</v>
      </c>
      <c r="I3272" s="10">
        <v>1441003537</v>
      </c>
      <c r="J3272">
        <v>1435819537</v>
      </c>
      <c r="K3272" t="b">
        <v>0</v>
      </c>
      <c r="L3272">
        <v>2</v>
      </c>
      <c r="M3272" t="b">
        <v>0</v>
      </c>
      <c r="N3272" s="12" t="s">
        <v>8287</v>
      </c>
      <c r="O3272" t="s">
        <v>8290</v>
      </c>
      <c r="P3272" s="6">
        <f t="shared" si="255"/>
        <v>1.02</v>
      </c>
      <c r="Q3272">
        <f t="shared" si="256"/>
        <v>25.5</v>
      </c>
      <c r="R3272" s="16">
        <f t="shared" si="257"/>
        <v>42187.281678240746</v>
      </c>
      <c r="S3272" s="16">
        <f t="shared" si="258"/>
        <v>42555.698738425926</v>
      </c>
      <c r="T3272">
        <f t="shared" si="259"/>
        <v>2015</v>
      </c>
    </row>
    <row r="3273" spans="1:20" ht="60" hidden="1" x14ac:dyDescent="0.25">
      <c r="A3273">
        <v>1985</v>
      </c>
      <c r="B3273" s="3" t="s">
        <v>1986</v>
      </c>
      <c r="C3273" s="3" t="s">
        <v>6095</v>
      </c>
      <c r="D3273" s="6">
        <v>1600</v>
      </c>
      <c r="E3273" s="8">
        <v>51</v>
      </c>
      <c r="F3273" t="s">
        <v>8220</v>
      </c>
      <c r="G3273" t="s">
        <v>8224</v>
      </c>
      <c r="H3273" t="s">
        <v>8246</v>
      </c>
      <c r="I3273" s="10">
        <v>1470178800</v>
      </c>
      <c r="J3273">
        <v>1467650771</v>
      </c>
      <c r="K3273" t="b">
        <v>0</v>
      </c>
      <c r="L3273">
        <v>4</v>
      </c>
      <c r="M3273" t="b">
        <v>0</v>
      </c>
      <c r="N3273" s="12" t="s">
        <v>8273</v>
      </c>
      <c r="O3273" t="s">
        <v>8313</v>
      </c>
      <c r="P3273" s="6">
        <f t="shared" si="255"/>
        <v>3.19</v>
      </c>
      <c r="Q3273">
        <f t="shared" si="256"/>
        <v>12.75</v>
      </c>
      <c r="R3273" s="16">
        <f t="shared" si="257"/>
        <v>42555.698738425926</v>
      </c>
      <c r="S3273" s="16">
        <f t="shared" si="258"/>
        <v>41825.791226851856</v>
      </c>
      <c r="T3273">
        <f t="shared" si="259"/>
        <v>2016</v>
      </c>
    </row>
    <row r="3274" spans="1:20" ht="60" hidden="1" x14ac:dyDescent="0.25">
      <c r="A3274">
        <v>184</v>
      </c>
      <c r="B3274" s="3" t="s">
        <v>186</v>
      </c>
      <c r="C3274" s="3" t="s">
        <v>4294</v>
      </c>
      <c r="D3274" s="6">
        <v>1500</v>
      </c>
      <c r="E3274" s="8">
        <v>51</v>
      </c>
      <c r="F3274" t="s">
        <v>8220</v>
      </c>
      <c r="G3274" t="s">
        <v>8228</v>
      </c>
      <c r="H3274" t="s">
        <v>8250</v>
      </c>
      <c r="I3274" s="10">
        <v>1409543940</v>
      </c>
      <c r="J3274">
        <v>1404586762</v>
      </c>
      <c r="K3274" t="b">
        <v>0</v>
      </c>
      <c r="L3274">
        <v>2</v>
      </c>
      <c r="M3274" t="b">
        <v>0</v>
      </c>
      <c r="N3274" s="12" t="s">
        <v>8281</v>
      </c>
      <c r="O3274" t="s">
        <v>8285</v>
      </c>
      <c r="P3274" s="6">
        <f t="shared" si="255"/>
        <v>3.4</v>
      </c>
      <c r="Q3274">
        <f t="shared" si="256"/>
        <v>25.5</v>
      </c>
      <c r="R3274" s="16">
        <f t="shared" si="257"/>
        <v>41825.791226851856</v>
      </c>
      <c r="S3274" s="16">
        <f t="shared" si="258"/>
        <v>41826.61954861111</v>
      </c>
      <c r="T3274">
        <f t="shared" si="259"/>
        <v>2014</v>
      </c>
    </row>
    <row r="3275" spans="1:20" ht="45" hidden="1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 s="10">
        <v>1407250329</v>
      </c>
      <c r="J3275">
        <v>1404658329</v>
      </c>
      <c r="K3275" t="b">
        <v>0</v>
      </c>
      <c r="L3275">
        <v>6</v>
      </c>
      <c r="M3275" t="b">
        <v>0</v>
      </c>
      <c r="N3275" s="12" t="s">
        <v>8283</v>
      </c>
      <c r="O3275" t="s">
        <v>8286</v>
      </c>
      <c r="P3275" s="6">
        <f t="shared" si="255"/>
        <v>8.5</v>
      </c>
      <c r="Q3275">
        <f t="shared" si="256"/>
        <v>8.5</v>
      </c>
      <c r="R3275" s="16">
        <f t="shared" si="257"/>
        <v>41826.61954861111</v>
      </c>
      <c r="S3275" s="16">
        <f t="shared" si="258"/>
        <v>42215.662314814821</v>
      </c>
      <c r="T3275">
        <f t="shared" si="259"/>
        <v>2014</v>
      </c>
    </row>
    <row r="3276" spans="1:20" ht="30" hidden="1" x14ac:dyDescent="0.25">
      <c r="A3276">
        <v>2373</v>
      </c>
      <c r="B3276" s="3" t="s">
        <v>2374</v>
      </c>
      <c r="C3276" s="3" t="s">
        <v>6483</v>
      </c>
      <c r="D3276" s="6">
        <v>850000</v>
      </c>
      <c r="E3276" s="8">
        <v>50</v>
      </c>
      <c r="F3276" t="s">
        <v>8219</v>
      </c>
      <c r="G3276" t="s">
        <v>8234</v>
      </c>
      <c r="H3276" t="s">
        <v>8254</v>
      </c>
      <c r="I3276" s="10">
        <v>1440863624</v>
      </c>
      <c r="J3276">
        <v>1438271624</v>
      </c>
      <c r="K3276" t="b">
        <v>0</v>
      </c>
      <c r="L3276">
        <v>1</v>
      </c>
      <c r="M3276" t="b">
        <v>0</v>
      </c>
      <c r="N3276" s="12" t="s">
        <v>8268</v>
      </c>
      <c r="O3276" t="s">
        <v>8302</v>
      </c>
      <c r="P3276" s="6">
        <f t="shared" si="255"/>
        <v>0.01</v>
      </c>
      <c r="Q3276">
        <f t="shared" si="256"/>
        <v>50</v>
      </c>
      <c r="R3276" s="16">
        <f t="shared" si="257"/>
        <v>42215.662314814821</v>
      </c>
      <c r="S3276" s="16">
        <f t="shared" si="258"/>
        <v>41761.94258101852</v>
      </c>
      <c r="T3276">
        <f t="shared" si="259"/>
        <v>2015</v>
      </c>
    </row>
    <row r="3277" spans="1:20" ht="60" hidden="1" x14ac:dyDescent="0.25">
      <c r="A3277">
        <v>486</v>
      </c>
      <c r="B3277" s="3" t="s">
        <v>487</v>
      </c>
      <c r="C3277" s="3" t="s">
        <v>4596</v>
      </c>
      <c r="D3277" s="6">
        <v>550000</v>
      </c>
      <c r="E3277" s="8">
        <v>50</v>
      </c>
      <c r="F3277" t="s">
        <v>8220</v>
      </c>
      <c r="G3277" t="s">
        <v>8225</v>
      </c>
      <c r="H3277" t="s">
        <v>8247</v>
      </c>
      <c r="I3277" s="10">
        <v>1401662239</v>
      </c>
      <c r="J3277">
        <v>1399070239</v>
      </c>
      <c r="K3277" t="b">
        <v>0</v>
      </c>
      <c r="L3277">
        <v>1</v>
      </c>
      <c r="M3277" t="b">
        <v>0</v>
      </c>
      <c r="N3277" s="12" t="s">
        <v>8281</v>
      </c>
      <c r="O3277" t="s">
        <v>8299</v>
      </c>
      <c r="P3277" s="6">
        <f t="shared" si="255"/>
        <v>0.01</v>
      </c>
      <c r="Q3277">
        <f t="shared" si="256"/>
        <v>50</v>
      </c>
      <c r="R3277" s="16">
        <f t="shared" si="257"/>
        <v>41761.94258101852</v>
      </c>
      <c r="S3277" s="16">
        <f t="shared" si="258"/>
        <v>42321.283101851848</v>
      </c>
      <c r="T3277">
        <f t="shared" si="259"/>
        <v>2014</v>
      </c>
    </row>
    <row r="3278" spans="1:20" ht="60" hidden="1" x14ac:dyDescent="0.25">
      <c r="A3278">
        <v>559</v>
      </c>
      <c r="B3278" s="3" t="s">
        <v>560</v>
      </c>
      <c r="C3278" s="3" t="s">
        <v>4669</v>
      </c>
      <c r="D3278" s="6">
        <v>240000</v>
      </c>
      <c r="E3278" s="8">
        <v>50</v>
      </c>
      <c r="F3278" t="s">
        <v>8220</v>
      </c>
      <c r="G3278" t="s">
        <v>8223</v>
      </c>
      <c r="H3278" t="s">
        <v>8245</v>
      </c>
      <c r="I3278" s="10">
        <v>1449989260</v>
      </c>
      <c r="J3278">
        <v>1447397260</v>
      </c>
      <c r="K3278" t="b">
        <v>0</v>
      </c>
      <c r="L3278">
        <v>1</v>
      </c>
      <c r="M3278" t="b">
        <v>0</v>
      </c>
      <c r="N3278" s="12" t="s">
        <v>8268</v>
      </c>
      <c r="O3278" t="s">
        <v>8302</v>
      </c>
      <c r="P3278" s="6">
        <f t="shared" si="255"/>
        <v>0.02</v>
      </c>
      <c r="Q3278">
        <f t="shared" si="256"/>
        <v>50</v>
      </c>
      <c r="R3278" s="16">
        <f t="shared" si="257"/>
        <v>42321.283101851848</v>
      </c>
      <c r="S3278" s="16">
        <f t="shared" si="258"/>
        <v>42194.648344907408</v>
      </c>
      <c r="T3278">
        <f t="shared" si="259"/>
        <v>2015</v>
      </c>
    </row>
    <row r="3279" spans="1:20" ht="60" hidden="1" x14ac:dyDescent="0.25">
      <c r="A3279">
        <v>2393</v>
      </c>
      <c r="B3279" s="3" t="s">
        <v>2394</v>
      </c>
      <c r="C3279" s="3" t="s">
        <v>6503</v>
      </c>
      <c r="D3279" s="6">
        <v>100000</v>
      </c>
      <c r="E3279" s="8">
        <v>50</v>
      </c>
      <c r="F3279" t="s">
        <v>8219</v>
      </c>
      <c r="G3279" t="s">
        <v>8223</v>
      </c>
      <c r="H3279" t="s">
        <v>8245</v>
      </c>
      <c r="I3279" s="10">
        <v>1439048017</v>
      </c>
      <c r="J3279">
        <v>1436456017</v>
      </c>
      <c r="K3279" t="b">
        <v>0</v>
      </c>
      <c r="L3279">
        <v>1</v>
      </c>
      <c r="M3279" t="b">
        <v>0</v>
      </c>
      <c r="N3279" s="12" t="s">
        <v>8268</v>
      </c>
      <c r="O3279" t="s">
        <v>8302</v>
      </c>
      <c r="P3279" s="6">
        <f t="shared" si="255"/>
        <v>0.05</v>
      </c>
      <c r="Q3279">
        <f t="shared" si="256"/>
        <v>50</v>
      </c>
      <c r="R3279" s="16">
        <f t="shared" si="257"/>
        <v>42194.648344907408</v>
      </c>
      <c r="S3279" s="16">
        <f t="shared" si="258"/>
        <v>42326.685428240744</v>
      </c>
      <c r="T3279">
        <f t="shared" si="259"/>
        <v>2015</v>
      </c>
    </row>
    <row r="3280" spans="1:20" ht="45" hidden="1" x14ac:dyDescent="0.25">
      <c r="A3280">
        <v>1904</v>
      </c>
      <c r="B3280" s="3" t="s">
        <v>1905</v>
      </c>
      <c r="C3280" s="3" t="s">
        <v>6014</v>
      </c>
      <c r="D3280" s="6">
        <v>50000</v>
      </c>
      <c r="E3280" s="8">
        <v>50</v>
      </c>
      <c r="F3280" t="s">
        <v>8220</v>
      </c>
      <c r="G3280" t="s">
        <v>8223</v>
      </c>
      <c r="H3280" t="s">
        <v>8245</v>
      </c>
      <c r="I3280" s="10">
        <v>1451752021</v>
      </c>
      <c r="J3280">
        <v>1447864021</v>
      </c>
      <c r="K3280" t="b">
        <v>0</v>
      </c>
      <c r="L3280">
        <v>2</v>
      </c>
      <c r="M3280" t="b">
        <v>0</v>
      </c>
      <c r="N3280" s="12" t="s">
        <v>8268</v>
      </c>
      <c r="O3280" t="s">
        <v>8278</v>
      </c>
      <c r="P3280" s="6">
        <f t="shared" si="255"/>
        <v>0.1</v>
      </c>
      <c r="Q3280">
        <f t="shared" si="256"/>
        <v>25</v>
      </c>
      <c r="R3280" s="16">
        <f t="shared" si="257"/>
        <v>42326.685428240744</v>
      </c>
      <c r="S3280" s="16">
        <f t="shared" si="258"/>
        <v>41616.027754629627</v>
      </c>
      <c r="T3280">
        <f t="shared" si="259"/>
        <v>2015</v>
      </c>
    </row>
    <row r="3281" spans="1:20" ht="60" hidden="1" x14ac:dyDescent="0.25">
      <c r="A3281">
        <v>868</v>
      </c>
      <c r="B3281" s="3" t="s">
        <v>869</v>
      </c>
      <c r="C3281" s="3" t="s">
        <v>4978</v>
      </c>
      <c r="D3281" s="6">
        <v>45000</v>
      </c>
      <c r="E3281" s="8">
        <v>50</v>
      </c>
      <c r="F3281" t="s">
        <v>8220</v>
      </c>
      <c r="G3281" t="s">
        <v>8223</v>
      </c>
      <c r="H3281" t="s">
        <v>8245</v>
      </c>
      <c r="I3281" s="10">
        <v>1389055198</v>
      </c>
      <c r="J3281">
        <v>1386463198</v>
      </c>
      <c r="K3281" t="b">
        <v>0</v>
      </c>
      <c r="L3281">
        <v>1</v>
      </c>
      <c r="M3281" t="b">
        <v>0</v>
      </c>
      <c r="N3281" s="12" t="s">
        <v>8287</v>
      </c>
      <c r="O3281" t="s">
        <v>8310</v>
      </c>
      <c r="P3281" s="6">
        <f t="shared" si="255"/>
        <v>0.11</v>
      </c>
      <c r="Q3281">
        <f t="shared" si="256"/>
        <v>50</v>
      </c>
      <c r="R3281" s="16">
        <f t="shared" si="257"/>
        <v>41616.027754629627</v>
      </c>
      <c r="S3281" s="16">
        <f t="shared" si="258"/>
        <v>41683.832280092596</v>
      </c>
      <c r="T3281">
        <f t="shared" si="259"/>
        <v>2013</v>
      </c>
    </row>
    <row r="3282" spans="1:20" ht="60" hidden="1" x14ac:dyDescent="0.25">
      <c r="A3282">
        <v>2152</v>
      </c>
      <c r="B3282" s="3" t="s">
        <v>2153</v>
      </c>
      <c r="C3282" s="3" t="s">
        <v>6262</v>
      </c>
      <c r="D3282" s="6">
        <v>30000</v>
      </c>
      <c r="E3282" s="8">
        <v>50</v>
      </c>
      <c r="F3282" t="s">
        <v>8220</v>
      </c>
      <c r="G3282" t="s">
        <v>8223</v>
      </c>
      <c r="H3282" t="s">
        <v>8245</v>
      </c>
      <c r="I3282" s="10">
        <v>1394909909</v>
      </c>
      <c r="J3282">
        <v>1392321509</v>
      </c>
      <c r="K3282" t="b">
        <v>0</v>
      </c>
      <c r="L3282">
        <v>4</v>
      </c>
      <c r="M3282" t="b">
        <v>0</v>
      </c>
      <c r="N3282" s="12" t="s">
        <v>8276</v>
      </c>
      <c r="O3282" t="s">
        <v>8294</v>
      </c>
      <c r="P3282" s="6">
        <f t="shared" si="255"/>
        <v>0.17</v>
      </c>
      <c r="Q3282">
        <f t="shared" si="256"/>
        <v>12.5</v>
      </c>
      <c r="R3282" s="16">
        <f t="shared" si="257"/>
        <v>41683.832280092596</v>
      </c>
      <c r="S3282" s="16">
        <f t="shared" si="258"/>
        <v>41795.963333333333</v>
      </c>
      <c r="T3282">
        <f t="shared" si="259"/>
        <v>2014</v>
      </c>
    </row>
    <row r="3283" spans="1:20" ht="45" hidden="1" x14ac:dyDescent="0.25">
      <c r="A3283">
        <v>2585</v>
      </c>
      <c r="B3283" s="3" t="s">
        <v>2585</v>
      </c>
      <c r="C3283" s="3" t="s">
        <v>6695</v>
      </c>
      <c r="D3283" s="6">
        <v>30000</v>
      </c>
      <c r="E3283" s="8">
        <v>50</v>
      </c>
      <c r="F3283" t="s">
        <v>8220</v>
      </c>
      <c r="G3283" t="s">
        <v>8223</v>
      </c>
      <c r="H3283" t="s">
        <v>8245</v>
      </c>
      <c r="I3283" s="10">
        <v>1404601632</v>
      </c>
      <c r="J3283">
        <v>1402009632</v>
      </c>
      <c r="K3283" t="b">
        <v>0</v>
      </c>
      <c r="L3283">
        <v>1</v>
      </c>
      <c r="M3283" t="b">
        <v>0</v>
      </c>
      <c r="N3283" s="12" t="s">
        <v>8279</v>
      </c>
      <c r="O3283" t="s">
        <v>8305</v>
      </c>
      <c r="P3283" s="6">
        <f t="shared" si="255"/>
        <v>0.17</v>
      </c>
      <c r="Q3283">
        <f t="shared" si="256"/>
        <v>50</v>
      </c>
      <c r="R3283" s="16">
        <f t="shared" si="257"/>
        <v>41795.963333333333</v>
      </c>
      <c r="S3283" s="16">
        <f t="shared" si="258"/>
        <v>41887.801168981481</v>
      </c>
      <c r="T3283">
        <f t="shared" si="259"/>
        <v>2014</v>
      </c>
    </row>
    <row r="3284" spans="1:20" ht="60" hidden="1" x14ac:dyDescent="0.25">
      <c r="A3284">
        <v>2592</v>
      </c>
      <c r="B3284" s="3" t="s">
        <v>2592</v>
      </c>
      <c r="C3284" s="3" t="s">
        <v>6702</v>
      </c>
      <c r="D3284" s="6">
        <v>30000</v>
      </c>
      <c r="E3284" s="8">
        <v>50</v>
      </c>
      <c r="F3284" t="s">
        <v>8220</v>
      </c>
      <c r="G3284" t="s">
        <v>8223</v>
      </c>
      <c r="H3284" t="s">
        <v>8245</v>
      </c>
      <c r="I3284" s="10">
        <v>1412536421</v>
      </c>
      <c r="J3284">
        <v>1409944421</v>
      </c>
      <c r="K3284" t="b">
        <v>0</v>
      </c>
      <c r="L3284">
        <v>1</v>
      </c>
      <c r="M3284" t="b">
        <v>0</v>
      </c>
      <c r="N3284" s="12" t="s">
        <v>8279</v>
      </c>
      <c r="O3284" t="s">
        <v>8305</v>
      </c>
      <c r="P3284" s="6">
        <f t="shared" si="255"/>
        <v>0.17</v>
      </c>
      <c r="Q3284">
        <f t="shared" si="256"/>
        <v>50</v>
      </c>
      <c r="R3284" s="16">
        <f t="shared" si="257"/>
        <v>41887.801168981481</v>
      </c>
      <c r="S3284" s="16">
        <f t="shared" si="258"/>
        <v>42173.67082175926</v>
      </c>
      <c r="T3284">
        <f t="shared" si="259"/>
        <v>2014</v>
      </c>
    </row>
    <row r="3285" spans="1:20" ht="60" hidden="1" x14ac:dyDescent="0.25">
      <c r="A3285">
        <v>3086</v>
      </c>
      <c r="B3285" s="3" t="s">
        <v>3086</v>
      </c>
      <c r="C3285" s="3" t="s">
        <v>7196</v>
      </c>
      <c r="D3285" s="6">
        <v>20000</v>
      </c>
      <c r="E3285" s="8">
        <v>50</v>
      </c>
      <c r="F3285" t="s">
        <v>8220</v>
      </c>
      <c r="G3285" t="s">
        <v>8236</v>
      </c>
      <c r="H3285" t="s">
        <v>8248</v>
      </c>
      <c r="I3285" s="10">
        <v>1439827559</v>
      </c>
      <c r="J3285">
        <v>1434643559</v>
      </c>
      <c r="K3285" t="b">
        <v>0</v>
      </c>
      <c r="L3285">
        <v>3</v>
      </c>
      <c r="M3285" t="b">
        <v>0</v>
      </c>
      <c r="N3285" s="12" t="s">
        <v>8283</v>
      </c>
      <c r="O3285" t="s">
        <v>8284</v>
      </c>
      <c r="P3285" s="6">
        <f t="shared" si="255"/>
        <v>0.25</v>
      </c>
      <c r="Q3285">
        <f t="shared" si="256"/>
        <v>16.670000000000002</v>
      </c>
      <c r="R3285" s="16">
        <f t="shared" si="257"/>
        <v>42173.67082175926</v>
      </c>
      <c r="S3285" s="16">
        <f t="shared" si="258"/>
        <v>42377.577187499999</v>
      </c>
      <c r="T3285">
        <f t="shared" si="259"/>
        <v>2015</v>
      </c>
    </row>
    <row r="3286" spans="1:20" ht="30" hidden="1" x14ac:dyDescent="0.25">
      <c r="A3286">
        <v>237</v>
      </c>
      <c r="B3286" s="3" t="s">
        <v>239</v>
      </c>
      <c r="C3286" s="3" t="s">
        <v>4347</v>
      </c>
      <c r="D3286" s="6">
        <v>15000</v>
      </c>
      <c r="E3286" s="8">
        <v>50</v>
      </c>
      <c r="F3286" t="s">
        <v>8220</v>
      </c>
      <c r="G3286" t="s">
        <v>8223</v>
      </c>
      <c r="H3286" t="s">
        <v>8245</v>
      </c>
      <c r="I3286" s="10">
        <v>1457445069</v>
      </c>
      <c r="J3286">
        <v>1452261069</v>
      </c>
      <c r="K3286" t="b">
        <v>0</v>
      </c>
      <c r="L3286">
        <v>1</v>
      </c>
      <c r="M3286" t="b">
        <v>0</v>
      </c>
      <c r="N3286" s="12" t="s">
        <v>8281</v>
      </c>
      <c r="O3286" t="s">
        <v>8285</v>
      </c>
      <c r="P3286" s="6">
        <f t="shared" si="255"/>
        <v>0.33</v>
      </c>
      <c r="Q3286">
        <f t="shared" si="256"/>
        <v>50</v>
      </c>
      <c r="R3286" s="16">
        <f t="shared" si="257"/>
        <v>42377.577187499999</v>
      </c>
      <c r="S3286" s="16">
        <f t="shared" si="258"/>
        <v>42108.05322916666</v>
      </c>
      <c r="T3286">
        <f t="shared" si="259"/>
        <v>2016</v>
      </c>
    </row>
    <row r="3287" spans="1:20" ht="45" hidden="1" x14ac:dyDescent="0.25">
      <c r="A3287">
        <v>1559</v>
      </c>
      <c r="B3287" s="3" t="s">
        <v>1560</v>
      </c>
      <c r="C3287" s="3" t="s">
        <v>5669</v>
      </c>
      <c r="D3287" s="6">
        <v>15000</v>
      </c>
      <c r="E3287" s="8">
        <v>50</v>
      </c>
      <c r="F3287" t="s">
        <v>8220</v>
      </c>
      <c r="G3287" t="s">
        <v>8223</v>
      </c>
      <c r="H3287" t="s">
        <v>8245</v>
      </c>
      <c r="I3287" s="10">
        <v>1430270199</v>
      </c>
      <c r="J3287">
        <v>1428974199</v>
      </c>
      <c r="K3287" t="b">
        <v>0</v>
      </c>
      <c r="L3287">
        <v>1</v>
      </c>
      <c r="M3287" t="b">
        <v>0</v>
      </c>
      <c r="N3287" s="12" t="s">
        <v>8273</v>
      </c>
      <c r="O3287" t="s">
        <v>8315</v>
      </c>
      <c r="P3287" s="6">
        <f t="shared" si="255"/>
        <v>0.33</v>
      </c>
      <c r="Q3287">
        <f t="shared" si="256"/>
        <v>50</v>
      </c>
      <c r="R3287" s="16">
        <f t="shared" si="257"/>
        <v>42108.05322916666</v>
      </c>
      <c r="S3287" s="16">
        <f t="shared" si="258"/>
        <v>42285.91506944444</v>
      </c>
      <c r="T3287">
        <f t="shared" si="259"/>
        <v>2015</v>
      </c>
    </row>
    <row r="3288" spans="1:20" ht="60" hidden="1" x14ac:dyDescent="0.25">
      <c r="A3288">
        <v>2438</v>
      </c>
      <c r="B3288" s="3" t="s">
        <v>2439</v>
      </c>
      <c r="C3288" s="3" t="s">
        <v>6548</v>
      </c>
      <c r="D3288" s="6">
        <v>15000</v>
      </c>
      <c r="E3288" s="8">
        <v>50</v>
      </c>
      <c r="F3288" t="s">
        <v>8220</v>
      </c>
      <c r="G3288" t="s">
        <v>8223</v>
      </c>
      <c r="H3288" t="s">
        <v>8245</v>
      </c>
      <c r="I3288" s="10">
        <v>1449529062</v>
      </c>
      <c r="J3288">
        <v>1444341462</v>
      </c>
      <c r="K3288" t="b">
        <v>0</v>
      </c>
      <c r="L3288">
        <v>1</v>
      </c>
      <c r="M3288" t="b">
        <v>0</v>
      </c>
      <c r="N3288" s="12" t="s">
        <v>8279</v>
      </c>
      <c r="O3288" t="s">
        <v>8305</v>
      </c>
      <c r="P3288" s="6">
        <f t="shared" si="255"/>
        <v>0.33</v>
      </c>
      <c r="Q3288">
        <f t="shared" si="256"/>
        <v>50</v>
      </c>
      <c r="R3288" s="16">
        <f t="shared" si="257"/>
        <v>42285.91506944444</v>
      </c>
      <c r="S3288" s="16">
        <f t="shared" si="258"/>
        <v>42523.025231481486</v>
      </c>
      <c r="T3288">
        <f t="shared" si="259"/>
        <v>2015</v>
      </c>
    </row>
    <row r="3289" spans="1:20" ht="45" hidden="1" x14ac:dyDescent="0.25">
      <c r="A3289">
        <v>3095</v>
      </c>
      <c r="B3289" s="3" t="s">
        <v>3095</v>
      </c>
      <c r="C3289" s="3" t="s">
        <v>7205</v>
      </c>
      <c r="D3289" s="6">
        <v>14920</v>
      </c>
      <c r="E3289" s="8">
        <v>50</v>
      </c>
      <c r="F3289" t="s">
        <v>8220</v>
      </c>
      <c r="G3289" t="s">
        <v>8223</v>
      </c>
      <c r="H3289" t="s">
        <v>8245</v>
      </c>
      <c r="I3289" s="10">
        <v>1470011780</v>
      </c>
      <c r="J3289">
        <v>1464827780</v>
      </c>
      <c r="K3289" t="b">
        <v>0</v>
      </c>
      <c r="L3289">
        <v>1</v>
      </c>
      <c r="M3289" t="b">
        <v>0</v>
      </c>
      <c r="N3289" s="12" t="s">
        <v>8283</v>
      </c>
      <c r="O3289" t="s">
        <v>8284</v>
      </c>
      <c r="P3289" s="6">
        <f t="shared" si="255"/>
        <v>0.34</v>
      </c>
      <c r="Q3289">
        <f t="shared" si="256"/>
        <v>50</v>
      </c>
      <c r="R3289" s="16">
        <f t="shared" si="257"/>
        <v>42523.025231481486</v>
      </c>
      <c r="S3289" s="16">
        <f t="shared" si="258"/>
        <v>42527.650995370372</v>
      </c>
      <c r="T3289">
        <f t="shared" si="259"/>
        <v>2016</v>
      </c>
    </row>
    <row r="3290" spans="1:20" hidden="1" x14ac:dyDescent="0.25">
      <c r="A3290">
        <v>190</v>
      </c>
      <c r="B3290" s="3" t="s">
        <v>192</v>
      </c>
      <c r="C3290" s="3" t="s">
        <v>4300</v>
      </c>
      <c r="D3290" s="6">
        <v>12000</v>
      </c>
      <c r="E3290" s="8">
        <v>50</v>
      </c>
      <c r="F3290" t="s">
        <v>8220</v>
      </c>
      <c r="G3290" t="s">
        <v>8223</v>
      </c>
      <c r="H3290" t="s">
        <v>8245</v>
      </c>
      <c r="I3290" s="10">
        <v>1466091446</v>
      </c>
      <c r="J3290">
        <v>1465227446</v>
      </c>
      <c r="K3290" t="b">
        <v>0</v>
      </c>
      <c r="L3290">
        <v>1</v>
      </c>
      <c r="M3290" t="b">
        <v>0</v>
      </c>
      <c r="N3290" s="12" t="s">
        <v>8281</v>
      </c>
      <c r="O3290" t="s">
        <v>8285</v>
      </c>
      <c r="P3290" s="6">
        <f t="shared" si="255"/>
        <v>0.42</v>
      </c>
      <c r="Q3290">
        <f t="shared" si="256"/>
        <v>50</v>
      </c>
      <c r="R3290" s="16">
        <f t="shared" si="257"/>
        <v>42527.650995370372</v>
      </c>
      <c r="S3290" s="16">
        <f t="shared" si="258"/>
        <v>42584.666597222225</v>
      </c>
      <c r="T3290">
        <f t="shared" si="259"/>
        <v>2016</v>
      </c>
    </row>
    <row r="3291" spans="1:20" ht="60" hidden="1" x14ac:dyDescent="0.25">
      <c r="A3291">
        <v>2568</v>
      </c>
      <c r="B3291" s="3" t="s">
        <v>2568</v>
      </c>
      <c r="C3291" s="3" t="s">
        <v>6678</v>
      </c>
      <c r="D3291" s="6">
        <v>10000</v>
      </c>
      <c r="E3291" s="8">
        <v>50</v>
      </c>
      <c r="F3291" t="s">
        <v>8219</v>
      </c>
      <c r="G3291" t="s">
        <v>8224</v>
      </c>
      <c r="H3291" t="s">
        <v>8246</v>
      </c>
      <c r="I3291" s="10">
        <v>1472745594</v>
      </c>
      <c r="J3291">
        <v>1470153594</v>
      </c>
      <c r="K3291" t="b">
        <v>0</v>
      </c>
      <c r="L3291">
        <v>1</v>
      </c>
      <c r="M3291" t="b">
        <v>0</v>
      </c>
      <c r="N3291" s="12" t="s">
        <v>8279</v>
      </c>
      <c r="O3291" t="s">
        <v>8305</v>
      </c>
      <c r="P3291" s="6">
        <f t="shared" si="255"/>
        <v>0.5</v>
      </c>
      <c r="Q3291">
        <f t="shared" si="256"/>
        <v>50</v>
      </c>
      <c r="R3291" s="16">
        <f t="shared" si="257"/>
        <v>42584.666597222225</v>
      </c>
      <c r="S3291" s="16">
        <f t="shared" si="258"/>
        <v>42143.714178240742</v>
      </c>
      <c r="T3291">
        <f t="shared" si="259"/>
        <v>2016</v>
      </c>
    </row>
    <row r="3292" spans="1:20" ht="30" hidden="1" x14ac:dyDescent="0.25">
      <c r="A3292">
        <v>1153</v>
      </c>
      <c r="B3292" s="3" t="s">
        <v>1154</v>
      </c>
      <c r="C3292" s="3" t="s">
        <v>5263</v>
      </c>
      <c r="D3292" s="6">
        <v>8000</v>
      </c>
      <c r="E3292" s="8">
        <v>50</v>
      </c>
      <c r="F3292" t="s">
        <v>8220</v>
      </c>
      <c r="G3292" t="s">
        <v>8223</v>
      </c>
      <c r="H3292" t="s">
        <v>8245</v>
      </c>
      <c r="I3292" s="10">
        <v>1434647305</v>
      </c>
      <c r="J3292">
        <v>1432055305</v>
      </c>
      <c r="K3292" t="b">
        <v>0</v>
      </c>
      <c r="L3292">
        <v>1</v>
      </c>
      <c r="M3292" t="b">
        <v>0</v>
      </c>
      <c r="N3292" s="12" t="s">
        <v>8279</v>
      </c>
      <c r="O3292" t="s">
        <v>8305</v>
      </c>
      <c r="P3292" s="6">
        <f t="shared" si="255"/>
        <v>0.63</v>
      </c>
      <c r="Q3292">
        <f t="shared" si="256"/>
        <v>50</v>
      </c>
      <c r="R3292" s="16">
        <f t="shared" si="257"/>
        <v>42143.714178240742</v>
      </c>
      <c r="S3292" s="16">
        <f t="shared" si="258"/>
        <v>42548.192997685182</v>
      </c>
      <c r="T3292">
        <f t="shared" si="259"/>
        <v>2015</v>
      </c>
    </row>
    <row r="3293" spans="1:20" ht="60" hidden="1" x14ac:dyDescent="0.25">
      <c r="A3293">
        <v>1483</v>
      </c>
      <c r="B3293" s="3" t="s">
        <v>1484</v>
      </c>
      <c r="C3293" s="3" t="s">
        <v>5593</v>
      </c>
      <c r="D3293" s="6">
        <v>7000</v>
      </c>
      <c r="E3293" s="8">
        <v>50</v>
      </c>
      <c r="F3293" t="s">
        <v>8220</v>
      </c>
      <c r="G3293" t="s">
        <v>8223</v>
      </c>
      <c r="H3293" t="s">
        <v>8245</v>
      </c>
      <c r="I3293" s="10">
        <v>1469162275</v>
      </c>
      <c r="J3293">
        <v>1467002275</v>
      </c>
      <c r="K3293" t="b">
        <v>0</v>
      </c>
      <c r="L3293">
        <v>2</v>
      </c>
      <c r="M3293" t="b">
        <v>0</v>
      </c>
      <c r="N3293" s="12" t="s">
        <v>8271</v>
      </c>
      <c r="O3293" t="s">
        <v>8312</v>
      </c>
      <c r="P3293" s="6">
        <f t="shared" si="255"/>
        <v>0.71</v>
      </c>
      <c r="Q3293">
        <f t="shared" si="256"/>
        <v>25</v>
      </c>
      <c r="R3293" s="16">
        <f t="shared" si="257"/>
        <v>42548.192997685182</v>
      </c>
      <c r="S3293" s="16">
        <f t="shared" si="258"/>
        <v>41940.587233796294</v>
      </c>
      <c r="T3293">
        <f t="shared" si="259"/>
        <v>2016</v>
      </c>
    </row>
    <row r="3294" spans="1:20" ht="75" hidden="1" x14ac:dyDescent="0.25">
      <c r="A3294">
        <v>3941</v>
      </c>
      <c r="B3294" s="3" t="s">
        <v>3938</v>
      </c>
      <c r="C3294" s="3" t="s">
        <v>8049</v>
      </c>
      <c r="D3294" s="6">
        <v>5500</v>
      </c>
      <c r="E3294" s="8">
        <v>50</v>
      </c>
      <c r="F3294" t="s">
        <v>8220</v>
      </c>
      <c r="G3294" t="s">
        <v>8223</v>
      </c>
      <c r="H3294" t="s">
        <v>8245</v>
      </c>
      <c r="I3294" s="10">
        <v>1416877200</v>
      </c>
      <c r="J3294">
        <v>1414505137</v>
      </c>
      <c r="K3294" t="b">
        <v>0</v>
      </c>
      <c r="L3294">
        <v>2</v>
      </c>
      <c r="M3294" t="b">
        <v>0</v>
      </c>
      <c r="N3294" s="12" t="s">
        <v>8283</v>
      </c>
      <c r="O3294" t="s">
        <v>8286</v>
      </c>
      <c r="P3294" s="6">
        <f t="shared" si="255"/>
        <v>0.91</v>
      </c>
      <c r="Q3294">
        <f t="shared" si="256"/>
        <v>25</v>
      </c>
      <c r="R3294" s="16">
        <f t="shared" si="257"/>
        <v>41940.587233796294</v>
      </c>
      <c r="S3294" s="16">
        <f t="shared" si="258"/>
        <v>42079.913113425922</v>
      </c>
      <c r="T3294">
        <f t="shared" si="259"/>
        <v>2014</v>
      </c>
    </row>
    <row r="3295" spans="1:20" ht="60" hidden="1" x14ac:dyDescent="0.25">
      <c r="A3295">
        <v>1060</v>
      </c>
      <c r="B3295" s="3" t="s">
        <v>1061</v>
      </c>
      <c r="C3295" s="3" t="s">
        <v>5170</v>
      </c>
      <c r="D3295" s="6">
        <v>5000</v>
      </c>
      <c r="E3295" s="8">
        <v>50</v>
      </c>
      <c r="F3295" t="s">
        <v>8219</v>
      </c>
      <c r="G3295" t="s">
        <v>8223</v>
      </c>
      <c r="H3295" t="s">
        <v>8245</v>
      </c>
      <c r="I3295" s="10">
        <v>1429134893</v>
      </c>
      <c r="J3295">
        <v>1426542893</v>
      </c>
      <c r="K3295" t="b">
        <v>0</v>
      </c>
      <c r="L3295">
        <v>1</v>
      </c>
      <c r="M3295" t="b">
        <v>0</v>
      </c>
      <c r="N3295" s="12" t="s">
        <v>8306</v>
      </c>
      <c r="O3295" t="s">
        <v>8307</v>
      </c>
      <c r="P3295" s="6">
        <f t="shared" si="255"/>
        <v>1</v>
      </c>
      <c r="Q3295">
        <f t="shared" si="256"/>
        <v>50</v>
      </c>
      <c r="R3295" s="16">
        <f t="shared" si="257"/>
        <v>42079.913113425922</v>
      </c>
      <c r="S3295" s="16">
        <f t="shared" si="258"/>
        <v>42685.680648148147</v>
      </c>
      <c r="T3295">
        <f t="shared" si="259"/>
        <v>2015</v>
      </c>
    </row>
    <row r="3296" spans="1:20" ht="45" hidden="1" x14ac:dyDescent="0.25">
      <c r="A3296">
        <v>1989</v>
      </c>
      <c r="B3296" s="3" t="s">
        <v>1990</v>
      </c>
      <c r="C3296" s="3" t="s">
        <v>6099</v>
      </c>
      <c r="D3296" s="6">
        <v>5000</v>
      </c>
      <c r="E3296" s="8">
        <v>50</v>
      </c>
      <c r="F3296" t="s">
        <v>8220</v>
      </c>
      <c r="G3296" t="s">
        <v>8223</v>
      </c>
      <c r="H3296" t="s">
        <v>8245</v>
      </c>
      <c r="I3296" s="10">
        <v>1481473208</v>
      </c>
      <c r="J3296">
        <v>1478881208</v>
      </c>
      <c r="K3296" t="b">
        <v>0</v>
      </c>
      <c r="L3296">
        <v>1</v>
      </c>
      <c r="M3296" t="b">
        <v>0</v>
      </c>
      <c r="N3296" s="12" t="s">
        <v>8273</v>
      </c>
      <c r="O3296" t="s">
        <v>8313</v>
      </c>
      <c r="P3296" s="6">
        <f t="shared" si="255"/>
        <v>1</v>
      </c>
      <c r="Q3296">
        <f t="shared" si="256"/>
        <v>50</v>
      </c>
      <c r="R3296" s="16">
        <f t="shared" si="257"/>
        <v>42685.680648148147</v>
      </c>
      <c r="S3296" s="16">
        <f t="shared" si="258"/>
        <v>42132.58048611111</v>
      </c>
      <c r="T3296">
        <f t="shared" si="259"/>
        <v>2016</v>
      </c>
    </row>
    <row r="3297" spans="1:20" ht="180" hidden="1" x14ac:dyDescent="0.25">
      <c r="A3297">
        <v>3794</v>
      </c>
      <c r="B3297" s="3" t="s">
        <v>3791</v>
      </c>
      <c r="C3297" s="3" t="s">
        <v>7904</v>
      </c>
      <c r="D3297" s="6">
        <v>5000</v>
      </c>
      <c r="E3297" s="8">
        <v>50</v>
      </c>
      <c r="F3297" t="s">
        <v>8220</v>
      </c>
      <c r="G3297" t="s">
        <v>8224</v>
      </c>
      <c r="H3297" t="s">
        <v>8246</v>
      </c>
      <c r="I3297" s="10">
        <v>1433685354</v>
      </c>
      <c r="J3297">
        <v>1431093354</v>
      </c>
      <c r="K3297" t="b">
        <v>0</v>
      </c>
      <c r="L3297">
        <v>1</v>
      </c>
      <c r="M3297" t="b">
        <v>0</v>
      </c>
      <c r="N3297" s="12" t="s">
        <v>8283</v>
      </c>
      <c r="O3297" t="s">
        <v>8295</v>
      </c>
      <c r="P3297" s="6">
        <f t="shared" si="255"/>
        <v>1</v>
      </c>
      <c r="Q3297">
        <f t="shared" si="256"/>
        <v>50</v>
      </c>
      <c r="R3297" s="16">
        <f t="shared" si="257"/>
        <v>42132.58048611111</v>
      </c>
      <c r="S3297" s="16">
        <f t="shared" si="258"/>
        <v>42570.850381944445</v>
      </c>
      <c r="T3297">
        <f t="shared" si="259"/>
        <v>2015</v>
      </c>
    </row>
    <row r="3298" spans="1:20" ht="60" hidden="1" x14ac:dyDescent="0.25">
      <c r="A3298">
        <v>4099</v>
      </c>
      <c r="B3298" s="3" t="s">
        <v>4095</v>
      </c>
      <c r="C3298" s="3" t="s">
        <v>8202</v>
      </c>
      <c r="D3298" s="6">
        <v>4500</v>
      </c>
      <c r="E3298" s="8">
        <v>50</v>
      </c>
      <c r="F3298" t="s">
        <v>8220</v>
      </c>
      <c r="G3298" t="s">
        <v>8223</v>
      </c>
      <c r="H3298" t="s">
        <v>8245</v>
      </c>
      <c r="I3298" s="10">
        <v>1472847873</v>
      </c>
      <c r="J3298">
        <v>1468959873</v>
      </c>
      <c r="K3298" t="b">
        <v>0</v>
      </c>
      <c r="L3298">
        <v>1</v>
      </c>
      <c r="M3298" t="b">
        <v>0</v>
      </c>
      <c r="N3298" s="12" t="s">
        <v>8283</v>
      </c>
      <c r="O3298" t="s">
        <v>8286</v>
      </c>
      <c r="P3298" s="6">
        <f t="shared" si="255"/>
        <v>1.1100000000000001</v>
      </c>
      <c r="Q3298">
        <f t="shared" si="256"/>
        <v>50</v>
      </c>
      <c r="R3298" s="16">
        <f t="shared" si="257"/>
        <v>42570.850381944445</v>
      </c>
      <c r="S3298" s="16">
        <f t="shared" si="258"/>
        <v>42368.333668981482</v>
      </c>
      <c r="T3298">
        <f t="shared" si="259"/>
        <v>2016</v>
      </c>
    </row>
    <row r="3299" spans="1:20" ht="60" hidden="1" x14ac:dyDescent="0.25">
      <c r="A3299">
        <v>935</v>
      </c>
      <c r="B3299" s="3" t="s">
        <v>936</v>
      </c>
      <c r="C3299" s="3" t="s">
        <v>5045</v>
      </c>
      <c r="D3299" s="6">
        <v>3500</v>
      </c>
      <c r="E3299" s="8">
        <v>50</v>
      </c>
      <c r="F3299" t="s">
        <v>8220</v>
      </c>
      <c r="G3299" t="s">
        <v>8223</v>
      </c>
      <c r="H3299" t="s">
        <v>8245</v>
      </c>
      <c r="I3299" s="10">
        <v>1454054429</v>
      </c>
      <c r="J3299">
        <v>1451462429</v>
      </c>
      <c r="K3299" t="b">
        <v>0</v>
      </c>
      <c r="L3299">
        <v>2</v>
      </c>
      <c r="M3299" t="b">
        <v>0</v>
      </c>
      <c r="N3299" s="12" t="s">
        <v>8287</v>
      </c>
      <c r="O3299" t="s">
        <v>8310</v>
      </c>
      <c r="P3299" s="6">
        <f t="shared" si="255"/>
        <v>1.43</v>
      </c>
      <c r="Q3299">
        <f t="shared" si="256"/>
        <v>25</v>
      </c>
      <c r="R3299" s="16">
        <f t="shared" si="257"/>
        <v>42368.333668981482</v>
      </c>
      <c r="S3299" s="16">
        <f t="shared" si="258"/>
        <v>41887.801064814819</v>
      </c>
      <c r="T3299">
        <f t="shared" si="259"/>
        <v>2015</v>
      </c>
    </row>
    <row r="3300" spans="1:20" ht="60" hidden="1" x14ac:dyDescent="0.25">
      <c r="A3300">
        <v>1713</v>
      </c>
      <c r="B3300" s="3" t="s">
        <v>1714</v>
      </c>
      <c r="C3300" s="3" t="s">
        <v>5823</v>
      </c>
      <c r="D3300" s="6">
        <v>3000</v>
      </c>
      <c r="E3300" s="8">
        <v>50</v>
      </c>
      <c r="F3300" t="s">
        <v>8220</v>
      </c>
      <c r="G3300" t="s">
        <v>8223</v>
      </c>
      <c r="H3300" t="s">
        <v>8245</v>
      </c>
      <c r="I3300" s="10">
        <v>1412536412</v>
      </c>
      <c r="J3300">
        <v>1409944412</v>
      </c>
      <c r="K3300" t="b">
        <v>0</v>
      </c>
      <c r="L3300">
        <v>1</v>
      </c>
      <c r="M3300" t="b">
        <v>0</v>
      </c>
      <c r="N3300" s="12" t="s">
        <v>8287</v>
      </c>
      <c r="O3300" t="s">
        <v>8290</v>
      </c>
      <c r="P3300" s="6">
        <f t="shared" si="255"/>
        <v>1.67</v>
      </c>
      <c r="Q3300">
        <f t="shared" si="256"/>
        <v>50</v>
      </c>
      <c r="R3300" s="16">
        <f t="shared" si="257"/>
        <v>41887.801064814819</v>
      </c>
      <c r="S3300" s="16">
        <f t="shared" si="258"/>
        <v>41830.613969907405</v>
      </c>
      <c r="T3300">
        <f t="shared" si="259"/>
        <v>2014</v>
      </c>
    </row>
    <row r="3301" spans="1:20" ht="45" hidden="1" x14ac:dyDescent="0.25">
      <c r="A3301">
        <v>514</v>
      </c>
      <c r="B3301" s="3" t="s">
        <v>515</v>
      </c>
      <c r="C3301" s="3" t="s">
        <v>4624</v>
      </c>
      <c r="D3301" s="6">
        <v>1500</v>
      </c>
      <c r="E3301" s="8">
        <v>50</v>
      </c>
      <c r="F3301" t="s">
        <v>8220</v>
      </c>
      <c r="G3301" t="s">
        <v>8228</v>
      </c>
      <c r="H3301" t="s">
        <v>8250</v>
      </c>
      <c r="I3301" s="10">
        <v>1407595447</v>
      </c>
      <c r="J3301">
        <v>1405003447</v>
      </c>
      <c r="K3301" t="b">
        <v>0</v>
      </c>
      <c r="L3301">
        <v>3</v>
      </c>
      <c r="M3301" t="b">
        <v>0</v>
      </c>
      <c r="N3301" s="12" t="s">
        <v>8281</v>
      </c>
      <c r="O3301" t="s">
        <v>8299</v>
      </c>
      <c r="P3301" s="6">
        <f t="shared" si="255"/>
        <v>3.33</v>
      </c>
      <c r="Q3301">
        <f t="shared" si="256"/>
        <v>16.670000000000002</v>
      </c>
      <c r="R3301" s="16">
        <f t="shared" si="257"/>
        <v>41830.613969907405</v>
      </c>
      <c r="S3301" s="16">
        <f t="shared" si="258"/>
        <v>40068.056932870371</v>
      </c>
      <c r="T3301">
        <f t="shared" si="259"/>
        <v>2014</v>
      </c>
    </row>
    <row r="3302" spans="1:20" ht="60" hidden="1" x14ac:dyDescent="0.25">
      <c r="A3302">
        <v>772</v>
      </c>
      <c r="B3302" s="3" t="s">
        <v>773</v>
      </c>
      <c r="C3302" s="3" t="s">
        <v>4882</v>
      </c>
      <c r="D3302" s="6">
        <v>1500</v>
      </c>
      <c r="E3302" s="8">
        <v>50</v>
      </c>
      <c r="F3302" t="s">
        <v>8220</v>
      </c>
      <c r="G3302" t="s">
        <v>8223</v>
      </c>
      <c r="H3302" t="s">
        <v>8245</v>
      </c>
      <c r="I3302" s="10">
        <v>1257047940</v>
      </c>
      <c r="J3302">
        <v>1252718519</v>
      </c>
      <c r="K3302" t="b">
        <v>0</v>
      </c>
      <c r="L3302">
        <v>1</v>
      </c>
      <c r="M3302" t="b">
        <v>0</v>
      </c>
      <c r="N3302" s="12" t="s">
        <v>8271</v>
      </c>
      <c r="O3302" t="s">
        <v>8312</v>
      </c>
      <c r="P3302" s="6">
        <f t="shared" si="255"/>
        <v>3.33</v>
      </c>
      <c r="Q3302">
        <f t="shared" si="256"/>
        <v>50</v>
      </c>
      <c r="R3302" s="16">
        <f t="shared" si="257"/>
        <v>40068.056932870371</v>
      </c>
      <c r="S3302" s="16">
        <f t="shared" si="258"/>
        <v>42807.885057870371</v>
      </c>
      <c r="T3302">
        <f t="shared" si="259"/>
        <v>2009</v>
      </c>
    </row>
    <row r="3303" spans="1:20" ht="45" hidden="1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 s="10">
        <v>1493838720</v>
      </c>
      <c r="J3303">
        <v>1489439669</v>
      </c>
      <c r="K3303" t="b">
        <v>0</v>
      </c>
      <c r="L3303">
        <v>1</v>
      </c>
      <c r="M3303" t="b">
        <v>0</v>
      </c>
      <c r="N3303" s="12" t="s">
        <v>8283</v>
      </c>
      <c r="O3303" t="s">
        <v>8286</v>
      </c>
      <c r="P3303" s="6">
        <f t="shared" si="255"/>
        <v>3.33</v>
      </c>
      <c r="Q3303">
        <f t="shared" si="256"/>
        <v>50</v>
      </c>
      <c r="R3303" s="16">
        <f t="shared" si="257"/>
        <v>42807.885057870371</v>
      </c>
      <c r="S3303" s="16">
        <f t="shared" si="258"/>
        <v>40894.906956018516</v>
      </c>
      <c r="T3303">
        <f t="shared" si="259"/>
        <v>2017</v>
      </c>
    </row>
    <row r="3304" spans="1:20" ht="45" hidden="1" x14ac:dyDescent="0.25">
      <c r="A3304">
        <v>444</v>
      </c>
      <c r="B3304" s="3" t="s">
        <v>445</v>
      </c>
      <c r="C3304" s="3" t="s">
        <v>4554</v>
      </c>
      <c r="D3304" s="6">
        <v>1000</v>
      </c>
      <c r="E3304" s="8">
        <v>50</v>
      </c>
      <c r="F3304" t="s">
        <v>8220</v>
      </c>
      <c r="G3304" t="s">
        <v>8223</v>
      </c>
      <c r="H3304" t="s">
        <v>8245</v>
      </c>
      <c r="I3304" s="10">
        <v>1329342361</v>
      </c>
      <c r="J3304">
        <v>1324158361</v>
      </c>
      <c r="K3304" t="b">
        <v>0</v>
      </c>
      <c r="L3304">
        <v>1</v>
      </c>
      <c r="M3304" t="b">
        <v>0</v>
      </c>
      <c r="N3304" s="12" t="s">
        <v>8281</v>
      </c>
      <c r="O3304" t="s">
        <v>8299</v>
      </c>
      <c r="P3304" s="6">
        <f t="shared" si="255"/>
        <v>5</v>
      </c>
      <c r="Q3304">
        <f t="shared" si="256"/>
        <v>50</v>
      </c>
      <c r="R3304" s="16">
        <f t="shared" si="257"/>
        <v>40894.906956018516</v>
      </c>
      <c r="S3304" s="16">
        <f t="shared" si="258"/>
        <v>42558.989513888882</v>
      </c>
      <c r="T3304">
        <f t="shared" si="259"/>
        <v>2011</v>
      </c>
    </row>
    <row r="3305" spans="1:20" ht="60" hidden="1" x14ac:dyDescent="0.25">
      <c r="A3305">
        <v>1135</v>
      </c>
      <c r="B3305" s="3" t="s">
        <v>1136</v>
      </c>
      <c r="C3305" s="3" t="s">
        <v>5245</v>
      </c>
      <c r="D3305" s="6">
        <v>1000</v>
      </c>
      <c r="E3305" s="8">
        <v>50</v>
      </c>
      <c r="F3305" t="s">
        <v>8220</v>
      </c>
      <c r="G3305" t="s">
        <v>8235</v>
      </c>
      <c r="H3305" t="s">
        <v>8248</v>
      </c>
      <c r="I3305" s="10">
        <v>1470527094</v>
      </c>
      <c r="J3305">
        <v>1467935094</v>
      </c>
      <c r="K3305" t="b">
        <v>0</v>
      </c>
      <c r="L3305">
        <v>1</v>
      </c>
      <c r="M3305" t="b">
        <v>0</v>
      </c>
      <c r="N3305" s="12" t="s">
        <v>8276</v>
      </c>
      <c r="O3305" t="s">
        <v>8304</v>
      </c>
      <c r="P3305" s="6">
        <f t="shared" si="255"/>
        <v>5</v>
      </c>
      <c r="Q3305">
        <f t="shared" si="256"/>
        <v>50</v>
      </c>
      <c r="R3305" s="16">
        <f t="shared" si="257"/>
        <v>42558.989513888882</v>
      </c>
      <c r="S3305" s="16">
        <f t="shared" si="258"/>
        <v>42032.250208333338</v>
      </c>
      <c r="T3305">
        <f t="shared" si="259"/>
        <v>2016</v>
      </c>
    </row>
    <row r="3306" spans="1:20" ht="60" hidden="1" x14ac:dyDescent="0.25">
      <c r="A3306">
        <v>3895</v>
      </c>
      <c r="B3306" s="3" t="s">
        <v>3892</v>
      </c>
      <c r="C3306" s="3" t="s">
        <v>8003</v>
      </c>
      <c r="D3306" s="6">
        <v>1000</v>
      </c>
      <c r="E3306" s="8">
        <v>50</v>
      </c>
      <c r="F3306" t="s">
        <v>8220</v>
      </c>
      <c r="G3306" t="s">
        <v>8223</v>
      </c>
      <c r="H3306" t="s">
        <v>8245</v>
      </c>
      <c r="I3306" s="10">
        <v>1425103218</v>
      </c>
      <c r="J3306">
        <v>1422424818</v>
      </c>
      <c r="K3306" t="b">
        <v>0</v>
      </c>
      <c r="L3306">
        <v>1</v>
      </c>
      <c r="M3306" t="b">
        <v>0</v>
      </c>
      <c r="N3306" s="12" t="s">
        <v>8283</v>
      </c>
      <c r="O3306" t="s">
        <v>8286</v>
      </c>
      <c r="P3306" s="6">
        <f t="shared" si="255"/>
        <v>5</v>
      </c>
      <c r="Q3306">
        <f t="shared" si="256"/>
        <v>50</v>
      </c>
      <c r="R3306" s="16">
        <f t="shared" si="257"/>
        <v>42032.250208333338</v>
      </c>
      <c r="S3306" s="16">
        <f t="shared" si="258"/>
        <v>40198.424849537041</v>
      </c>
      <c r="T3306">
        <f t="shared" si="259"/>
        <v>2015</v>
      </c>
    </row>
    <row r="3307" spans="1:20" ht="60" hidden="1" x14ac:dyDescent="0.25">
      <c r="A3307">
        <v>2123</v>
      </c>
      <c r="B3307" s="3" t="s">
        <v>2124</v>
      </c>
      <c r="C3307" s="3" t="s">
        <v>6233</v>
      </c>
      <c r="D3307" s="6">
        <v>500</v>
      </c>
      <c r="E3307" s="8">
        <v>50</v>
      </c>
      <c r="F3307" t="s">
        <v>8220</v>
      </c>
      <c r="G3307" t="s">
        <v>8223</v>
      </c>
      <c r="H3307" t="s">
        <v>8245</v>
      </c>
      <c r="I3307" s="10">
        <v>1268636340</v>
      </c>
      <c r="J3307">
        <v>1263982307</v>
      </c>
      <c r="K3307" t="b">
        <v>0</v>
      </c>
      <c r="L3307">
        <v>5</v>
      </c>
      <c r="M3307" t="b">
        <v>0</v>
      </c>
      <c r="N3307" s="12" t="s">
        <v>8276</v>
      </c>
      <c r="O3307" t="s">
        <v>8294</v>
      </c>
      <c r="P3307" s="6">
        <f t="shared" si="255"/>
        <v>10</v>
      </c>
      <c r="Q3307">
        <f t="shared" si="256"/>
        <v>10</v>
      </c>
      <c r="R3307" s="16">
        <f t="shared" si="257"/>
        <v>40198.424849537041</v>
      </c>
      <c r="S3307" s="16">
        <f t="shared" si="258"/>
        <v>42032.168530092589</v>
      </c>
      <c r="T3307">
        <f t="shared" si="259"/>
        <v>2010</v>
      </c>
    </row>
    <row r="3308" spans="1:20" ht="60" hidden="1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 s="10">
        <v>1425009761</v>
      </c>
      <c r="J3308">
        <v>1422417761</v>
      </c>
      <c r="K3308" t="b">
        <v>0</v>
      </c>
      <c r="L3308">
        <v>3</v>
      </c>
      <c r="M3308" t="b">
        <v>0</v>
      </c>
      <c r="N3308" s="12" t="s">
        <v>8271</v>
      </c>
      <c r="O3308" t="s">
        <v>8312</v>
      </c>
      <c r="P3308" s="6">
        <f t="shared" si="255"/>
        <v>0.24</v>
      </c>
      <c r="Q3308">
        <f t="shared" si="256"/>
        <v>16</v>
      </c>
      <c r="R3308" s="16">
        <f t="shared" si="257"/>
        <v>42032.168530092589</v>
      </c>
      <c r="S3308" s="16">
        <f t="shared" si="258"/>
        <v>41536.509097222224</v>
      </c>
      <c r="T3308">
        <f t="shared" si="259"/>
        <v>2015</v>
      </c>
    </row>
    <row r="3309" spans="1:20" ht="45" hidden="1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 s="10">
        <v>1382184786</v>
      </c>
      <c r="J3309">
        <v>1379592786</v>
      </c>
      <c r="K3309" t="b">
        <v>0</v>
      </c>
      <c r="L3309">
        <v>4</v>
      </c>
      <c r="M3309" t="b">
        <v>0</v>
      </c>
      <c r="N3309" s="12" t="s">
        <v>8276</v>
      </c>
      <c r="O3309" t="s">
        <v>8294</v>
      </c>
      <c r="P3309" s="6">
        <f t="shared" si="255"/>
        <v>0.06</v>
      </c>
      <c r="Q3309">
        <f t="shared" si="256"/>
        <v>11.92</v>
      </c>
      <c r="R3309" s="16">
        <f t="shared" si="257"/>
        <v>41536.509097222224</v>
      </c>
      <c r="S3309" s="16">
        <f t="shared" si="258"/>
        <v>41660.792557870373</v>
      </c>
      <c r="T3309">
        <f t="shared" si="259"/>
        <v>2013</v>
      </c>
    </row>
    <row r="3310" spans="1:20" ht="45" hidden="1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 s="10">
        <v>1393786877</v>
      </c>
      <c r="J3310">
        <v>1390330877</v>
      </c>
      <c r="K3310" t="b">
        <v>0</v>
      </c>
      <c r="L3310">
        <v>7</v>
      </c>
      <c r="M3310" t="b">
        <v>0</v>
      </c>
      <c r="N3310" s="12" t="s">
        <v>8276</v>
      </c>
      <c r="O3310" t="s">
        <v>8294</v>
      </c>
      <c r="P3310" s="6">
        <f t="shared" si="255"/>
        <v>0.05</v>
      </c>
      <c r="Q3310">
        <f t="shared" si="256"/>
        <v>6.71</v>
      </c>
      <c r="R3310" s="16">
        <f t="shared" si="257"/>
        <v>41660.792557870373</v>
      </c>
      <c r="S3310" s="16">
        <f t="shared" si="258"/>
        <v>42304.940960648149</v>
      </c>
      <c r="T3310">
        <f t="shared" si="259"/>
        <v>2014</v>
      </c>
    </row>
    <row r="3311" spans="1:20" ht="60" hidden="1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 s="10">
        <v>1448078400</v>
      </c>
      <c r="J3311">
        <v>1445985299</v>
      </c>
      <c r="K3311" t="b">
        <v>0</v>
      </c>
      <c r="L3311">
        <v>5</v>
      </c>
      <c r="M3311" t="b">
        <v>0</v>
      </c>
      <c r="N3311" s="12" t="s">
        <v>8283</v>
      </c>
      <c r="O3311" t="s">
        <v>8286</v>
      </c>
      <c r="P3311" s="6">
        <f t="shared" si="255"/>
        <v>4.7</v>
      </c>
      <c r="Q3311">
        <f t="shared" si="256"/>
        <v>9.4</v>
      </c>
      <c r="R3311" s="16">
        <f t="shared" si="257"/>
        <v>42304.940960648149</v>
      </c>
      <c r="S3311" s="16">
        <f t="shared" si="258"/>
        <v>42338.615393518514</v>
      </c>
      <c r="T3311">
        <f t="shared" si="259"/>
        <v>2015</v>
      </c>
    </row>
    <row r="3312" spans="1:20" ht="60" hidden="1" x14ac:dyDescent="0.25">
      <c r="A3312">
        <v>2436</v>
      </c>
      <c r="B3312" s="3" t="s">
        <v>2437</v>
      </c>
      <c r="C3312" s="3" t="s">
        <v>6546</v>
      </c>
      <c r="D3312" s="6">
        <v>117000</v>
      </c>
      <c r="E3312" s="8">
        <v>45</v>
      </c>
      <c r="F3312" t="s">
        <v>8220</v>
      </c>
      <c r="G3312" t="s">
        <v>8228</v>
      </c>
      <c r="H3312" t="s">
        <v>8250</v>
      </c>
      <c r="I3312" s="10">
        <v>1454078770</v>
      </c>
      <c r="J3312">
        <v>1448894770</v>
      </c>
      <c r="K3312" t="b">
        <v>0</v>
      </c>
      <c r="L3312">
        <v>2</v>
      </c>
      <c r="M3312" t="b">
        <v>0</v>
      </c>
      <c r="N3312" s="12" t="s">
        <v>8279</v>
      </c>
      <c r="O3312" t="s">
        <v>8305</v>
      </c>
      <c r="P3312" s="6">
        <f t="shared" si="255"/>
        <v>0.04</v>
      </c>
      <c r="Q3312">
        <f t="shared" si="256"/>
        <v>22.5</v>
      </c>
      <c r="R3312" s="16">
        <f t="shared" si="257"/>
        <v>42338.615393518514</v>
      </c>
      <c r="S3312" s="16">
        <f t="shared" si="258"/>
        <v>40971.002569444441</v>
      </c>
      <c r="T3312">
        <f t="shared" si="259"/>
        <v>2015</v>
      </c>
    </row>
    <row r="3313" spans="1:20" ht="60" hidden="1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 s="10">
        <v>1334622660</v>
      </c>
      <c r="J3313">
        <v>1330733022</v>
      </c>
      <c r="K3313" t="b">
        <v>0</v>
      </c>
      <c r="L3313">
        <v>2</v>
      </c>
      <c r="M3313" t="b">
        <v>0</v>
      </c>
      <c r="N3313" s="12" t="s">
        <v>8281</v>
      </c>
      <c r="O3313" t="s">
        <v>8299</v>
      </c>
      <c r="P3313" s="6">
        <f t="shared" si="255"/>
        <v>7.0000000000000007E-2</v>
      </c>
      <c r="Q3313">
        <f t="shared" si="256"/>
        <v>22.5</v>
      </c>
      <c r="R3313" s="16">
        <f t="shared" si="257"/>
        <v>40971.002569444441</v>
      </c>
      <c r="S3313" s="16">
        <f t="shared" si="258"/>
        <v>42440.371111111104</v>
      </c>
      <c r="T3313">
        <f t="shared" si="259"/>
        <v>2012</v>
      </c>
    </row>
    <row r="3314" spans="1:20" ht="60" hidden="1" x14ac:dyDescent="0.25">
      <c r="A3314">
        <v>1068</v>
      </c>
      <c r="B3314" s="3" t="s">
        <v>1069</v>
      </c>
      <c r="C3314" s="3" t="s">
        <v>5178</v>
      </c>
      <c r="D3314" s="6">
        <v>30000</v>
      </c>
      <c r="E3314" s="8">
        <v>45</v>
      </c>
      <c r="F3314" t="s">
        <v>8220</v>
      </c>
      <c r="G3314" t="s">
        <v>8223</v>
      </c>
      <c r="H3314" t="s">
        <v>8245</v>
      </c>
      <c r="I3314" s="10">
        <v>1460274864</v>
      </c>
      <c r="J3314">
        <v>1457686464</v>
      </c>
      <c r="K3314" t="b">
        <v>0</v>
      </c>
      <c r="L3314">
        <v>4</v>
      </c>
      <c r="M3314" t="b">
        <v>0</v>
      </c>
      <c r="N3314" s="12" t="s">
        <v>8276</v>
      </c>
      <c r="O3314" t="s">
        <v>8294</v>
      </c>
      <c r="P3314" s="6">
        <f t="shared" si="255"/>
        <v>0.15</v>
      </c>
      <c r="Q3314">
        <f t="shared" si="256"/>
        <v>11.25</v>
      </c>
      <c r="R3314" s="16">
        <f t="shared" si="257"/>
        <v>42440.371111111104</v>
      </c>
      <c r="S3314" s="16">
        <f t="shared" si="258"/>
        <v>42662.752199074079</v>
      </c>
      <c r="T3314">
        <f t="shared" si="259"/>
        <v>2016</v>
      </c>
    </row>
    <row r="3315" spans="1:20" ht="60" hidden="1" x14ac:dyDescent="0.25">
      <c r="A3315">
        <v>1109</v>
      </c>
      <c r="B3315" s="3" t="s">
        <v>1110</v>
      </c>
      <c r="C3315" s="3" t="s">
        <v>5219</v>
      </c>
      <c r="D3315" s="6">
        <v>10000</v>
      </c>
      <c r="E3315" s="8">
        <v>45</v>
      </c>
      <c r="F3315" t="s">
        <v>8220</v>
      </c>
      <c r="G3315" t="s">
        <v>8223</v>
      </c>
      <c r="H3315" t="s">
        <v>8245</v>
      </c>
      <c r="I3315" s="10">
        <v>1479495790</v>
      </c>
      <c r="J3315">
        <v>1476900190</v>
      </c>
      <c r="K3315" t="b">
        <v>0</v>
      </c>
      <c r="L3315">
        <v>3</v>
      </c>
      <c r="M3315" t="b">
        <v>0</v>
      </c>
      <c r="N3315" s="12" t="s">
        <v>8276</v>
      </c>
      <c r="O3315" t="s">
        <v>8294</v>
      </c>
      <c r="P3315" s="6">
        <f t="shared" si="255"/>
        <v>0.45</v>
      </c>
      <c r="Q3315">
        <f t="shared" si="256"/>
        <v>15</v>
      </c>
      <c r="R3315" s="16">
        <f t="shared" si="257"/>
        <v>42662.752199074079</v>
      </c>
      <c r="S3315" s="16">
        <f t="shared" si="258"/>
        <v>41801.711550925924</v>
      </c>
      <c r="T3315">
        <f t="shared" si="259"/>
        <v>2016</v>
      </c>
    </row>
    <row r="3316" spans="1:20" ht="60" hidden="1" x14ac:dyDescent="0.25">
      <c r="A3316">
        <v>3966</v>
      </c>
      <c r="B3316" s="3" t="s">
        <v>3963</v>
      </c>
      <c r="C3316" s="3" t="s">
        <v>8073</v>
      </c>
      <c r="D3316" s="6">
        <v>7500</v>
      </c>
      <c r="E3316" s="8">
        <v>45</v>
      </c>
      <c r="F3316" t="s">
        <v>8220</v>
      </c>
      <c r="G3316" t="s">
        <v>8223</v>
      </c>
      <c r="H3316" t="s">
        <v>8245</v>
      </c>
      <c r="I3316" s="10">
        <v>1406170740</v>
      </c>
      <c r="J3316">
        <v>1402506278</v>
      </c>
      <c r="K3316" t="b">
        <v>0</v>
      </c>
      <c r="L3316">
        <v>2</v>
      </c>
      <c r="M3316" t="b">
        <v>0</v>
      </c>
      <c r="N3316" s="12" t="s">
        <v>8283</v>
      </c>
      <c r="O3316" t="s">
        <v>8286</v>
      </c>
      <c r="P3316" s="6">
        <f t="shared" si="255"/>
        <v>0.6</v>
      </c>
      <c r="Q3316">
        <f t="shared" si="256"/>
        <v>22.5</v>
      </c>
      <c r="R3316" s="16">
        <f t="shared" si="257"/>
        <v>41801.711550925924</v>
      </c>
      <c r="S3316" s="16">
        <f t="shared" si="258"/>
        <v>42627.955104166671</v>
      </c>
      <c r="T3316">
        <f t="shared" si="259"/>
        <v>2014</v>
      </c>
    </row>
    <row r="3317" spans="1:20" ht="45" hidden="1" x14ac:dyDescent="0.25">
      <c r="A3317">
        <v>2866</v>
      </c>
      <c r="B3317" s="3" t="s">
        <v>2866</v>
      </c>
      <c r="C3317" s="3" t="s">
        <v>6976</v>
      </c>
      <c r="D3317" s="6">
        <v>5000</v>
      </c>
      <c r="E3317" s="8">
        <v>45</v>
      </c>
      <c r="F3317" t="s">
        <v>8220</v>
      </c>
      <c r="G3317" t="s">
        <v>8223</v>
      </c>
      <c r="H3317" t="s">
        <v>8245</v>
      </c>
      <c r="I3317" s="10">
        <v>1476482400</v>
      </c>
      <c r="J3317">
        <v>1473893721</v>
      </c>
      <c r="K3317" t="b">
        <v>0</v>
      </c>
      <c r="L3317">
        <v>2</v>
      </c>
      <c r="M3317" t="b">
        <v>0</v>
      </c>
      <c r="N3317" s="12" t="s">
        <v>8283</v>
      </c>
      <c r="O3317" t="s">
        <v>8286</v>
      </c>
      <c r="P3317" s="6">
        <f t="shared" si="255"/>
        <v>0.9</v>
      </c>
      <c r="Q3317">
        <f t="shared" si="256"/>
        <v>22.5</v>
      </c>
      <c r="R3317" s="16">
        <f t="shared" si="257"/>
        <v>42627.955104166671</v>
      </c>
      <c r="S3317" s="16">
        <f t="shared" si="258"/>
        <v>41030.292025462964</v>
      </c>
      <c r="T3317">
        <f t="shared" si="259"/>
        <v>2016</v>
      </c>
    </row>
    <row r="3318" spans="1:20" ht="60" hidden="1" x14ac:dyDescent="0.25">
      <c r="A3318">
        <v>2764</v>
      </c>
      <c r="B3318" s="3" t="s">
        <v>2764</v>
      </c>
      <c r="C3318" s="3" t="s">
        <v>6874</v>
      </c>
      <c r="D3318" s="6">
        <v>4000</v>
      </c>
      <c r="E3318" s="8">
        <v>45</v>
      </c>
      <c r="F3318" t="s">
        <v>8220</v>
      </c>
      <c r="G3318" t="s">
        <v>8223</v>
      </c>
      <c r="H3318" t="s">
        <v>8245</v>
      </c>
      <c r="I3318" s="10">
        <v>1338404400</v>
      </c>
      <c r="J3318">
        <v>1335855631</v>
      </c>
      <c r="K3318" t="b">
        <v>0</v>
      </c>
      <c r="L3318">
        <v>4</v>
      </c>
      <c r="M3318" t="b">
        <v>0</v>
      </c>
      <c r="N3318" s="12" t="s">
        <v>8271</v>
      </c>
      <c r="O3318" t="s">
        <v>8316</v>
      </c>
      <c r="P3318" s="6">
        <f t="shared" si="255"/>
        <v>1.1299999999999999</v>
      </c>
      <c r="Q3318">
        <f t="shared" si="256"/>
        <v>11.25</v>
      </c>
      <c r="R3318" s="16">
        <f t="shared" si="257"/>
        <v>41030.292025462964</v>
      </c>
      <c r="S3318" s="16">
        <f t="shared" si="258"/>
        <v>41184.167129629634</v>
      </c>
      <c r="T3318">
        <f t="shared" si="259"/>
        <v>2012</v>
      </c>
    </row>
    <row r="3319" spans="1:20" ht="45" hidden="1" x14ac:dyDescent="0.25">
      <c r="A3319">
        <v>873</v>
      </c>
      <c r="B3319" s="3" t="s">
        <v>874</v>
      </c>
      <c r="C3319" s="3" t="s">
        <v>4983</v>
      </c>
      <c r="D3319" s="6">
        <v>3500</v>
      </c>
      <c r="E3319" s="8">
        <v>45</v>
      </c>
      <c r="F3319" t="s">
        <v>8220</v>
      </c>
      <c r="G3319" t="s">
        <v>8223</v>
      </c>
      <c r="H3319" t="s">
        <v>8245</v>
      </c>
      <c r="I3319" s="10">
        <v>1352610040</v>
      </c>
      <c r="J3319">
        <v>1349150440</v>
      </c>
      <c r="K3319" t="b">
        <v>0</v>
      </c>
      <c r="L3319">
        <v>5</v>
      </c>
      <c r="M3319" t="b">
        <v>0</v>
      </c>
      <c r="N3319" s="12" t="s">
        <v>8287</v>
      </c>
      <c r="O3319" t="s">
        <v>8310</v>
      </c>
      <c r="P3319" s="6">
        <f t="shared" si="255"/>
        <v>1.29</v>
      </c>
      <c r="Q3319">
        <f t="shared" si="256"/>
        <v>9</v>
      </c>
      <c r="R3319" s="16">
        <f t="shared" si="257"/>
        <v>41184.167129629634</v>
      </c>
      <c r="S3319" s="16">
        <f t="shared" si="258"/>
        <v>42342.845555555556</v>
      </c>
      <c r="T3319">
        <f t="shared" si="259"/>
        <v>2012</v>
      </c>
    </row>
    <row r="3320" spans="1:20" ht="60" hidden="1" x14ac:dyDescent="0.25">
      <c r="A3320">
        <v>3960</v>
      </c>
      <c r="B3320" s="3" t="s">
        <v>3957</v>
      </c>
      <c r="C3320" s="3" t="s">
        <v>8067</v>
      </c>
      <c r="D3320" s="6">
        <v>3000</v>
      </c>
      <c r="E3320" s="8">
        <v>45</v>
      </c>
      <c r="F3320" t="s">
        <v>8220</v>
      </c>
      <c r="G3320" t="s">
        <v>8223</v>
      </c>
      <c r="H3320" t="s">
        <v>8245</v>
      </c>
      <c r="I3320" s="10">
        <v>1451852256</v>
      </c>
      <c r="J3320">
        <v>1449260256</v>
      </c>
      <c r="K3320" t="b">
        <v>0</v>
      </c>
      <c r="L3320">
        <v>4</v>
      </c>
      <c r="M3320" t="b">
        <v>0</v>
      </c>
      <c r="N3320" s="12" t="s">
        <v>8283</v>
      </c>
      <c r="O3320" t="s">
        <v>8286</v>
      </c>
      <c r="P3320" s="6">
        <f t="shared" si="255"/>
        <v>1.5</v>
      </c>
      <c r="Q3320">
        <f t="shared" si="256"/>
        <v>11.25</v>
      </c>
      <c r="R3320" s="16">
        <f t="shared" si="257"/>
        <v>42342.845555555556</v>
      </c>
      <c r="S3320" s="16">
        <f t="shared" si="258"/>
        <v>42783.513182870374</v>
      </c>
      <c r="T3320">
        <f t="shared" si="259"/>
        <v>2015</v>
      </c>
    </row>
    <row r="3321" spans="1:20" ht="45" hidden="1" x14ac:dyDescent="0.25">
      <c r="A3321">
        <v>3142</v>
      </c>
      <c r="B3321" s="3" t="s">
        <v>3142</v>
      </c>
      <c r="C3321" s="3" t="s">
        <v>7252</v>
      </c>
      <c r="D3321" s="6">
        <v>2750</v>
      </c>
      <c r="E3321" s="8">
        <v>45</v>
      </c>
      <c r="F3321" t="s">
        <v>8221</v>
      </c>
      <c r="G3321" t="s">
        <v>8224</v>
      </c>
      <c r="H3321" t="s">
        <v>8246</v>
      </c>
      <c r="I3321" s="10">
        <v>1489922339</v>
      </c>
      <c r="J3321">
        <v>1487333939</v>
      </c>
      <c r="K3321" t="b">
        <v>0</v>
      </c>
      <c r="L3321">
        <v>3</v>
      </c>
      <c r="M3321" t="b">
        <v>0</v>
      </c>
      <c r="N3321" s="12" t="s">
        <v>8283</v>
      </c>
      <c r="O3321" t="s">
        <v>8286</v>
      </c>
      <c r="P3321" s="6">
        <f t="shared" si="255"/>
        <v>1.64</v>
      </c>
      <c r="Q3321">
        <f t="shared" si="256"/>
        <v>15</v>
      </c>
      <c r="R3321" s="16">
        <f t="shared" si="257"/>
        <v>42783.513182870374</v>
      </c>
      <c r="S3321" s="16">
        <f t="shared" si="258"/>
        <v>41230.77311342593</v>
      </c>
      <c r="T3321">
        <f t="shared" si="259"/>
        <v>2017</v>
      </c>
    </row>
    <row r="3322" spans="1:20" ht="60" hidden="1" x14ac:dyDescent="0.25">
      <c r="A3322">
        <v>865</v>
      </c>
      <c r="B3322" s="3" t="s">
        <v>866</v>
      </c>
      <c r="C3322" s="3" t="s">
        <v>4975</v>
      </c>
      <c r="D3322" s="6">
        <v>2200</v>
      </c>
      <c r="E3322" s="8">
        <v>45</v>
      </c>
      <c r="F3322" t="s">
        <v>8220</v>
      </c>
      <c r="G3322" t="s">
        <v>8223</v>
      </c>
      <c r="H3322" t="s">
        <v>8245</v>
      </c>
      <c r="I3322" s="10">
        <v>1358361197</v>
      </c>
      <c r="J3322">
        <v>1353177197</v>
      </c>
      <c r="K3322" t="b">
        <v>0</v>
      </c>
      <c r="L3322">
        <v>2</v>
      </c>
      <c r="M3322" t="b">
        <v>0</v>
      </c>
      <c r="N3322" s="12" t="s">
        <v>8287</v>
      </c>
      <c r="O3322" t="s">
        <v>8310</v>
      </c>
      <c r="P3322" s="6">
        <f t="shared" si="255"/>
        <v>2.0499999999999998</v>
      </c>
      <c r="Q3322">
        <f t="shared" si="256"/>
        <v>22.5</v>
      </c>
      <c r="R3322" s="16">
        <f t="shared" si="257"/>
        <v>41230.77311342593</v>
      </c>
      <c r="S3322" s="16">
        <f t="shared" si="258"/>
        <v>41534.568113425928</v>
      </c>
      <c r="T3322">
        <f t="shared" si="259"/>
        <v>2012</v>
      </c>
    </row>
    <row r="3323" spans="1:20" ht="60" hidden="1" x14ac:dyDescent="0.25">
      <c r="A3323">
        <v>449</v>
      </c>
      <c r="B3323" s="3" t="s">
        <v>450</v>
      </c>
      <c r="C3323" s="3" t="s">
        <v>4559</v>
      </c>
      <c r="D3323" s="6">
        <v>2000</v>
      </c>
      <c r="E3323" s="8">
        <v>45</v>
      </c>
      <c r="F3323" t="s">
        <v>8220</v>
      </c>
      <c r="G3323" t="s">
        <v>8224</v>
      </c>
      <c r="H3323" t="s">
        <v>8246</v>
      </c>
      <c r="I3323" s="10">
        <v>1382017085</v>
      </c>
      <c r="J3323">
        <v>1379425085</v>
      </c>
      <c r="K3323" t="b">
        <v>0</v>
      </c>
      <c r="L3323">
        <v>5</v>
      </c>
      <c r="M3323" t="b">
        <v>0</v>
      </c>
      <c r="N3323" s="12" t="s">
        <v>8281</v>
      </c>
      <c r="O3323" t="s">
        <v>8299</v>
      </c>
      <c r="P3323" s="6">
        <f t="shared" si="255"/>
        <v>2.25</v>
      </c>
      <c r="Q3323">
        <f t="shared" si="256"/>
        <v>9</v>
      </c>
      <c r="R3323" s="16">
        <f t="shared" si="257"/>
        <v>41534.568113425928</v>
      </c>
      <c r="S3323" s="16">
        <f t="shared" si="258"/>
        <v>42311.621458333335</v>
      </c>
      <c r="T3323">
        <f t="shared" si="259"/>
        <v>2013</v>
      </c>
    </row>
    <row r="3324" spans="1:20" ht="60" hidden="1" x14ac:dyDescent="0.25">
      <c r="A3324">
        <v>3962</v>
      </c>
      <c r="B3324" s="3" t="s">
        <v>3959</v>
      </c>
      <c r="C3324" s="3" t="s">
        <v>8069</v>
      </c>
      <c r="D3324" s="6">
        <v>1400</v>
      </c>
      <c r="E3324" s="8">
        <v>45</v>
      </c>
      <c r="F3324" t="s">
        <v>8220</v>
      </c>
      <c r="G3324" t="s">
        <v>8224</v>
      </c>
      <c r="H3324" t="s">
        <v>8246</v>
      </c>
      <c r="I3324" s="10">
        <v>1448722494</v>
      </c>
      <c r="J3324">
        <v>1446562494</v>
      </c>
      <c r="K3324" t="b">
        <v>0</v>
      </c>
      <c r="L3324">
        <v>3</v>
      </c>
      <c r="M3324" t="b">
        <v>0</v>
      </c>
      <c r="N3324" s="12" t="s">
        <v>8283</v>
      </c>
      <c r="O3324" t="s">
        <v>8286</v>
      </c>
      <c r="P3324" s="6">
        <f t="shared" si="255"/>
        <v>3.21</v>
      </c>
      <c r="Q3324">
        <f t="shared" si="256"/>
        <v>15</v>
      </c>
      <c r="R3324" s="16">
        <f t="shared" si="257"/>
        <v>42311.621458333335</v>
      </c>
      <c r="S3324" s="16">
        <f t="shared" si="258"/>
        <v>41005.904120370367</v>
      </c>
      <c r="T3324">
        <f t="shared" si="259"/>
        <v>2015</v>
      </c>
    </row>
    <row r="3325" spans="1:20" ht="45" hidden="1" x14ac:dyDescent="0.25">
      <c r="A3325">
        <v>1075</v>
      </c>
      <c r="B3325" s="3" t="s">
        <v>1076</v>
      </c>
      <c r="C3325" s="3" t="s">
        <v>5185</v>
      </c>
      <c r="D3325" s="6">
        <v>1000</v>
      </c>
      <c r="E3325" s="8">
        <v>45</v>
      </c>
      <c r="F3325" t="s">
        <v>8220</v>
      </c>
      <c r="G3325" t="s">
        <v>8223</v>
      </c>
      <c r="H3325" t="s">
        <v>8245</v>
      </c>
      <c r="I3325" s="10">
        <v>1336340516</v>
      </c>
      <c r="J3325">
        <v>1333748516</v>
      </c>
      <c r="K3325" t="b">
        <v>0</v>
      </c>
      <c r="L3325">
        <v>3</v>
      </c>
      <c r="M3325" t="b">
        <v>0</v>
      </c>
      <c r="N3325" s="12" t="s">
        <v>8276</v>
      </c>
      <c r="O3325" t="s">
        <v>8294</v>
      </c>
      <c r="P3325" s="6">
        <f t="shared" si="255"/>
        <v>4.5</v>
      </c>
      <c r="Q3325">
        <f t="shared" si="256"/>
        <v>15</v>
      </c>
      <c r="R3325" s="16">
        <f t="shared" si="257"/>
        <v>41005.904120370367</v>
      </c>
      <c r="S3325" s="16">
        <f t="shared" si="258"/>
        <v>42432.379826388889</v>
      </c>
      <c r="T3325">
        <f t="shared" si="259"/>
        <v>2012</v>
      </c>
    </row>
    <row r="3326" spans="1:20" ht="60" hidden="1" x14ac:dyDescent="0.25">
      <c r="A3326">
        <v>1428</v>
      </c>
      <c r="B3326" s="3" t="s">
        <v>1429</v>
      </c>
      <c r="C3326" s="3" t="s">
        <v>5538</v>
      </c>
      <c r="D3326" s="6">
        <v>1000</v>
      </c>
      <c r="E3326" s="8">
        <v>45</v>
      </c>
      <c r="F3326" t="s">
        <v>8220</v>
      </c>
      <c r="G3326" t="s">
        <v>8226</v>
      </c>
      <c r="H3326" t="s">
        <v>8248</v>
      </c>
      <c r="I3326" s="10">
        <v>1459584417</v>
      </c>
      <c r="J3326">
        <v>1456996017</v>
      </c>
      <c r="K3326" t="b">
        <v>0</v>
      </c>
      <c r="L3326">
        <v>3</v>
      </c>
      <c r="M3326" t="b">
        <v>0</v>
      </c>
      <c r="N3326" s="12" t="s">
        <v>8271</v>
      </c>
      <c r="O3326" t="s">
        <v>8308</v>
      </c>
      <c r="P3326" s="6">
        <f t="shared" si="255"/>
        <v>4.5</v>
      </c>
      <c r="Q3326">
        <f t="shared" si="256"/>
        <v>15</v>
      </c>
      <c r="R3326" s="16">
        <f t="shared" si="257"/>
        <v>42432.379826388889</v>
      </c>
      <c r="S3326" s="16">
        <f t="shared" si="258"/>
        <v>40701.195844907408</v>
      </c>
      <c r="T3326">
        <f t="shared" si="259"/>
        <v>2016</v>
      </c>
    </row>
    <row r="3327" spans="1:20" ht="60" hidden="1" x14ac:dyDescent="0.25">
      <c r="A3327">
        <v>1078</v>
      </c>
      <c r="B3327" s="3" t="s">
        <v>1079</v>
      </c>
      <c r="C3327" s="3" t="s">
        <v>5188</v>
      </c>
      <c r="D3327" s="6">
        <v>600</v>
      </c>
      <c r="E3327" s="8">
        <v>45</v>
      </c>
      <c r="F3327" t="s">
        <v>8220</v>
      </c>
      <c r="G3327" t="s">
        <v>8223</v>
      </c>
      <c r="H3327" t="s">
        <v>8245</v>
      </c>
      <c r="I3327" s="10">
        <v>1311309721</v>
      </c>
      <c r="J3327">
        <v>1307421721</v>
      </c>
      <c r="K3327" t="b">
        <v>0</v>
      </c>
      <c r="L3327">
        <v>5</v>
      </c>
      <c r="M3327" t="b">
        <v>0</v>
      </c>
      <c r="N3327" s="12" t="s">
        <v>8276</v>
      </c>
      <c r="O3327" t="s">
        <v>8294</v>
      </c>
      <c r="P3327" s="6">
        <f t="shared" si="255"/>
        <v>7.5</v>
      </c>
      <c r="Q3327">
        <f t="shared" si="256"/>
        <v>9</v>
      </c>
      <c r="R3327" s="16">
        <f t="shared" si="257"/>
        <v>40701.195844907408</v>
      </c>
      <c r="S3327" s="16">
        <f t="shared" si="258"/>
        <v>42396.973807870367</v>
      </c>
      <c r="T3327">
        <f t="shared" si="259"/>
        <v>2011</v>
      </c>
    </row>
    <row r="3328" spans="1:20" ht="45" hidden="1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 s="10">
        <v>1455232937</v>
      </c>
      <c r="J3328">
        <v>1453936937</v>
      </c>
      <c r="K3328" t="b">
        <v>0</v>
      </c>
      <c r="L3328">
        <v>4</v>
      </c>
      <c r="M3328" t="b">
        <v>0</v>
      </c>
      <c r="N3328" s="12" t="s">
        <v>8276</v>
      </c>
      <c r="O3328" t="s">
        <v>8294</v>
      </c>
      <c r="P3328" s="6">
        <f t="shared" si="255"/>
        <v>14.08</v>
      </c>
      <c r="Q3328">
        <f t="shared" si="256"/>
        <v>10.56</v>
      </c>
      <c r="R3328" s="16">
        <f t="shared" si="257"/>
        <v>42396.973807870367</v>
      </c>
      <c r="S3328" s="16">
        <f t="shared" si="258"/>
        <v>41859.925856481481</v>
      </c>
      <c r="T3328">
        <f t="shared" si="259"/>
        <v>2016</v>
      </c>
    </row>
    <row r="3329" spans="1:20" ht="60" hidden="1" x14ac:dyDescent="0.25">
      <c r="A3329">
        <v>1905</v>
      </c>
      <c r="B3329" s="3" t="s">
        <v>1906</v>
      </c>
      <c r="C3329" s="3" t="s">
        <v>6015</v>
      </c>
      <c r="D3329" s="6">
        <v>25000</v>
      </c>
      <c r="E3329" s="8">
        <v>42</v>
      </c>
      <c r="F3329" t="s">
        <v>8220</v>
      </c>
      <c r="G3329" t="s">
        <v>8223</v>
      </c>
      <c r="H3329" t="s">
        <v>8245</v>
      </c>
      <c r="I3329" s="10">
        <v>1410127994</v>
      </c>
      <c r="J3329">
        <v>1407535994</v>
      </c>
      <c r="K3329" t="b">
        <v>0</v>
      </c>
      <c r="L3329">
        <v>4</v>
      </c>
      <c r="M3329" t="b">
        <v>0</v>
      </c>
      <c r="N3329" s="12" t="s">
        <v>8268</v>
      </c>
      <c r="O3329" t="s">
        <v>8278</v>
      </c>
      <c r="P3329" s="6">
        <f t="shared" si="255"/>
        <v>0.17</v>
      </c>
      <c r="Q3329">
        <f t="shared" si="256"/>
        <v>10.5</v>
      </c>
      <c r="R3329" s="16">
        <f t="shared" si="257"/>
        <v>41859.925856481481</v>
      </c>
      <c r="S3329" s="16">
        <f t="shared" si="258"/>
        <v>42728.827407407407</v>
      </c>
      <c r="T3329">
        <f t="shared" si="259"/>
        <v>2014</v>
      </c>
    </row>
    <row r="3330" spans="1:20" ht="60" hidden="1" x14ac:dyDescent="0.25">
      <c r="A3330">
        <v>1182</v>
      </c>
      <c r="B3330" s="3" t="s">
        <v>1183</v>
      </c>
      <c r="C3330" s="3" t="s">
        <v>5292</v>
      </c>
      <c r="D3330" s="6">
        <v>1000</v>
      </c>
      <c r="E3330" s="8">
        <v>42</v>
      </c>
      <c r="F3330" t="s">
        <v>8220</v>
      </c>
      <c r="G3330" t="s">
        <v>8223</v>
      </c>
      <c r="H3330" t="s">
        <v>8245</v>
      </c>
      <c r="I3330" s="10">
        <v>1484239320</v>
      </c>
      <c r="J3330">
        <v>1482609088</v>
      </c>
      <c r="K3330" t="b">
        <v>0</v>
      </c>
      <c r="L3330">
        <v>4</v>
      </c>
      <c r="M3330" t="b">
        <v>0</v>
      </c>
      <c r="N3330" s="12" t="s">
        <v>8279</v>
      </c>
      <c r="O3330" t="s">
        <v>8305</v>
      </c>
      <c r="P3330" s="6">
        <f t="shared" ref="P3330:P3393" si="260">ROUND(E3330/D3330*100,2)</f>
        <v>4.2</v>
      </c>
      <c r="Q3330">
        <f t="shared" ref="Q3330:Q3393" si="261">ROUND(E3330/L3330,2)</f>
        <v>10.5</v>
      </c>
      <c r="R3330" s="16">
        <f t="shared" si="257"/>
        <v>42728.827407407407</v>
      </c>
      <c r="S3330" s="16">
        <f t="shared" si="258"/>
        <v>42538.77243055556</v>
      </c>
      <c r="T3330">
        <f t="shared" si="259"/>
        <v>2016</v>
      </c>
    </row>
    <row r="3331" spans="1:20" ht="45" hidden="1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 s="10">
        <v>1468519920</v>
      </c>
      <c r="J3331">
        <v>1466188338</v>
      </c>
      <c r="K3331" t="b">
        <v>0</v>
      </c>
      <c r="L3331">
        <v>6</v>
      </c>
      <c r="M3331" t="b">
        <v>0</v>
      </c>
      <c r="N3331" s="12" t="s">
        <v>8276</v>
      </c>
      <c r="O3331" t="s">
        <v>8294</v>
      </c>
      <c r="P3331" s="6">
        <f t="shared" si="260"/>
        <v>0.04</v>
      </c>
      <c r="Q3331">
        <f t="shared" si="261"/>
        <v>6.83</v>
      </c>
      <c r="R3331" s="16">
        <f t="shared" ref="R3331:R3394" si="262">(((J3331/60)/60)/24)+DATE(1970,1,1)</f>
        <v>42538.77243055556</v>
      </c>
      <c r="S3331" s="16">
        <f t="shared" ref="S3331:S3394" si="263">(((J3332/60)/60)/24)+DATE(1970,1,1)</f>
        <v>41883.916678240741</v>
      </c>
      <c r="T3331">
        <f t="shared" ref="T3331:T3394" si="264">YEAR(R3331)</f>
        <v>2016</v>
      </c>
    </row>
    <row r="3332" spans="1:20" ht="60" hidden="1" x14ac:dyDescent="0.25">
      <c r="A3332">
        <v>4107</v>
      </c>
      <c r="B3332" s="3" t="s">
        <v>4103</v>
      </c>
      <c r="C3332" s="3" t="s">
        <v>8210</v>
      </c>
      <c r="D3332" s="6">
        <v>2000</v>
      </c>
      <c r="E3332" s="8">
        <v>41</v>
      </c>
      <c r="F3332" t="s">
        <v>8220</v>
      </c>
      <c r="G3332" t="s">
        <v>8223</v>
      </c>
      <c r="H3332" t="s">
        <v>8245</v>
      </c>
      <c r="I3332" s="10">
        <v>1411596001</v>
      </c>
      <c r="J3332">
        <v>1409608801</v>
      </c>
      <c r="K3332" t="b">
        <v>0</v>
      </c>
      <c r="L3332">
        <v>4</v>
      </c>
      <c r="M3332" t="b">
        <v>0</v>
      </c>
      <c r="N3332" s="12" t="s">
        <v>8283</v>
      </c>
      <c r="O3332" t="s">
        <v>8286</v>
      </c>
      <c r="P3332" s="6">
        <f t="shared" si="260"/>
        <v>2.0499999999999998</v>
      </c>
      <c r="Q3332">
        <f t="shared" si="261"/>
        <v>10.25</v>
      </c>
      <c r="R3332" s="16">
        <f t="shared" si="262"/>
        <v>41883.916678240741</v>
      </c>
      <c r="S3332" s="16">
        <f t="shared" si="263"/>
        <v>42241.429120370376</v>
      </c>
      <c r="T3332">
        <f t="shared" si="264"/>
        <v>2014</v>
      </c>
    </row>
    <row r="3333" spans="1:20" ht="60" hidden="1" x14ac:dyDescent="0.25">
      <c r="A3333">
        <v>3106</v>
      </c>
      <c r="B3333" s="3" t="s">
        <v>3106</v>
      </c>
      <c r="C3333" s="3" t="s">
        <v>7216</v>
      </c>
      <c r="D3333" s="6">
        <v>1000</v>
      </c>
      <c r="E3333" s="8">
        <v>41</v>
      </c>
      <c r="F3333" t="s">
        <v>8220</v>
      </c>
      <c r="G3333" t="s">
        <v>8224</v>
      </c>
      <c r="H3333" t="s">
        <v>8246</v>
      </c>
      <c r="I3333" s="10">
        <v>1442440800</v>
      </c>
      <c r="J3333">
        <v>1440497876</v>
      </c>
      <c r="K3333" t="b">
        <v>0</v>
      </c>
      <c r="L3333">
        <v>4</v>
      </c>
      <c r="M3333" t="b">
        <v>0</v>
      </c>
      <c r="N3333" s="12" t="s">
        <v>8283</v>
      </c>
      <c r="O3333" t="s">
        <v>8284</v>
      </c>
      <c r="P3333" s="6">
        <f t="shared" si="260"/>
        <v>4.0999999999999996</v>
      </c>
      <c r="Q3333">
        <f t="shared" si="261"/>
        <v>10.25</v>
      </c>
      <c r="R3333" s="16">
        <f t="shared" si="262"/>
        <v>42241.429120370376</v>
      </c>
      <c r="S3333" s="16">
        <f t="shared" si="263"/>
        <v>41876.433680555558</v>
      </c>
      <c r="T3333">
        <f t="shared" si="264"/>
        <v>2015</v>
      </c>
    </row>
    <row r="3334" spans="1:20" ht="45" hidden="1" x14ac:dyDescent="0.25">
      <c r="A3334">
        <v>1811</v>
      </c>
      <c r="B3334" s="3" t="s">
        <v>1812</v>
      </c>
      <c r="C3334" s="3" t="s">
        <v>5921</v>
      </c>
      <c r="D3334" s="6">
        <v>54000</v>
      </c>
      <c r="E3334" s="8">
        <v>40</v>
      </c>
      <c r="F3334" t="s">
        <v>8220</v>
      </c>
      <c r="G3334" t="s">
        <v>8223</v>
      </c>
      <c r="H3334" t="s">
        <v>8245</v>
      </c>
      <c r="I3334" s="10">
        <v>1414123200</v>
      </c>
      <c r="J3334">
        <v>1408962270</v>
      </c>
      <c r="K3334" t="b">
        <v>0</v>
      </c>
      <c r="L3334">
        <v>26</v>
      </c>
      <c r="M3334" t="b">
        <v>0</v>
      </c>
      <c r="N3334" s="12" t="s">
        <v>8273</v>
      </c>
      <c r="O3334" t="s">
        <v>8274</v>
      </c>
      <c r="P3334" s="6">
        <f t="shared" si="260"/>
        <v>7.0000000000000007E-2</v>
      </c>
      <c r="Q3334">
        <f t="shared" si="261"/>
        <v>1.54</v>
      </c>
      <c r="R3334" s="16">
        <f t="shared" si="262"/>
        <v>41876.433680555558</v>
      </c>
      <c r="S3334" s="16">
        <f t="shared" si="263"/>
        <v>42397.281666666662</v>
      </c>
      <c r="T3334">
        <f t="shared" si="264"/>
        <v>2014</v>
      </c>
    </row>
    <row r="3335" spans="1:20" ht="60" hidden="1" x14ac:dyDescent="0.25">
      <c r="A3335">
        <v>148</v>
      </c>
      <c r="B3335" s="3" t="s">
        <v>150</v>
      </c>
      <c r="C3335" s="3" t="s">
        <v>4258</v>
      </c>
      <c r="D3335" s="6">
        <v>50000</v>
      </c>
      <c r="E3335" s="8">
        <v>40</v>
      </c>
      <c r="F3335" t="s">
        <v>8219</v>
      </c>
      <c r="G3335" t="s">
        <v>8223</v>
      </c>
      <c r="H3335" t="s">
        <v>8245</v>
      </c>
      <c r="I3335" s="10">
        <v>1456555536</v>
      </c>
      <c r="J3335">
        <v>1453963536</v>
      </c>
      <c r="K3335" t="b">
        <v>0</v>
      </c>
      <c r="L3335">
        <v>2</v>
      </c>
      <c r="M3335" t="b">
        <v>0</v>
      </c>
      <c r="N3335" s="12" t="s">
        <v>8281</v>
      </c>
      <c r="O3335" t="s">
        <v>8297</v>
      </c>
      <c r="P3335" s="6">
        <f t="shared" si="260"/>
        <v>0.08</v>
      </c>
      <c r="Q3335">
        <f t="shared" si="261"/>
        <v>20</v>
      </c>
      <c r="R3335" s="16">
        <f t="shared" si="262"/>
        <v>42397.281666666662</v>
      </c>
      <c r="S3335" s="16">
        <f t="shared" si="263"/>
        <v>41862.761724537035</v>
      </c>
      <c r="T3335">
        <f t="shared" si="264"/>
        <v>2016</v>
      </c>
    </row>
    <row r="3336" spans="1:20" ht="60" hidden="1" x14ac:dyDescent="0.25">
      <c r="A3336">
        <v>3053</v>
      </c>
      <c r="B3336" s="3" t="s">
        <v>3053</v>
      </c>
      <c r="C3336" s="3" t="s">
        <v>7163</v>
      </c>
      <c r="D3336" s="6">
        <v>10000</v>
      </c>
      <c r="E3336" s="8">
        <v>40</v>
      </c>
      <c r="F3336" t="s">
        <v>8220</v>
      </c>
      <c r="G3336" t="s">
        <v>8223</v>
      </c>
      <c r="H3336" t="s">
        <v>8245</v>
      </c>
      <c r="I3336" s="10">
        <v>1412222340</v>
      </c>
      <c r="J3336">
        <v>1407781013</v>
      </c>
      <c r="K3336" t="b">
        <v>0</v>
      </c>
      <c r="L3336">
        <v>3</v>
      </c>
      <c r="M3336" t="b">
        <v>0</v>
      </c>
      <c r="N3336" s="12" t="s">
        <v>8283</v>
      </c>
      <c r="O3336" t="s">
        <v>8284</v>
      </c>
      <c r="P3336" s="6">
        <f t="shared" si="260"/>
        <v>0.4</v>
      </c>
      <c r="Q3336">
        <f t="shared" si="261"/>
        <v>13.33</v>
      </c>
      <c r="R3336" s="16">
        <f t="shared" si="262"/>
        <v>41862.761724537035</v>
      </c>
      <c r="S3336" s="16">
        <f t="shared" si="263"/>
        <v>41956.250034722223</v>
      </c>
      <c r="T3336">
        <f t="shared" si="264"/>
        <v>2014</v>
      </c>
    </row>
    <row r="3337" spans="1:20" ht="45" hidden="1" x14ac:dyDescent="0.25">
      <c r="A3337">
        <v>1789</v>
      </c>
      <c r="B3337" s="3" t="s">
        <v>1790</v>
      </c>
      <c r="C3337" s="3" t="s">
        <v>5899</v>
      </c>
      <c r="D3337" s="6">
        <v>8000</v>
      </c>
      <c r="E3337" s="8">
        <v>40</v>
      </c>
      <c r="F3337" t="s">
        <v>8220</v>
      </c>
      <c r="G3337" t="s">
        <v>8223</v>
      </c>
      <c r="H3337" t="s">
        <v>8245</v>
      </c>
      <c r="I3337" s="10">
        <v>1421042403</v>
      </c>
      <c r="J3337">
        <v>1415858403</v>
      </c>
      <c r="K3337" t="b">
        <v>1</v>
      </c>
      <c r="L3337">
        <v>4</v>
      </c>
      <c r="M3337" t="b">
        <v>0</v>
      </c>
      <c r="N3337" s="12" t="s">
        <v>8273</v>
      </c>
      <c r="O3337" t="s">
        <v>8274</v>
      </c>
      <c r="P3337" s="6">
        <f t="shared" si="260"/>
        <v>0.5</v>
      </c>
      <c r="Q3337">
        <f t="shared" si="261"/>
        <v>10</v>
      </c>
      <c r="R3337" s="16">
        <f t="shared" si="262"/>
        <v>41956.250034722223</v>
      </c>
      <c r="S3337" s="16">
        <f t="shared" si="263"/>
        <v>41506.848032407412</v>
      </c>
      <c r="T3337">
        <f t="shared" si="264"/>
        <v>2014</v>
      </c>
    </row>
    <row r="3338" spans="1:20" ht="60" hidden="1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 s="10">
        <v>1381090870</v>
      </c>
      <c r="J3338">
        <v>1377030070</v>
      </c>
      <c r="K3338" t="b">
        <v>0</v>
      </c>
      <c r="L3338">
        <v>1</v>
      </c>
      <c r="M3338" t="b">
        <v>0</v>
      </c>
      <c r="N3338" s="12" t="s">
        <v>8287</v>
      </c>
      <c r="O3338" t="s">
        <v>8314</v>
      </c>
      <c r="P3338" s="6">
        <f t="shared" si="260"/>
        <v>0.8</v>
      </c>
      <c r="Q3338">
        <f t="shared" si="261"/>
        <v>40</v>
      </c>
      <c r="R3338" s="16">
        <f t="shared" si="262"/>
        <v>41506.848032407412</v>
      </c>
      <c r="S3338" s="16">
        <f t="shared" si="263"/>
        <v>41834.138495370367</v>
      </c>
      <c r="T3338">
        <f t="shared" si="264"/>
        <v>2013</v>
      </c>
    </row>
    <row r="3339" spans="1:20" ht="60" hidden="1" x14ac:dyDescent="0.25">
      <c r="A3339">
        <v>2693</v>
      </c>
      <c r="B3339" s="3" t="s">
        <v>2693</v>
      </c>
      <c r="C3339" s="3" t="s">
        <v>6803</v>
      </c>
      <c r="D3339" s="6">
        <v>5000</v>
      </c>
      <c r="E3339" s="8">
        <v>40</v>
      </c>
      <c r="F3339" t="s">
        <v>8220</v>
      </c>
      <c r="G3339" t="s">
        <v>8223</v>
      </c>
      <c r="H3339" t="s">
        <v>8245</v>
      </c>
      <c r="I3339" s="10">
        <v>1407899966</v>
      </c>
      <c r="J3339">
        <v>1405307966</v>
      </c>
      <c r="K3339" t="b">
        <v>0</v>
      </c>
      <c r="L3339">
        <v>3</v>
      </c>
      <c r="M3339" t="b">
        <v>0</v>
      </c>
      <c r="N3339" s="12" t="s">
        <v>8279</v>
      </c>
      <c r="O3339" t="s">
        <v>8305</v>
      </c>
      <c r="P3339" s="6">
        <f t="shared" si="260"/>
        <v>0.8</v>
      </c>
      <c r="Q3339">
        <f t="shared" si="261"/>
        <v>13.33</v>
      </c>
      <c r="R3339" s="16">
        <f t="shared" si="262"/>
        <v>41834.138495370367</v>
      </c>
      <c r="S3339" s="16">
        <f t="shared" si="263"/>
        <v>41551.798113425924</v>
      </c>
      <c r="T3339">
        <f t="shared" si="264"/>
        <v>2014</v>
      </c>
    </row>
    <row r="3340" spans="1:20" ht="45" hidden="1" x14ac:dyDescent="0.25">
      <c r="A3340">
        <v>937</v>
      </c>
      <c r="B3340" s="3" t="s">
        <v>938</v>
      </c>
      <c r="C3340" s="3" t="s">
        <v>5047</v>
      </c>
      <c r="D3340" s="6">
        <v>3500</v>
      </c>
      <c r="E3340" s="8">
        <v>40</v>
      </c>
      <c r="F3340" t="s">
        <v>8220</v>
      </c>
      <c r="G3340" t="s">
        <v>8223</v>
      </c>
      <c r="H3340" t="s">
        <v>8245</v>
      </c>
      <c r="I3340" s="10">
        <v>1383509357</v>
      </c>
      <c r="J3340">
        <v>1380913757</v>
      </c>
      <c r="K3340" t="b">
        <v>0</v>
      </c>
      <c r="L3340">
        <v>2</v>
      </c>
      <c r="M3340" t="b">
        <v>0</v>
      </c>
      <c r="N3340" s="12" t="s">
        <v>8287</v>
      </c>
      <c r="O3340" t="s">
        <v>8310</v>
      </c>
      <c r="P3340" s="6">
        <f t="shared" si="260"/>
        <v>1.1399999999999999</v>
      </c>
      <c r="Q3340">
        <f t="shared" si="261"/>
        <v>20</v>
      </c>
      <c r="R3340" s="16">
        <f t="shared" si="262"/>
        <v>41551.798113425924</v>
      </c>
      <c r="S3340" s="16">
        <f t="shared" si="263"/>
        <v>41940.89166666667</v>
      </c>
      <c r="T3340">
        <f t="shared" si="264"/>
        <v>2013</v>
      </c>
    </row>
    <row r="3341" spans="1:20" ht="45" hidden="1" x14ac:dyDescent="0.25">
      <c r="A3341">
        <v>1793</v>
      </c>
      <c r="B3341" s="3" t="s">
        <v>1794</v>
      </c>
      <c r="C3341" s="3" t="s">
        <v>5903</v>
      </c>
      <c r="D3341" s="6">
        <v>3000</v>
      </c>
      <c r="E3341" s="8">
        <v>40</v>
      </c>
      <c r="F3341" t="s">
        <v>8220</v>
      </c>
      <c r="G3341" t="s">
        <v>8225</v>
      </c>
      <c r="H3341" t="s">
        <v>8247</v>
      </c>
      <c r="I3341" s="10">
        <v>1417127040</v>
      </c>
      <c r="J3341">
        <v>1414531440</v>
      </c>
      <c r="K3341" t="b">
        <v>1</v>
      </c>
      <c r="L3341">
        <v>2</v>
      </c>
      <c r="M3341" t="b">
        <v>0</v>
      </c>
      <c r="N3341" s="12" t="s">
        <v>8273</v>
      </c>
      <c r="O3341" t="s">
        <v>8274</v>
      </c>
      <c r="P3341" s="6">
        <f t="shared" si="260"/>
        <v>1.33</v>
      </c>
      <c r="Q3341">
        <f t="shared" si="261"/>
        <v>20</v>
      </c>
      <c r="R3341" s="16">
        <f t="shared" si="262"/>
        <v>41940.89166666667</v>
      </c>
      <c r="S3341" s="16">
        <f t="shared" si="263"/>
        <v>41872.807696759257</v>
      </c>
      <c r="T3341">
        <f t="shared" si="264"/>
        <v>2014</v>
      </c>
    </row>
    <row r="3342" spans="1:20" ht="45" hidden="1" x14ac:dyDescent="0.25">
      <c r="A3342">
        <v>4005</v>
      </c>
      <c r="B3342" s="3" t="s">
        <v>4001</v>
      </c>
      <c r="C3342" s="3" t="s">
        <v>8110</v>
      </c>
      <c r="D3342" s="6">
        <v>3000</v>
      </c>
      <c r="E3342" s="8">
        <v>40</v>
      </c>
      <c r="F3342" t="s">
        <v>8220</v>
      </c>
      <c r="G3342" t="s">
        <v>8223</v>
      </c>
      <c r="H3342" t="s">
        <v>8245</v>
      </c>
      <c r="I3342" s="10">
        <v>1413832985</v>
      </c>
      <c r="J3342">
        <v>1408648985</v>
      </c>
      <c r="K3342" t="b">
        <v>0</v>
      </c>
      <c r="L3342">
        <v>2</v>
      </c>
      <c r="M3342" t="b">
        <v>0</v>
      </c>
      <c r="N3342" s="12" t="s">
        <v>8283</v>
      </c>
      <c r="O3342" t="s">
        <v>8286</v>
      </c>
      <c r="P3342" s="6">
        <f t="shared" si="260"/>
        <v>1.33</v>
      </c>
      <c r="Q3342">
        <f t="shared" si="261"/>
        <v>20</v>
      </c>
      <c r="R3342" s="16">
        <f t="shared" si="262"/>
        <v>41872.807696759257</v>
      </c>
      <c r="S3342" s="16">
        <f t="shared" si="263"/>
        <v>41416.763171296298</v>
      </c>
      <c r="T3342">
        <f t="shared" si="264"/>
        <v>2014</v>
      </c>
    </row>
    <row r="3343" spans="1:20" ht="60" hidden="1" x14ac:dyDescent="0.25">
      <c r="A3343">
        <v>939</v>
      </c>
      <c r="B3343" s="3" t="s">
        <v>940</v>
      </c>
      <c r="C3343" s="3" t="s">
        <v>5049</v>
      </c>
      <c r="D3343" s="6">
        <v>2750</v>
      </c>
      <c r="E3343" s="8">
        <v>40</v>
      </c>
      <c r="F3343" t="s">
        <v>8220</v>
      </c>
      <c r="G3343" t="s">
        <v>8223</v>
      </c>
      <c r="H3343" t="s">
        <v>8245</v>
      </c>
      <c r="I3343" s="10">
        <v>1372622280</v>
      </c>
      <c r="J3343">
        <v>1369246738</v>
      </c>
      <c r="K3343" t="b">
        <v>0</v>
      </c>
      <c r="L3343">
        <v>2</v>
      </c>
      <c r="M3343" t="b">
        <v>0</v>
      </c>
      <c r="N3343" s="12" t="s">
        <v>8287</v>
      </c>
      <c r="O3343" t="s">
        <v>8310</v>
      </c>
      <c r="P3343" s="6">
        <f t="shared" si="260"/>
        <v>1.45</v>
      </c>
      <c r="Q3343">
        <f t="shared" si="261"/>
        <v>20</v>
      </c>
      <c r="R3343" s="16">
        <f t="shared" si="262"/>
        <v>41416.763171296298</v>
      </c>
      <c r="S3343" s="16">
        <f t="shared" si="263"/>
        <v>42172.613506944443</v>
      </c>
      <c r="T3343">
        <f t="shared" si="264"/>
        <v>2013</v>
      </c>
    </row>
    <row r="3344" spans="1:20" hidden="1" x14ac:dyDescent="0.25">
      <c r="A3344">
        <v>2864</v>
      </c>
      <c r="B3344" s="3" t="s">
        <v>2864</v>
      </c>
      <c r="C3344" s="3" t="s">
        <v>6974</v>
      </c>
      <c r="D3344" s="6">
        <v>2500</v>
      </c>
      <c r="E3344" s="8">
        <v>40</v>
      </c>
      <c r="F3344" t="s">
        <v>8220</v>
      </c>
      <c r="G3344" t="s">
        <v>8224</v>
      </c>
      <c r="H3344" t="s">
        <v>8246</v>
      </c>
      <c r="I3344" s="10">
        <v>1437139080</v>
      </c>
      <c r="J3344">
        <v>1434552207</v>
      </c>
      <c r="K3344" t="b">
        <v>0</v>
      </c>
      <c r="L3344">
        <v>3</v>
      </c>
      <c r="M3344" t="b">
        <v>0</v>
      </c>
      <c r="N3344" s="12" t="s">
        <v>8283</v>
      </c>
      <c r="O3344" t="s">
        <v>8286</v>
      </c>
      <c r="P3344" s="6">
        <f t="shared" si="260"/>
        <v>1.6</v>
      </c>
      <c r="Q3344">
        <f t="shared" si="261"/>
        <v>13.33</v>
      </c>
      <c r="R3344" s="16">
        <f t="shared" si="262"/>
        <v>42172.613506944443</v>
      </c>
      <c r="S3344" s="16">
        <f t="shared" si="263"/>
        <v>42115.547395833331</v>
      </c>
      <c r="T3344">
        <f t="shared" si="264"/>
        <v>2015</v>
      </c>
    </row>
    <row r="3345" spans="1:20" ht="45" hidden="1" x14ac:dyDescent="0.25">
      <c r="A3345">
        <v>154</v>
      </c>
      <c r="B3345" s="3" t="s">
        <v>156</v>
      </c>
      <c r="C3345" s="3" t="s">
        <v>4264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 s="10">
        <v>1433336895</v>
      </c>
      <c r="J3345">
        <v>1429621695</v>
      </c>
      <c r="K3345" t="b">
        <v>0</v>
      </c>
      <c r="L3345">
        <v>3</v>
      </c>
      <c r="M3345" t="b">
        <v>0</v>
      </c>
      <c r="N3345" s="12" t="s">
        <v>8281</v>
      </c>
      <c r="O3345" t="s">
        <v>8297</v>
      </c>
      <c r="P3345" s="6">
        <f t="shared" si="260"/>
        <v>2.67</v>
      </c>
      <c r="Q3345">
        <f t="shared" si="261"/>
        <v>13.33</v>
      </c>
      <c r="R3345" s="16">
        <f t="shared" si="262"/>
        <v>42115.547395833331</v>
      </c>
      <c r="S3345" s="16">
        <f t="shared" si="263"/>
        <v>42763.780671296292</v>
      </c>
      <c r="T3345">
        <f t="shared" si="264"/>
        <v>2015</v>
      </c>
    </row>
    <row r="3346" spans="1:20" ht="45" hidden="1" x14ac:dyDescent="0.25">
      <c r="A3346">
        <v>3871</v>
      </c>
      <c r="B3346" s="3" t="s">
        <v>3868</v>
      </c>
      <c r="C3346" s="3" t="s">
        <v>7980</v>
      </c>
      <c r="D3346" s="6">
        <v>1500</v>
      </c>
      <c r="E3346" s="8">
        <v>40</v>
      </c>
      <c r="F3346" t="s">
        <v>8219</v>
      </c>
      <c r="G3346" t="s">
        <v>8223</v>
      </c>
      <c r="H3346" t="s">
        <v>8245</v>
      </c>
      <c r="I3346" s="10">
        <v>1490809450</v>
      </c>
      <c r="J3346">
        <v>1485629050</v>
      </c>
      <c r="K3346" t="b">
        <v>0</v>
      </c>
      <c r="L3346">
        <v>3</v>
      </c>
      <c r="M3346" t="b">
        <v>0</v>
      </c>
      <c r="N3346" s="12" t="s">
        <v>8283</v>
      </c>
      <c r="O3346" t="s">
        <v>8295</v>
      </c>
      <c r="P3346" s="6">
        <f t="shared" si="260"/>
        <v>2.67</v>
      </c>
      <c r="Q3346">
        <f t="shared" si="261"/>
        <v>13.33</v>
      </c>
      <c r="R3346" s="16">
        <f t="shared" si="262"/>
        <v>42763.780671296292</v>
      </c>
      <c r="S3346" s="16">
        <f t="shared" si="263"/>
        <v>42615.79896990741</v>
      </c>
      <c r="T3346">
        <f t="shared" si="264"/>
        <v>2017</v>
      </c>
    </row>
    <row r="3347" spans="1:20" ht="45" hidden="1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 s="10">
        <v>1476731431</v>
      </c>
      <c r="J3347">
        <v>1472843431</v>
      </c>
      <c r="K3347" t="b">
        <v>0</v>
      </c>
      <c r="L3347">
        <v>3</v>
      </c>
      <c r="M3347" t="b">
        <v>0</v>
      </c>
      <c r="N3347" s="12" t="s">
        <v>8268</v>
      </c>
      <c r="O3347" t="s">
        <v>8302</v>
      </c>
      <c r="P3347" s="6">
        <f t="shared" si="260"/>
        <v>7.0000000000000007E-2</v>
      </c>
      <c r="Q3347">
        <f t="shared" si="261"/>
        <v>13</v>
      </c>
      <c r="R3347" s="16">
        <f t="shared" si="262"/>
        <v>42615.79896990741</v>
      </c>
      <c r="S3347" s="16">
        <f t="shared" si="263"/>
        <v>42196.166874999995</v>
      </c>
      <c r="T3347">
        <f t="shared" si="264"/>
        <v>2016</v>
      </c>
    </row>
    <row r="3348" spans="1:20" ht="60" hidden="1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 s="10">
        <v>1441771218</v>
      </c>
      <c r="J3348">
        <v>1436587218</v>
      </c>
      <c r="K3348" t="b">
        <v>0</v>
      </c>
      <c r="L3348">
        <v>4</v>
      </c>
      <c r="M3348" t="b">
        <v>0</v>
      </c>
      <c r="N3348" s="12" t="s">
        <v>8283</v>
      </c>
      <c r="O3348" t="s">
        <v>8286</v>
      </c>
      <c r="P3348" s="6">
        <f t="shared" si="260"/>
        <v>0.78</v>
      </c>
      <c r="Q3348">
        <f t="shared" si="261"/>
        <v>9.75</v>
      </c>
      <c r="R3348" s="16">
        <f t="shared" si="262"/>
        <v>42196.166874999995</v>
      </c>
      <c r="S3348" s="16">
        <f t="shared" si="263"/>
        <v>41975.124340277776</v>
      </c>
      <c r="T3348">
        <f t="shared" si="264"/>
        <v>2015</v>
      </c>
    </row>
    <row r="3349" spans="1:20" ht="30" hidden="1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 s="10">
        <v>1420081143</v>
      </c>
      <c r="J3349">
        <v>1417489143</v>
      </c>
      <c r="K3349" t="b">
        <v>1</v>
      </c>
      <c r="L3349">
        <v>4</v>
      </c>
      <c r="M3349" t="b">
        <v>0</v>
      </c>
      <c r="N3349" s="12" t="s">
        <v>8283</v>
      </c>
      <c r="O3349" t="s">
        <v>8286</v>
      </c>
      <c r="P3349" s="6">
        <f t="shared" si="260"/>
        <v>3.8</v>
      </c>
      <c r="Q3349">
        <f t="shared" si="261"/>
        <v>9.5</v>
      </c>
      <c r="R3349" s="16">
        <f t="shared" si="262"/>
        <v>41975.124340277776</v>
      </c>
      <c r="S3349" s="16">
        <f t="shared" si="263"/>
        <v>42078.34520833334</v>
      </c>
      <c r="T3349">
        <f t="shared" si="264"/>
        <v>2014</v>
      </c>
    </row>
    <row r="3350" spans="1:20" ht="45" hidden="1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 s="10">
        <v>1431144000</v>
      </c>
      <c r="J3350">
        <v>1426407426</v>
      </c>
      <c r="K3350" t="b">
        <v>0</v>
      </c>
      <c r="L3350">
        <v>2</v>
      </c>
      <c r="M3350" t="b">
        <v>0</v>
      </c>
      <c r="N3350" s="12" t="s">
        <v>8283</v>
      </c>
      <c r="O3350" t="s">
        <v>8286</v>
      </c>
      <c r="P3350" s="6">
        <f t="shared" si="260"/>
        <v>1.06</v>
      </c>
      <c r="Q3350">
        <f t="shared" si="261"/>
        <v>18.5</v>
      </c>
      <c r="R3350" s="16">
        <f t="shared" si="262"/>
        <v>42078.34520833334</v>
      </c>
      <c r="S3350" s="16">
        <f t="shared" si="263"/>
        <v>42034.75509259259</v>
      </c>
      <c r="T3350">
        <f t="shared" si="264"/>
        <v>2015</v>
      </c>
    </row>
    <row r="3351" spans="1:20" ht="60" hidden="1" x14ac:dyDescent="0.25">
      <c r="A3351">
        <v>2683</v>
      </c>
      <c r="B3351" s="3" t="s">
        <v>2683</v>
      </c>
      <c r="C3351" s="3" t="s">
        <v>6793</v>
      </c>
      <c r="D3351" s="6">
        <v>15000</v>
      </c>
      <c r="E3351" s="8">
        <v>36</v>
      </c>
      <c r="F3351" t="s">
        <v>8220</v>
      </c>
      <c r="G3351" t="s">
        <v>8223</v>
      </c>
      <c r="H3351" t="s">
        <v>8245</v>
      </c>
      <c r="I3351" s="10">
        <v>1425233240</v>
      </c>
      <c r="J3351">
        <v>1422641240</v>
      </c>
      <c r="K3351" t="b">
        <v>0</v>
      </c>
      <c r="L3351">
        <v>3</v>
      </c>
      <c r="M3351" t="b">
        <v>0</v>
      </c>
      <c r="N3351" s="12" t="s">
        <v>8279</v>
      </c>
      <c r="O3351" t="s">
        <v>8305</v>
      </c>
      <c r="P3351" s="6">
        <f t="shared" si="260"/>
        <v>0.24</v>
      </c>
      <c r="Q3351">
        <f t="shared" si="261"/>
        <v>12</v>
      </c>
      <c r="R3351" s="16">
        <f t="shared" si="262"/>
        <v>42034.75509259259</v>
      </c>
      <c r="S3351" s="16">
        <f t="shared" si="263"/>
        <v>42164.615856481483</v>
      </c>
      <c r="T3351">
        <f t="shared" si="264"/>
        <v>2015</v>
      </c>
    </row>
    <row r="3352" spans="1:20" ht="60" hidden="1" x14ac:dyDescent="0.25">
      <c r="A3352">
        <v>1873</v>
      </c>
      <c r="B3352" s="3" t="s">
        <v>1874</v>
      </c>
      <c r="C3352" s="3" t="s">
        <v>5983</v>
      </c>
      <c r="D3352" s="6">
        <v>8000</v>
      </c>
      <c r="E3352" s="8">
        <v>36</v>
      </c>
      <c r="F3352" t="s">
        <v>8220</v>
      </c>
      <c r="G3352" t="s">
        <v>8228</v>
      </c>
      <c r="H3352" t="s">
        <v>8250</v>
      </c>
      <c r="I3352" s="10">
        <v>1436373900</v>
      </c>
      <c r="J3352">
        <v>1433861210</v>
      </c>
      <c r="K3352" t="b">
        <v>0</v>
      </c>
      <c r="L3352">
        <v>2</v>
      </c>
      <c r="M3352" t="b">
        <v>0</v>
      </c>
      <c r="N3352" s="12" t="s">
        <v>8276</v>
      </c>
      <c r="O3352" t="s">
        <v>8304</v>
      </c>
      <c r="P3352" s="6">
        <f t="shared" si="260"/>
        <v>0.45</v>
      </c>
      <c r="Q3352">
        <f t="shared" si="261"/>
        <v>18</v>
      </c>
      <c r="R3352" s="16">
        <f t="shared" si="262"/>
        <v>42164.615856481483</v>
      </c>
      <c r="S3352" s="16">
        <f t="shared" si="263"/>
        <v>41247.063576388886</v>
      </c>
      <c r="T3352">
        <f t="shared" si="264"/>
        <v>2015</v>
      </c>
    </row>
    <row r="3353" spans="1:20" ht="30" hidden="1" x14ac:dyDescent="0.25">
      <c r="A3353">
        <v>2761</v>
      </c>
      <c r="B3353" s="3" t="s">
        <v>2761</v>
      </c>
      <c r="C3353" s="3" t="s">
        <v>6871</v>
      </c>
      <c r="D3353" s="6">
        <v>5000</v>
      </c>
      <c r="E3353" s="8">
        <v>36</v>
      </c>
      <c r="F3353" t="s">
        <v>8220</v>
      </c>
      <c r="G3353" t="s">
        <v>8223</v>
      </c>
      <c r="H3353" t="s">
        <v>8245</v>
      </c>
      <c r="I3353" s="10">
        <v>1357176693</v>
      </c>
      <c r="J3353">
        <v>1354584693</v>
      </c>
      <c r="K3353" t="b">
        <v>0</v>
      </c>
      <c r="L3353">
        <v>4</v>
      </c>
      <c r="M3353" t="b">
        <v>0</v>
      </c>
      <c r="N3353" s="12" t="s">
        <v>8271</v>
      </c>
      <c r="O3353" t="s">
        <v>8316</v>
      </c>
      <c r="P3353" s="6">
        <f t="shared" si="260"/>
        <v>0.72</v>
      </c>
      <c r="Q3353">
        <f t="shared" si="261"/>
        <v>9</v>
      </c>
      <c r="R3353" s="16">
        <f t="shared" si="262"/>
        <v>41247.063576388886</v>
      </c>
      <c r="S3353" s="16">
        <f t="shared" si="263"/>
        <v>42200.261793981481</v>
      </c>
      <c r="T3353">
        <f t="shared" si="264"/>
        <v>2012</v>
      </c>
    </row>
    <row r="3354" spans="1:20" ht="60" hidden="1" x14ac:dyDescent="0.25">
      <c r="A3354">
        <v>2647</v>
      </c>
      <c r="B3354" s="3" t="s">
        <v>2647</v>
      </c>
      <c r="C3354" s="3" t="s">
        <v>6757</v>
      </c>
      <c r="D3354" s="6">
        <v>2500</v>
      </c>
      <c r="E3354" s="8">
        <v>36</v>
      </c>
      <c r="F3354" t="s">
        <v>8219</v>
      </c>
      <c r="G3354" t="s">
        <v>8228</v>
      </c>
      <c r="H3354" t="s">
        <v>8250</v>
      </c>
      <c r="I3354" s="10">
        <v>1439533019</v>
      </c>
      <c r="J3354">
        <v>1436941019</v>
      </c>
      <c r="K3354" t="b">
        <v>0</v>
      </c>
      <c r="L3354">
        <v>3</v>
      </c>
      <c r="M3354" t="b">
        <v>0</v>
      </c>
      <c r="N3354" s="12" t="s">
        <v>8268</v>
      </c>
      <c r="O3354" t="s">
        <v>8275</v>
      </c>
      <c r="P3354" s="6">
        <f t="shared" si="260"/>
        <v>1.44</v>
      </c>
      <c r="Q3354">
        <f t="shared" si="261"/>
        <v>12</v>
      </c>
      <c r="R3354" s="16">
        <f t="shared" si="262"/>
        <v>42200.261793981481</v>
      </c>
      <c r="S3354" s="16">
        <f t="shared" si="263"/>
        <v>42089.724039351851</v>
      </c>
      <c r="T3354">
        <f t="shared" si="264"/>
        <v>2015</v>
      </c>
    </row>
    <row r="3355" spans="1:20" ht="30" hidden="1" x14ac:dyDescent="0.25">
      <c r="A3355">
        <v>2691</v>
      </c>
      <c r="B3355" s="3" t="s">
        <v>2691</v>
      </c>
      <c r="C3355" s="3" t="s">
        <v>6801</v>
      </c>
      <c r="D3355" s="6">
        <v>65000</v>
      </c>
      <c r="E3355" s="8">
        <v>35</v>
      </c>
      <c r="F3355" t="s">
        <v>8220</v>
      </c>
      <c r="G3355" t="s">
        <v>8228</v>
      </c>
      <c r="H3355" t="s">
        <v>8250</v>
      </c>
      <c r="I3355" s="10">
        <v>1431278557</v>
      </c>
      <c r="J3355">
        <v>1427390557</v>
      </c>
      <c r="K3355" t="b">
        <v>0</v>
      </c>
      <c r="L3355">
        <v>2</v>
      </c>
      <c r="M3355" t="b">
        <v>0</v>
      </c>
      <c r="N3355" s="12" t="s">
        <v>8279</v>
      </c>
      <c r="O3355" t="s">
        <v>8305</v>
      </c>
      <c r="P3355" s="6">
        <f t="shared" si="260"/>
        <v>0.05</v>
      </c>
      <c r="Q3355">
        <f t="shared" si="261"/>
        <v>17.5</v>
      </c>
      <c r="R3355" s="16">
        <f t="shared" si="262"/>
        <v>42089.724039351851</v>
      </c>
      <c r="S3355" s="16">
        <f t="shared" si="263"/>
        <v>41876.683611111112</v>
      </c>
      <c r="T3355">
        <f t="shared" si="264"/>
        <v>2015</v>
      </c>
    </row>
    <row r="3356" spans="1:20" ht="60" hidden="1" x14ac:dyDescent="0.25">
      <c r="A3356">
        <v>1162</v>
      </c>
      <c r="B3356" s="3" t="s">
        <v>1163</v>
      </c>
      <c r="C3356" s="3" t="s">
        <v>5272</v>
      </c>
      <c r="D3356" s="6">
        <v>60000</v>
      </c>
      <c r="E3356" s="8">
        <v>35</v>
      </c>
      <c r="F3356" t="s">
        <v>8220</v>
      </c>
      <c r="G3356" t="s">
        <v>8223</v>
      </c>
      <c r="H3356" t="s">
        <v>8245</v>
      </c>
      <c r="I3356" s="10">
        <v>1411662264</v>
      </c>
      <c r="J3356">
        <v>1408983864</v>
      </c>
      <c r="K3356" t="b">
        <v>0</v>
      </c>
      <c r="L3356">
        <v>2</v>
      </c>
      <c r="M3356" t="b">
        <v>0</v>
      </c>
      <c r="N3356" s="12" t="s">
        <v>8279</v>
      </c>
      <c r="O3356" t="s">
        <v>8305</v>
      </c>
      <c r="P3356" s="6">
        <f t="shared" si="260"/>
        <v>0.06</v>
      </c>
      <c r="Q3356">
        <f t="shared" si="261"/>
        <v>17.5</v>
      </c>
      <c r="R3356" s="16">
        <f t="shared" si="262"/>
        <v>41876.683611111112</v>
      </c>
      <c r="S3356" s="16">
        <f t="shared" si="263"/>
        <v>42170.447013888886</v>
      </c>
      <c r="T3356">
        <f t="shared" si="264"/>
        <v>2014</v>
      </c>
    </row>
    <row r="3357" spans="1:20" ht="30" hidden="1" x14ac:dyDescent="0.25">
      <c r="A3357">
        <v>3792</v>
      </c>
      <c r="B3357" s="3" t="s">
        <v>3789</v>
      </c>
      <c r="C3357" s="3" t="s">
        <v>7902</v>
      </c>
      <c r="D3357" s="6">
        <v>12500</v>
      </c>
      <c r="E3357" s="8">
        <v>35</v>
      </c>
      <c r="F3357" t="s">
        <v>8220</v>
      </c>
      <c r="G3357" t="s">
        <v>8223</v>
      </c>
      <c r="H3357" t="s">
        <v>8245</v>
      </c>
      <c r="I3357" s="10">
        <v>1436957022</v>
      </c>
      <c r="J3357">
        <v>1434365022</v>
      </c>
      <c r="K3357" t="b">
        <v>0</v>
      </c>
      <c r="L3357">
        <v>2</v>
      </c>
      <c r="M3357" t="b">
        <v>0</v>
      </c>
      <c r="N3357" s="12" t="s">
        <v>8283</v>
      </c>
      <c r="O3357" t="s">
        <v>8295</v>
      </c>
      <c r="P3357" s="6">
        <f t="shared" si="260"/>
        <v>0.28000000000000003</v>
      </c>
      <c r="Q3357">
        <f t="shared" si="261"/>
        <v>17.5</v>
      </c>
      <c r="R3357" s="16">
        <f t="shared" si="262"/>
        <v>42170.447013888886</v>
      </c>
      <c r="S3357" s="16">
        <f t="shared" si="263"/>
        <v>41911.657430555555</v>
      </c>
      <c r="T3357">
        <f t="shared" si="264"/>
        <v>2015</v>
      </c>
    </row>
    <row r="3358" spans="1:20" ht="30" hidden="1" x14ac:dyDescent="0.25">
      <c r="A3358">
        <v>2741</v>
      </c>
      <c r="B3358" s="3" t="s">
        <v>2741</v>
      </c>
      <c r="C3358" s="3" t="s">
        <v>6851</v>
      </c>
      <c r="D3358" s="6">
        <v>8000</v>
      </c>
      <c r="E3358" s="8">
        <v>35</v>
      </c>
      <c r="F3358" t="s">
        <v>8220</v>
      </c>
      <c r="G3358" t="s">
        <v>8223</v>
      </c>
      <c r="H3358" t="s">
        <v>8245</v>
      </c>
      <c r="I3358" s="10">
        <v>1413770820</v>
      </c>
      <c r="J3358">
        <v>1412005602</v>
      </c>
      <c r="K3358" t="b">
        <v>0</v>
      </c>
      <c r="L3358">
        <v>4</v>
      </c>
      <c r="M3358" t="b">
        <v>0</v>
      </c>
      <c r="N3358" s="12" t="s">
        <v>8271</v>
      </c>
      <c r="O3358" t="s">
        <v>8316</v>
      </c>
      <c r="P3358" s="6">
        <f t="shared" si="260"/>
        <v>0.44</v>
      </c>
      <c r="Q3358">
        <f t="shared" si="261"/>
        <v>8.75</v>
      </c>
      <c r="R3358" s="16">
        <f t="shared" si="262"/>
        <v>41911.657430555555</v>
      </c>
      <c r="S3358" s="16">
        <f t="shared" si="263"/>
        <v>41952.09175925926</v>
      </c>
      <c r="T3358">
        <f t="shared" si="264"/>
        <v>2014</v>
      </c>
    </row>
    <row r="3359" spans="1:20" ht="60" hidden="1" x14ac:dyDescent="0.25">
      <c r="A3359">
        <v>1158</v>
      </c>
      <c r="B3359" s="3" t="s">
        <v>1159</v>
      </c>
      <c r="C3359" s="3" t="s">
        <v>5268</v>
      </c>
      <c r="D3359" s="6">
        <v>7500</v>
      </c>
      <c r="E3359" s="8">
        <v>35</v>
      </c>
      <c r="F3359" t="s">
        <v>8220</v>
      </c>
      <c r="G3359" t="s">
        <v>8223</v>
      </c>
      <c r="H3359" t="s">
        <v>8245</v>
      </c>
      <c r="I3359" s="10">
        <v>1418091128</v>
      </c>
      <c r="J3359">
        <v>1415499128</v>
      </c>
      <c r="K3359" t="b">
        <v>0</v>
      </c>
      <c r="L3359">
        <v>3</v>
      </c>
      <c r="M3359" t="b">
        <v>0</v>
      </c>
      <c r="N3359" s="12" t="s">
        <v>8279</v>
      </c>
      <c r="O3359" t="s">
        <v>8305</v>
      </c>
      <c r="P3359" s="6">
        <f t="shared" si="260"/>
        <v>0.47</v>
      </c>
      <c r="Q3359">
        <f t="shared" si="261"/>
        <v>11.67</v>
      </c>
      <c r="R3359" s="16">
        <f t="shared" si="262"/>
        <v>41952.09175925926</v>
      </c>
      <c r="S3359" s="16">
        <f t="shared" si="263"/>
        <v>41912.932430555556</v>
      </c>
      <c r="T3359">
        <f t="shared" si="264"/>
        <v>2014</v>
      </c>
    </row>
    <row r="3360" spans="1:20" ht="60" hidden="1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 s="10">
        <v>1414707762</v>
      </c>
      <c r="J3360">
        <v>1412115762</v>
      </c>
      <c r="K3360" t="b">
        <v>0</v>
      </c>
      <c r="L3360">
        <v>4</v>
      </c>
      <c r="M3360" t="b">
        <v>0</v>
      </c>
      <c r="N3360" s="12" t="s">
        <v>8287</v>
      </c>
      <c r="O3360" t="s">
        <v>8290</v>
      </c>
      <c r="P3360" s="6">
        <f t="shared" si="260"/>
        <v>0.57999999999999996</v>
      </c>
      <c r="Q3360">
        <f t="shared" si="261"/>
        <v>8.75</v>
      </c>
      <c r="R3360" s="16">
        <f t="shared" si="262"/>
        <v>41912.932430555556</v>
      </c>
      <c r="S3360" s="16">
        <f t="shared" si="263"/>
        <v>42753.678761574076</v>
      </c>
      <c r="T3360">
        <f t="shared" si="264"/>
        <v>2014</v>
      </c>
    </row>
    <row r="3361" spans="1:20" ht="60" hidden="1" x14ac:dyDescent="0.25">
      <c r="A3361">
        <v>550</v>
      </c>
      <c r="B3361" s="3" t="s">
        <v>551</v>
      </c>
      <c r="C3361" s="3" t="s">
        <v>4660</v>
      </c>
      <c r="D3361" s="6">
        <v>5000</v>
      </c>
      <c r="E3361" s="8">
        <v>35</v>
      </c>
      <c r="F3361" t="s">
        <v>8220</v>
      </c>
      <c r="G3361" t="s">
        <v>8228</v>
      </c>
      <c r="H3361" t="s">
        <v>8250</v>
      </c>
      <c r="I3361" s="10">
        <v>1485838800</v>
      </c>
      <c r="J3361">
        <v>1484756245</v>
      </c>
      <c r="K3361" t="b">
        <v>0</v>
      </c>
      <c r="L3361">
        <v>4</v>
      </c>
      <c r="M3361" t="b">
        <v>0</v>
      </c>
      <c r="N3361" s="12" t="s">
        <v>8268</v>
      </c>
      <c r="O3361" t="s">
        <v>8302</v>
      </c>
      <c r="P3361" s="6">
        <f t="shared" si="260"/>
        <v>0.7</v>
      </c>
      <c r="Q3361">
        <f t="shared" si="261"/>
        <v>8.75</v>
      </c>
      <c r="R3361" s="16">
        <f t="shared" si="262"/>
        <v>42753.678761574076</v>
      </c>
      <c r="S3361" s="16">
        <f t="shared" si="263"/>
        <v>41869.534618055557</v>
      </c>
      <c r="T3361">
        <f t="shared" si="264"/>
        <v>2017</v>
      </c>
    </row>
    <row r="3362" spans="1:20" ht="60" hidden="1" x14ac:dyDescent="0.25">
      <c r="A3362">
        <v>1719</v>
      </c>
      <c r="B3362" s="3" t="s">
        <v>1720</v>
      </c>
      <c r="C3362" s="3" t="s">
        <v>5829</v>
      </c>
      <c r="D3362" s="6">
        <v>4000</v>
      </c>
      <c r="E3362" s="8">
        <v>35</v>
      </c>
      <c r="F3362" t="s">
        <v>8220</v>
      </c>
      <c r="G3362" t="s">
        <v>8223</v>
      </c>
      <c r="H3362" t="s">
        <v>8245</v>
      </c>
      <c r="I3362" s="10">
        <v>1410958191</v>
      </c>
      <c r="J3362">
        <v>1408366191</v>
      </c>
      <c r="K3362" t="b">
        <v>0</v>
      </c>
      <c r="L3362">
        <v>3</v>
      </c>
      <c r="M3362" t="b">
        <v>0</v>
      </c>
      <c r="N3362" s="12" t="s">
        <v>8287</v>
      </c>
      <c r="O3362" t="s">
        <v>8290</v>
      </c>
      <c r="P3362" s="6">
        <f t="shared" si="260"/>
        <v>0.88</v>
      </c>
      <c r="Q3362">
        <f t="shared" si="261"/>
        <v>11.67</v>
      </c>
      <c r="R3362" s="16">
        <f t="shared" si="262"/>
        <v>41869.534618055557</v>
      </c>
      <c r="S3362" s="16">
        <f t="shared" si="263"/>
        <v>42233.362314814818</v>
      </c>
      <c r="T3362">
        <f t="shared" si="264"/>
        <v>2014</v>
      </c>
    </row>
    <row r="3363" spans="1:20" ht="45" hidden="1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 s="10">
        <v>1444984904</v>
      </c>
      <c r="J3363">
        <v>1439800904</v>
      </c>
      <c r="K3363" t="b">
        <v>0</v>
      </c>
      <c r="L3363">
        <v>1</v>
      </c>
      <c r="M3363" t="b">
        <v>0</v>
      </c>
      <c r="N3363" s="12" t="s">
        <v>8283</v>
      </c>
      <c r="O3363" t="s">
        <v>8286</v>
      </c>
      <c r="P3363" s="6">
        <f t="shared" si="260"/>
        <v>1.75</v>
      </c>
      <c r="Q3363">
        <f t="shared" si="261"/>
        <v>35</v>
      </c>
      <c r="R3363" s="16">
        <f t="shared" si="262"/>
        <v>42233.362314814818</v>
      </c>
      <c r="S3363" s="16">
        <f t="shared" si="263"/>
        <v>42079.857974537037</v>
      </c>
      <c r="T3363">
        <f t="shared" si="264"/>
        <v>2015</v>
      </c>
    </row>
    <row r="3364" spans="1:20" ht="60" hidden="1" x14ac:dyDescent="0.25">
      <c r="A3364">
        <v>3887</v>
      </c>
      <c r="B3364" s="3" t="s">
        <v>3884</v>
      </c>
      <c r="C3364" s="3" t="s">
        <v>7995</v>
      </c>
      <c r="D3364" s="6">
        <v>2000</v>
      </c>
      <c r="E3364" s="8">
        <v>35</v>
      </c>
      <c r="F3364" t="s">
        <v>8219</v>
      </c>
      <c r="G3364" t="s">
        <v>8223</v>
      </c>
      <c r="H3364" t="s">
        <v>8245</v>
      </c>
      <c r="I3364" s="10">
        <v>1430517600</v>
      </c>
      <c r="J3364">
        <v>1426538129</v>
      </c>
      <c r="K3364" t="b">
        <v>0</v>
      </c>
      <c r="L3364">
        <v>2</v>
      </c>
      <c r="M3364" t="b">
        <v>0</v>
      </c>
      <c r="N3364" s="12" t="s">
        <v>8283</v>
      </c>
      <c r="O3364" t="s">
        <v>8295</v>
      </c>
      <c r="P3364" s="6">
        <f t="shared" si="260"/>
        <v>1.75</v>
      </c>
      <c r="Q3364">
        <f t="shared" si="261"/>
        <v>17.5</v>
      </c>
      <c r="R3364" s="16">
        <f t="shared" si="262"/>
        <v>42079.857974537037</v>
      </c>
      <c r="S3364" s="16">
        <f t="shared" si="263"/>
        <v>42185.397673611107</v>
      </c>
      <c r="T3364">
        <f t="shared" si="264"/>
        <v>2015</v>
      </c>
    </row>
    <row r="3365" spans="1:20" ht="45" hidden="1" x14ac:dyDescent="0.25">
      <c r="A3365">
        <v>1558</v>
      </c>
      <c r="B3365" s="3" t="s">
        <v>1559</v>
      </c>
      <c r="C3365" s="3" t="s">
        <v>5668</v>
      </c>
      <c r="D3365" s="6">
        <v>750</v>
      </c>
      <c r="E3365" s="8">
        <v>35</v>
      </c>
      <c r="F3365" t="s">
        <v>8220</v>
      </c>
      <c r="G3365" t="s">
        <v>8224</v>
      </c>
      <c r="H3365" t="s">
        <v>8246</v>
      </c>
      <c r="I3365" s="10">
        <v>1440763920</v>
      </c>
      <c r="J3365">
        <v>1435656759</v>
      </c>
      <c r="K3365" t="b">
        <v>0</v>
      </c>
      <c r="L3365">
        <v>3</v>
      </c>
      <c r="M3365" t="b">
        <v>0</v>
      </c>
      <c r="N3365" s="12" t="s">
        <v>8273</v>
      </c>
      <c r="O3365" t="s">
        <v>8315</v>
      </c>
      <c r="P3365" s="6">
        <f t="shared" si="260"/>
        <v>4.67</v>
      </c>
      <c r="Q3365">
        <f t="shared" si="261"/>
        <v>11.67</v>
      </c>
      <c r="R3365" s="16">
        <f t="shared" si="262"/>
        <v>42185.397673611107</v>
      </c>
      <c r="S3365" s="16">
        <f t="shared" si="263"/>
        <v>42718.963599537034</v>
      </c>
      <c r="T3365">
        <f t="shared" si="264"/>
        <v>2015</v>
      </c>
    </row>
    <row r="3366" spans="1:20" ht="45" hidden="1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 s="10">
        <v>1484348700</v>
      </c>
      <c r="J3366">
        <v>1481756855</v>
      </c>
      <c r="K3366" t="b">
        <v>0</v>
      </c>
      <c r="L3366">
        <v>1</v>
      </c>
      <c r="M3366" t="b">
        <v>0</v>
      </c>
      <c r="N3366" s="12" t="s">
        <v>8283</v>
      </c>
      <c r="O3366" t="s">
        <v>8286</v>
      </c>
      <c r="P3366" s="6">
        <f t="shared" si="260"/>
        <v>1</v>
      </c>
      <c r="Q3366">
        <f t="shared" si="261"/>
        <v>34.950000000000003</v>
      </c>
      <c r="R3366" s="16">
        <f t="shared" si="262"/>
        <v>42718.963599537034</v>
      </c>
      <c r="S3366" s="16">
        <f t="shared" si="263"/>
        <v>41974.911087962959</v>
      </c>
      <c r="T3366">
        <f t="shared" si="264"/>
        <v>2016</v>
      </c>
    </row>
    <row r="3367" spans="1:20" ht="60" hidden="1" x14ac:dyDescent="0.25">
      <c r="A3367">
        <v>2153</v>
      </c>
      <c r="B3367" s="3" t="s">
        <v>2154</v>
      </c>
      <c r="C3367" s="3" t="s">
        <v>6263</v>
      </c>
      <c r="D3367" s="6">
        <v>372625</v>
      </c>
      <c r="E3367" s="8">
        <v>34</v>
      </c>
      <c r="F3367" t="s">
        <v>8220</v>
      </c>
      <c r="G3367" t="s">
        <v>8223</v>
      </c>
      <c r="H3367" t="s">
        <v>8245</v>
      </c>
      <c r="I3367" s="10">
        <v>1420876740</v>
      </c>
      <c r="J3367">
        <v>1417470718</v>
      </c>
      <c r="K3367" t="b">
        <v>0</v>
      </c>
      <c r="L3367">
        <v>4</v>
      </c>
      <c r="M3367" t="b">
        <v>0</v>
      </c>
      <c r="N3367" s="12" t="s">
        <v>8276</v>
      </c>
      <c r="O3367" t="s">
        <v>8294</v>
      </c>
      <c r="P3367" s="6">
        <f t="shared" si="260"/>
        <v>0.01</v>
      </c>
      <c r="Q3367">
        <f t="shared" si="261"/>
        <v>8.5</v>
      </c>
      <c r="R3367" s="16">
        <f t="shared" si="262"/>
        <v>41974.911087962959</v>
      </c>
      <c r="S3367" s="16">
        <f t="shared" si="263"/>
        <v>42341.59129629629</v>
      </c>
      <c r="T3367">
        <f t="shared" si="264"/>
        <v>2014</v>
      </c>
    </row>
    <row r="3368" spans="1:20" ht="30" hidden="1" x14ac:dyDescent="0.25">
      <c r="A3368">
        <v>1710</v>
      </c>
      <c r="B3368" s="3" t="s">
        <v>1711</v>
      </c>
      <c r="C3368" s="3" t="s">
        <v>5820</v>
      </c>
      <c r="D3368" s="6">
        <v>5000</v>
      </c>
      <c r="E3368" s="8">
        <v>34</v>
      </c>
      <c r="F3368" t="s">
        <v>8220</v>
      </c>
      <c r="G3368" t="s">
        <v>8235</v>
      </c>
      <c r="H3368" t="s">
        <v>8248</v>
      </c>
      <c r="I3368" s="10">
        <v>1453122000</v>
      </c>
      <c r="J3368">
        <v>1449151888</v>
      </c>
      <c r="K3368" t="b">
        <v>0</v>
      </c>
      <c r="L3368">
        <v>1</v>
      </c>
      <c r="M3368" t="b">
        <v>0</v>
      </c>
      <c r="N3368" s="12" t="s">
        <v>8287</v>
      </c>
      <c r="O3368" t="s">
        <v>8290</v>
      </c>
      <c r="P3368" s="6">
        <f t="shared" si="260"/>
        <v>0.68</v>
      </c>
      <c r="Q3368">
        <f t="shared" si="261"/>
        <v>34</v>
      </c>
      <c r="R3368" s="16">
        <f t="shared" si="262"/>
        <v>42341.59129629629</v>
      </c>
      <c r="S3368" s="16">
        <f t="shared" si="263"/>
        <v>42172.958912037036</v>
      </c>
      <c r="T3368">
        <f t="shared" si="264"/>
        <v>2015</v>
      </c>
    </row>
    <row r="3369" spans="1:20" ht="45" hidden="1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 s="10">
        <v>1439766050</v>
      </c>
      <c r="J3369">
        <v>1434582050</v>
      </c>
      <c r="K3369" t="b">
        <v>0</v>
      </c>
      <c r="L3369">
        <v>3</v>
      </c>
      <c r="M3369" t="b">
        <v>0</v>
      </c>
      <c r="N3369" s="12" t="s">
        <v>8271</v>
      </c>
      <c r="O3369" t="s">
        <v>8316</v>
      </c>
      <c r="P3369" s="6">
        <f t="shared" si="260"/>
        <v>0.85</v>
      </c>
      <c r="Q3369">
        <f t="shared" si="261"/>
        <v>11.33</v>
      </c>
      <c r="R3369" s="16">
        <f t="shared" si="262"/>
        <v>42172.958912037036</v>
      </c>
      <c r="S3369" s="16">
        <f t="shared" si="263"/>
        <v>42100.735937499994</v>
      </c>
      <c r="T3369">
        <f t="shared" si="264"/>
        <v>2015</v>
      </c>
    </row>
    <row r="3370" spans="1:20" ht="60" hidden="1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 s="10">
        <v>1431298860</v>
      </c>
      <c r="J3370">
        <v>1428341985</v>
      </c>
      <c r="K3370" t="b">
        <v>0</v>
      </c>
      <c r="L3370">
        <v>2</v>
      </c>
      <c r="M3370" t="b">
        <v>0</v>
      </c>
      <c r="N3370" s="12" t="s">
        <v>8271</v>
      </c>
      <c r="O3370" t="s">
        <v>8312</v>
      </c>
      <c r="P3370" s="6">
        <f t="shared" si="260"/>
        <v>0.85</v>
      </c>
      <c r="Q3370">
        <f t="shared" si="261"/>
        <v>16</v>
      </c>
      <c r="R3370" s="16">
        <f t="shared" si="262"/>
        <v>42100.735937499994</v>
      </c>
      <c r="S3370" s="16">
        <f t="shared" si="263"/>
        <v>42230.08116898148</v>
      </c>
      <c r="T3370">
        <f t="shared" si="264"/>
        <v>2015</v>
      </c>
    </row>
    <row r="3371" spans="1:20" ht="30" hidden="1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 s="10">
        <v>1440813413</v>
      </c>
      <c r="J3371">
        <v>1439517413</v>
      </c>
      <c r="K3371" t="b">
        <v>0</v>
      </c>
      <c r="L3371">
        <v>4</v>
      </c>
      <c r="M3371" t="b">
        <v>0</v>
      </c>
      <c r="N3371" s="12" t="s">
        <v>8283</v>
      </c>
      <c r="O3371" t="s">
        <v>8286</v>
      </c>
      <c r="P3371" s="6">
        <f t="shared" si="260"/>
        <v>2.13</v>
      </c>
      <c r="Q3371">
        <f t="shared" si="261"/>
        <v>8</v>
      </c>
      <c r="R3371" s="16">
        <f t="shared" si="262"/>
        <v>42230.08116898148</v>
      </c>
      <c r="S3371" s="16">
        <f t="shared" si="263"/>
        <v>42209.67288194444</v>
      </c>
      <c r="T3371">
        <f t="shared" si="264"/>
        <v>2015</v>
      </c>
    </row>
    <row r="3372" spans="1:20" ht="45" hidden="1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 s="10">
        <v>1438959600</v>
      </c>
      <c r="J3372">
        <v>1437754137</v>
      </c>
      <c r="K3372" t="b">
        <v>0</v>
      </c>
      <c r="L3372">
        <v>3</v>
      </c>
      <c r="M3372" t="b">
        <v>0</v>
      </c>
      <c r="N3372" s="12" t="s">
        <v>8283</v>
      </c>
      <c r="O3372" t="s">
        <v>8286</v>
      </c>
      <c r="P3372" s="6">
        <f t="shared" si="260"/>
        <v>3.2</v>
      </c>
      <c r="Q3372">
        <f t="shared" si="261"/>
        <v>10.67</v>
      </c>
      <c r="R3372" s="16">
        <f t="shared" si="262"/>
        <v>42209.67288194444</v>
      </c>
      <c r="S3372" s="16">
        <f t="shared" si="263"/>
        <v>42047.812523148154</v>
      </c>
      <c r="T3372">
        <f t="shared" si="264"/>
        <v>2015</v>
      </c>
    </row>
    <row r="3373" spans="1:20" ht="60" hidden="1" x14ac:dyDescent="0.25">
      <c r="A3373">
        <v>599</v>
      </c>
      <c r="B3373" s="3" t="s">
        <v>600</v>
      </c>
      <c r="C3373" s="3" t="s">
        <v>4709</v>
      </c>
      <c r="D3373" s="6">
        <v>50000</v>
      </c>
      <c r="E3373" s="8">
        <v>31</v>
      </c>
      <c r="F3373" t="s">
        <v>8220</v>
      </c>
      <c r="G3373" t="s">
        <v>8223</v>
      </c>
      <c r="H3373" t="s">
        <v>8245</v>
      </c>
      <c r="I3373" s="10">
        <v>1425827760</v>
      </c>
      <c r="J3373">
        <v>1423769402</v>
      </c>
      <c r="K3373" t="b">
        <v>0</v>
      </c>
      <c r="L3373">
        <v>2</v>
      </c>
      <c r="M3373" t="b">
        <v>0</v>
      </c>
      <c r="N3373" s="12" t="s">
        <v>8268</v>
      </c>
      <c r="O3373" t="s">
        <v>8302</v>
      </c>
      <c r="P3373" s="6">
        <f t="shared" si="260"/>
        <v>0.06</v>
      </c>
      <c r="Q3373">
        <f t="shared" si="261"/>
        <v>15.5</v>
      </c>
      <c r="R3373" s="16">
        <f t="shared" si="262"/>
        <v>42047.812523148154</v>
      </c>
      <c r="S3373" s="16">
        <f t="shared" si="263"/>
        <v>41799.830613425926</v>
      </c>
      <c r="T3373">
        <f t="shared" si="264"/>
        <v>2015</v>
      </c>
    </row>
    <row r="3374" spans="1:20" ht="60" hidden="1" x14ac:dyDescent="0.25">
      <c r="A3374">
        <v>494</v>
      </c>
      <c r="B3374" s="3" t="s">
        <v>495</v>
      </c>
      <c r="C3374" s="3" t="s">
        <v>4604</v>
      </c>
      <c r="D3374" s="6">
        <v>20000</v>
      </c>
      <c r="E3374" s="8">
        <v>31</v>
      </c>
      <c r="F3374" t="s">
        <v>8220</v>
      </c>
      <c r="G3374" t="s">
        <v>8223</v>
      </c>
      <c r="H3374" t="s">
        <v>8245</v>
      </c>
      <c r="I3374" s="10">
        <v>1404356400</v>
      </c>
      <c r="J3374">
        <v>1402343765</v>
      </c>
      <c r="K3374" t="b">
        <v>0</v>
      </c>
      <c r="L3374">
        <v>3</v>
      </c>
      <c r="M3374" t="b">
        <v>0</v>
      </c>
      <c r="N3374" s="12" t="s">
        <v>8281</v>
      </c>
      <c r="O3374" t="s">
        <v>8299</v>
      </c>
      <c r="P3374" s="6">
        <f t="shared" si="260"/>
        <v>0.16</v>
      </c>
      <c r="Q3374">
        <f t="shared" si="261"/>
        <v>10.33</v>
      </c>
      <c r="R3374" s="16">
        <f t="shared" si="262"/>
        <v>41799.830613425926</v>
      </c>
      <c r="S3374" s="16">
        <f t="shared" si="263"/>
        <v>41875.077546296299</v>
      </c>
      <c r="T3374">
        <f t="shared" si="264"/>
        <v>2014</v>
      </c>
    </row>
    <row r="3375" spans="1:20" ht="30" hidden="1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 s="10">
        <v>1411437100</v>
      </c>
      <c r="J3375">
        <v>1408845100</v>
      </c>
      <c r="K3375" t="b">
        <v>0</v>
      </c>
      <c r="L3375">
        <v>2</v>
      </c>
      <c r="M3375" t="b">
        <v>0</v>
      </c>
      <c r="N3375" s="12" t="s">
        <v>8281</v>
      </c>
      <c r="O3375" t="s">
        <v>8297</v>
      </c>
      <c r="P3375" s="6">
        <f t="shared" si="260"/>
        <v>0.01</v>
      </c>
      <c r="Q3375">
        <f t="shared" si="261"/>
        <v>15</v>
      </c>
      <c r="R3375" s="16">
        <f t="shared" si="262"/>
        <v>41875.077546296299</v>
      </c>
      <c r="S3375" s="16">
        <f t="shared" si="263"/>
        <v>42184.185844907406</v>
      </c>
      <c r="T3375">
        <f t="shared" si="264"/>
        <v>2014</v>
      </c>
    </row>
    <row r="3376" spans="1:20" ht="60" hidden="1" x14ac:dyDescent="0.25">
      <c r="A3376">
        <v>1173</v>
      </c>
      <c r="B3376" s="3" t="s">
        <v>1174</v>
      </c>
      <c r="C3376" s="3" t="s">
        <v>5283</v>
      </c>
      <c r="D3376" s="6">
        <v>125000</v>
      </c>
      <c r="E3376" s="8">
        <v>30</v>
      </c>
      <c r="F3376" t="s">
        <v>8220</v>
      </c>
      <c r="G3376" t="s">
        <v>8223</v>
      </c>
      <c r="H3376" t="s">
        <v>8245</v>
      </c>
      <c r="I3376" s="10">
        <v>1438576057</v>
      </c>
      <c r="J3376">
        <v>1435552057</v>
      </c>
      <c r="K3376" t="b">
        <v>0</v>
      </c>
      <c r="L3376">
        <v>1</v>
      </c>
      <c r="M3376" t="b">
        <v>0</v>
      </c>
      <c r="N3376" s="12" t="s">
        <v>8279</v>
      </c>
      <c r="O3376" t="s">
        <v>8305</v>
      </c>
      <c r="P3376" s="6">
        <f t="shared" si="260"/>
        <v>0.02</v>
      </c>
      <c r="Q3376">
        <f t="shared" si="261"/>
        <v>30</v>
      </c>
      <c r="R3376" s="16">
        <f t="shared" si="262"/>
        <v>42184.185844907406</v>
      </c>
      <c r="S3376" s="16">
        <f t="shared" si="263"/>
        <v>42179.653379629628</v>
      </c>
      <c r="T3376">
        <f t="shared" si="264"/>
        <v>2015</v>
      </c>
    </row>
    <row r="3377" spans="1:20" ht="60" hidden="1" x14ac:dyDescent="0.25">
      <c r="A3377">
        <v>2389</v>
      </c>
      <c r="B3377" s="3" t="s">
        <v>2390</v>
      </c>
      <c r="C3377" s="3" t="s">
        <v>6499</v>
      </c>
      <c r="D3377" s="6">
        <v>16000</v>
      </c>
      <c r="E3377" s="8">
        <v>30</v>
      </c>
      <c r="F3377" t="s">
        <v>8219</v>
      </c>
      <c r="G3377" t="s">
        <v>8229</v>
      </c>
      <c r="H3377" t="s">
        <v>8248</v>
      </c>
      <c r="I3377" s="10">
        <v>1437861540</v>
      </c>
      <c r="J3377">
        <v>1435160452</v>
      </c>
      <c r="K3377" t="b">
        <v>0</v>
      </c>
      <c r="L3377">
        <v>1</v>
      </c>
      <c r="M3377" t="b">
        <v>0</v>
      </c>
      <c r="N3377" s="12" t="s">
        <v>8268</v>
      </c>
      <c r="O3377" t="s">
        <v>8302</v>
      </c>
      <c r="P3377" s="6">
        <f t="shared" si="260"/>
        <v>0.19</v>
      </c>
      <c r="Q3377">
        <f t="shared" si="261"/>
        <v>30</v>
      </c>
      <c r="R3377" s="16">
        <f t="shared" si="262"/>
        <v>42179.653379629628</v>
      </c>
      <c r="S3377" s="16">
        <f t="shared" si="263"/>
        <v>41919.140706018516</v>
      </c>
      <c r="T3377">
        <f t="shared" si="264"/>
        <v>2015</v>
      </c>
    </row>
    <row r="3378" spans="1:20" ht="45" hidden="1" x14ac:dyDescent="0.25">
      <c r="A3378">
        <v>2408</v>
      </c>
      <c r="B3378" s="3" t="s">
        <v>2409</v>
      </c>
      <c r="C3378" s="3" t="s">
        <v>6518</v>
      </c>
      <c r="D3378" s="6">
        <v>15000</v>
      </c>
      <c r="E3378" s="8">
        <v>30</v>
      </c>
      <c r="F3378" t="s">
        <v>8220</v>
      </c>
      <c r="G3378" t="s">
        <v>8223</v>
      </c>
      <c r="H3378" t="s">
        <v>8245</v>
      </c>
      <c r="I3378" s="10">
        <v>1415247757</v>
      </c>
      <c r="J3378">
        <v>1412652157</v>
      </c>
      <c r="K3378" t="b">
        <v>0</v>
      </c>
      <c r="L3378">
        <v>2</v>
      </c>
      <c r="M3378" t="b">
        <v>0</v>
      </c>
      <c r="N3378" s="12" t="s">
        <v>8279</v>
      </c>
      <c r="O3378" t="s">
        <v>8305</v>
      </c>
      <c r="P3378" s="6">
        <f t="shared" si="260"/>
        <v>0.2</v>
      </c>
      <c r="Q3378">
        <f t="shared" si="261"/>
        <v>15</v>
      </c>
      <c r="R3378" s="16">
        <f t="shared" si="262"/>
        <v>41919.140706018516</v>
      </c>
      <c r="S3378" s="16">
        <f t="shared" si="263"/>
        <v>41802.94363425926</v>
      </c>
      <c r="T3378">
        <f t="shared" si="264"/>
        <v>2014</v>
      </c>
    </row>
    <row r="3379" spans="1:20" ht="60" hidden="1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 s="10">
        <v>1405305000</v>
      </c>
      <c r="J3379">
        <v>1402612730</v>
      </c>
      <c r="K3379" t="b">
        <v>0</v>
      </c>
      <c r="L3379">
        <v>1</v>
      </c>
      <c r="M3379" t="b">
        <v>0</v>
      </c>
      <c r="N3379" s="12" t="s">
        <v>8287</v>
      </c>
      <c r="O3379" t="s">
        <v>8310</v>
      </c>
      <c r="P3379" s="6">
        <f t="shared" si="260"/>
        <v>0.6</v>
      </c>
      <c r="Q3379">
        <f t="shared" si="261"/>
        <v>30</v>
      </c>
      <c r="R3379" s="16">
        <f t="shared" si="262"/>
        <v>41802.94363425926</v>
      </c>
      <c r="S3379" s="16">
        <f t="shared" si="263"/>
        <v>42258.297094907408</v>
      </c>
      <c r="T3379">
        <f t="shared" si="264"/>
        <v>2014</v>
      </c>
    </row>
    <row r="3380" spans="1:20" ht="60" hidden="1" x14ac:dyDescent="0.25">
      <c r="A3380">
        <v>2506</v>
      </c>
      <c r="B3380" s="3" t="s">
        <v>2506</v>
      </c>
      <c r="C3380" s="3" t="s">
        <v>6616</v>
      </c>
      <c r="D3380" s="6">
        <v>5000</v>
      </c>
      <c r="E3380" s="8">
        <v>30</v>
      </c>
      <c r="F3380" t="s">
        <v>8220</v>
      </c>
      <c r="G3380" t="s">
        <v>8224</v>
      </c>
      <c r="H3380" t="s">
        <v>8246</v>
      </c>
      <c r="I3380" s="10">
        <v>1443906000</v>
      </c>
      <c r="J3380">
        <v>1441955269</v>
      </c>
      <c r="K3380" t="b">
        <v>0</v>
      </c>
      <c r="L3380">
        <v>2</v>
      </c>
      <c r="M3380" t="b">
        <v>0</v>
      </c>
      <c r="N3380" s="12" t="s">
        <v>8279</v>
      </c>
      <c r="O3380" t="s">
        <v>8317</v>
      </c>
      <c r="P3380" s="6">
        <f t="shared" si="260"/>
        <v>0.6</v>
      </c>
      <c r="Q3380">
        <f t="shared" si="261"/>
        <v>15</v>
      </c>
      <c r="R3380" s="16">
        <f t="shared" si="262"/>
        <v>42258.297094907408</v>
      </c>
      <c r="S3380" s="16">
        <f t="shared" si="263"/>
        <v>41945.037789351853</v>
      </c>
      <c r="T3380">
        <f t="shared" si="264"/>
        <v>2015</v>
      </c>
    </row>
    <row r="3381" spans="1:20" hidden="1" x14ac:dyDescent="0.25">
      <c r="A3381">
        <v>497</v>
      </c>
      <c r="B3381" s="3" t="s">
        <v>498</v>
      </c>
      <c r="C3381" s="3" t="s">
        <v>4607</v>
      </c>
      <c r="D3381" s="6">
        <v>4480</v>
      </c>
      <c r="E3381" s="8">
        <v>30</v>
      </c>
      <c r="F3381" t="s">
        <v>8220</v>
      </c>
      <c r="G3381" t="s">
        <v>8223</v>
      </c>
      <c r="H3381" t="s">
        <v>8245</v>
      </c>
      <c r="I3381" s="10">
        <v>1419483600</v>
      </c>
      <c r="J3381">
        <v>1414889665</v>
      </c>
      <c r="K3381" t="b">
        <v>0</v>
      </c>
      <c r="L3381">
        <v>3</v>
      </c>
      <c r="M3381" t="b">
        <v>0</v>
      </c>
      <c r="N3381" s="12" t="s">
        <v>8281</v>
      </c>
      <c r="O3381" t="s">
        <v>8299</v>
      </c>
      <c r="P3381" s="6">
        <f t="shared" si="260"/>
        <v>0.67</v>
      </c>
      <c r="Q3381">
        <f t="shared" si="261"/>
        <v>10</v>
      </c>
      <c r="R3381" s="16">
        <f t="shared" si="262"/>
        <v>41945.037789351853</v>
      </c>
      <c r="S3381" s="16">
        <f t="shared" si="263"/>
        <v>40682.884791666671</v>
      </c>
      <c r="T3381">
        <f t="shared" si="264"/>
        <v>2014</v>
      </c>
    </row>
    <row r="3382" spans="1:20" ht="60" hidden="1" x14ac:dyDescent="0.25">
      <c r="A3382">
        <v>1492</v>
      </c>
      <c r="B3382" s="3" t="s">
        <v>1493</v>
      </c>
      <c r="C3382" s="3" t="s">
        <v>5602</v>
      </c>
      <c r="D3382" s="6">
        <v>4000</v>
      </c>
      <c r="E3382" s="8">
        <v>30</v>
      </c>
      <c r="F3382" t="s">
        <v>8220</v>
      </c>
      <c r="G3382" t="s">
        <v>8223</v>
      </c>
      <c r="H3382" t="s">
        <v>8245</v>
      </c>
      <c r="I3382" s="10">
        <v>1308431646</v>
      </c>
      <c r="J3382">
        <v>1305839646</v>
      </c>
      <c r="K3382" t="b">
        <v>0</v>
      </c>
      <c r="L3382">
        <v>2</v>
      </c>
      <c r="M3382" t="b">
        <v>0</v>
      </c>
      <c r="N3382" s="12" t="s">
        <v>8271</v>
      </c>
      <c r="O3382" t="s">
        <v>8312</v>
      </c>
      <c r="P3382" s="6">
        <f t="shared" si="260"/>
        <v>0.75</v>
      </c>
      <c r="Q3382">
        <f t="shared" si="261"/>
        <v>15</v>
      </c>
      <c r="R3382" s="16">
        <f t="shared" si="262"/>
        <v>40682.884791666671</v>
      </c>
      <c r="S3382" s="16">
        <f t="shared" si="263"/>
        <v>40877.25099537037</v>
      </c>
      <c r="T3382">
        <f t="shared" si="264"/>
        <v>2011</v>
      </c>
    </row>
    <row r="3383" spans="1:20" ht="45" hidden="1" x14ac:dyDescent="0.25">
      <c r="A3383">
        <v>881</v>
      </c>
      <c r="B3383" s="3" t="s">
        <v>882</v>
      </c>
      <c r="C3383" s="3" t="s">
        <v>4991</v>
      </c>
      <c r="D3383" s="6">
        <v>3750</v>
      </c>
      <c r="E3383" s="8">
        <v>30</v>
      </c>
      <c r="F3383" t="s">
        <v>8220</v>
      </c>
      <c r="G3383" t="s">
        <v>8223</v>
      </c>
      <c r="H3383" t="s">
        <v>8245</v>
      </c>
      <c r="I3383" s="10">
        <v>1326520886</v>
      </c>
      <c r="J3383">
        <v>1322632886</v>
      </c>
      <c r="K3383" t="b">
        <v>0</v>
      </c>
      <c r="L3383">
        <v>1</v>
      </c>
      <c r="M3383" t="b">
        <v>0</v>
      </c>
      <c r="N3383" s="12" t="s">
        <v>8287</v>
      </c>
      <c r="O3383" t="s">
        <v>8288</v>
      </c>
      <c r="P3383" s="6">
        <f t="shared" si="260"/>
        <v>0.8</v>
      </c>
      <c r="Q3383">
        <f t="shared" si="261"/>
        <v>30</v>
      </c>
      <c r="R3383" s="16">
        <f t="shared" si="262"/>
        <v>40877.25099537037</v>
      </c>
      <c r="S3383" s="16">
        <f t="shared" si="263"/>
        <v>41194.109340277777</v>
      </c>
      <c r="T3383">
        <f t="shared" si="264"/>
        <v>2011</v>
      </c>
    </row>
    <row r="3384" spans="1:20" ht="45" hidden="1" x14ac:dyDescent="0.25">
      <c r="A3384">
        <v>912</v>
      </c>
      <c r="B3384" s="3" t="s">
        <v>913</v>
      </c>
      <c r="C3384" s="3" t="s">
        <v>5022</v>
      </c>
      <c r="D3384" s="6">
        <v>3500</v>
      </c>
      <c r="E3384" s="8">
        <v>30</v>
      </c>
      <c r="F3384" t="s">
        <v>8220</v>
      </c>
      <c r="G3384" t="s">
        <v>8223</v>
      </c>
      <c r="H3384" t="s">
        <v>8245</v>
      </c>
      <c r="I3384" s="10">
        <v>1355197047</v>
      </c>
      <c r="J3384">
        <v>1350009447</v>
      </c>
      <c r="K3384" t="b">
        <v>0</v>
      </c>
      <c r="L3384">
        <v>2</v>
      </c>
      <c r="M3384" t="b">
        <v>0</v>
      </c>
      <c r="N3384" s="12" t="s">
        <v>8287</v>
      </c>
      <c r="O3384" t="s">
        <v>8310</v>
      </c>
      <c r="P3384" s="6">
        <f t="shared" si="260"/>
        <v>0.86</v>
      </c>
      <c r="Q3384">
        <f t="shared" si="261"/>
        <v>15</v>
      </c>
      <c r="R3384" s="16">
        <f t="shared" si="262"/>
        <v>41194.109340277777</v>
      </c>
      <c r="S3384" s="16">
        <f t="shared" si="263"/>
        <v>42709.546064814815</v>
      </c>
      <c r="T3384">
        <f t="shared" si="264"/>
        <v>2012</v>
      </c>
    </row>
    <row r="3385" spans="1:20" ht="60" hidden="1" x14ac:dyDescent="0.25">
      <c r="A3385">
        <v>2844</v>
      </c>
      <c r="B3385" s="3" t="s">
        <v>2844</v>
      </c>
      <c r="C3385" s="3" t="s">
        <v>6954</v>
      </c>
      <c r="D3385" s="6">
        <v>550</v>
      </c>
      <c r="E3385" s="8">
        <v>30</v>
      </c>
      <c r="F3385" t="s">
        <v>8220</v>
      </c>
      <c r="G3385" t="s">
        <v>8238</v>
      </c>
      <c r="H3385" t="s">
        <v>8248</v>
      </c>
      <c r="I3385" s="10">
        <v>1483535180</v>
      </c>
      <c r="J3385">
        <v>1480943180</v>
      </c>
      <c r="K3385" t="b">
        <v>0</v>
      </c>
      <c r="L3385">
        <v>1</v>
      </c>
      <c r="M3385" t="b">
        <v>0</v>
      </c>
      <c r="N3385" s="12" t="s">
        <v>8283</v>
      </c>
      <c r="O3385" t="s">
        <v>8286</v>
      </c>
      <c r="P3385" s="6">
        <f t="shared" si="260"/>
        <v>5.45</v>
      </c>
      <c r="Q3385">
        <f t="shared" si="261"/>
        <v>30</v>
      </c>
      <c r="R3385" s="16">
        <f t="shared" si="262"/>
        <v>42709.546064814815</v>
      </c>
      <c r="S3385" s="16">
        <f t="shared" si="263"/>
        <v>42598.749155092592</v>
      </c>
      <c r="T3385">
        <f t="shared" si="264"/>
        <v>2016</v>
      </c>
    </row>
    <row r="3386" spans="1:20" ht="165" hidden="1" x14ac:dyDescent="0.25">
      <c r="A3386">
        <v>3647</v>
      </c>
      <c r="B3386" s="3" t="s">
        <v>3645</v>
      </c>
      <c r="C3386" s="3" t="s">
        <v>7757</v>
      </c>
      <c r="D3386" s="6">
        <v>500</v>
      </c>
      <c r="E3386" s="8">
        <v>30</v>
      </c>
      <c r="F3386" t="s">
        <v>8220</v>
      </c>
      <c r="G3386" t="s">
        <v>8224</v>
      </c>
      <c r="H3386" t="s">
        <v>8246</v>
      </c>
      <c r="I3386" s="10">
        <v>1475258327</v>
      </c>
      <c r="J3386">
        <v>1471370327</v>
      </c>
      <c r="K3386" t="b">
        <v>0</v>
      </c>
      <c r="L3386">
        <v>2</v>
      </c>
      <c r="M3386" t="b">
        <v>0</v>
      </c>
      <c r="N3386" s="12" t="s">
        <v>8283</v>
      </c>
      <c r="O3386" t="s">
        <v>8295</v>
      </c>
      <c r="P3386" s="6">
        <f t="shared" si="260"/>
        <v>6</v>
      </c>
      <c r="Q3386">
        <f t="shared" si="261"/>
        <v>15</v>
      </c>
      <c r="R3386" s="16">
        <f t="shared" si="262"/>
        <v>42598.749155092592</v>
      </c>
      <c r="S3386" s="16">
        <f t="shared" si="263"/>
        <v>42252.788900462961</v>
      </c>
      <c r="T3386">
        <f t="shared" si="264"/>
        <v>2016</v>
      </c>
    </row>
    <row r="3387" spans="1:20" ht="60" hidden="1" x14ac:dyDescent="0.25">
      <c r="A3387">
        <v>1755</v>
      </c>
      <c r="B3387" s="3" t="s">
        <v>1756</v>
      </c>
      <c r="C3387" s="3" t="s">
        <v>5865</v>
      </c>
      <c r="D3387" s="6">
        <v>25</v>
      </c>
      <c r="E3387" s="8">
        <v>30</v>
      </c>
      <c r="F3387" t="s">
        <v>8218</v>
      </c>
      <c r="G3387" t="s">
        <v>8223</v>
      </c>
      <c r="H3387" t="s">
        <v>8245</v>
      </c>
      <c r="I3387" s="10">
        <v>1444071361</v>
      </c>
      <c r="J3387">
        <v>1441479361</v>
      </c>
      <c r="K3387" t="b">
        <v>0</v>
      </c>
      <c r="L3387">
        <v>4</v>
      </c>
      <c r="M3387" t="b">
        <v>1</v>
      </c>
      <c r="N3387" s="12" t="s">
        <v>8273</v>
      </c>
      <c r="O3387" t="s">
        <v>8274</v>
      </c>
      <c r="P3387" s="6">
        <f t="shared" si="260"/>
        <v>120</v>
      </c>
      <c r="Q3387">
        <f t="shared" si="261"/>
        <v>7.5</v>
      </c>
      <c r="R3387" s="16">
        <f t="shared" si="262"/>
        <v>42252.788900462961</v>
      </c>
      <c r="S3387" s="16">
        <f t="shared" si="263"/>
        <v>42412.934212962966</v>
      </c>
      <c r="T3387">
        <f t="shared" si="264"/>
        <v>2015</v>
      </c>
    </row>
    <row r="3388" spans="1:20" ht="45" hidden="1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 s="10">
        <v>1457904316</v>
      </c>
      <c r="J3388">
        <v>1455315916</v>
      </c>
      <c r="K3388" t="b">
        <v>0</v>
      </c>
      <c r="L3388">
        <v>5</v>
      </c>
      <c r="M3388" t="b">
        <v>0</v>
      </c>
      <c r="N3388" s="12" t="s">
        <v>8276</v>
      </c>
      <c r="O3388" t="s">
        <v>8294</v>
      </c>
      <c r="P3388" s="6">
        <f t="shared" si="260"/>
        <v>0.01</v>
      </c>
      <c r="Q3388">
        <f t="shared" si="261"/>
        <v>5.8</v>
      </c>
      <c r="R3388" s="16">
        <f t="shared" si="262"/>
        <v>42412.934212962966</v>
      </c>
      <c r="S3388" s="16">
        <f t="shared" si="263"/>
        <v>42359.725243055553</v>
      </c>
      <c r="T3388">
        <f t="shared" si="264"/>
        <v>2016</v>
      </c>
    </row>
    <row r="3389" spans="1:20" ht="45" hidden="1" x14ac:dyDescent="0.25">
      <c r="A3389">
        <v>2879</v>
      </c>
      <c r="B3389" s="3" t="s">
        <v>2879</v>
      </c>
      <c r="C3389" s="3" t="s">
        <v>6989</v>
      </c>
      <c r="D3389" s="6">
        <v>11200</v>
      </c>
      <c r="E3389" s="8">
        <v>29</v>
      </c>
      <c r="F3389" t="s">
        <v>8220</v>
      </c>
      <c r="G3389" t="s">
        <v>8223</v>
      </c>
      <c r="H3389" t="s">
        <v>8245</v>
      </c>
      <c r="I3389" s="10">
        <v>1453310661</v>
      </c>
      <c r="J3389">
        <v>1450718661</v>
      </c>
      <c r="K3389" t="b">
        <v>0</v>
      </c>
      <c r="L3389">
        <v>1</v>
      </c>
      <c r="M3389" t="b">
        <v>0</v>
      </c>
      <c r="N3389" s="12" t="s">
        <v>8283</v>
      </c>
      <c r="O3389" t="s">
        <v>8286</v>
      </c>
      <c r="P3389" s="6">
        <f t="shared" si="260"/>
        <v>0.26</v>
      </c>
      <c r="Q3389">
        <f t="shared" si="261"/>
        <v>29</v>
      </c>
      <c r="R3389" s="16">
        <f t="shared" si="262"/>
        <v>42359.725243055553</v>
      </c>
      <c r="S3389" s="16">
        <f t="shared" si="263"/>
        <v>42417.675879629634</v>
      </c>
      <c r="T3389">
        <f t="shared" si="264"/>
        <v>2015</v>
      </c>
    </row>
    <row r="3390" spans="1:20" ht="60" hidden="1" x14ac:dyDescent="0.25">
      <c r="A3390">
        <v>4019</v>
      </c>
      <c r="B3390" s="3" t="s">
        <v>4015</v>
      </c>
      <c r="C3390" s="3" t="s">
        <v>8124</v>
      </c>
      <c r="D3390" s="6">
        <v>3500</v>
      </c>
      <c r="E3390" s="8">
        <v>29</v>
      </c>
      <c r="F3390" t="s">
        <v>8220</v>
      </c>
      <c r="G3390" t="s">
        <v>8223</v>
      </c>
      <c r="H3390" t="s">
        <v>8245</v>
      </c>
      <c r="I3390" s="10">
        <v>1460737680</v>
      </c>
      <c r="J3390">
        <v>1455725596</v>
      </c>
      <c r="K3390" t="b">
        <v>0</v>
      </c>
      <c r="L3390">
        <v>4</v>
      </c>
      <c r="M3390" t="b">
        <v>0</v>
      </c>
      <c r="N3390" s="12" t="s">
        <v>8283</v>
      </c>
      <c r="O3390" t="s">
        <v>8286</v>
      </c>
      <c r="P3390" s="6">
        <f t="shared" si="260"/>
        <v>0.83</v>
      </c>
      <c r="Q3390">
        <f t="shared" si="261"/>
        <v>7.25</v>
      </c>
      <c r="R3390" s="16">
        <f t="shared" si="262"/>
        <v>42417.675879629634</v>
      </c>
      <c r="S3390" s="16">
        <f t="shared" si="263"/>
        <v>41464.106087962966</v>
      </c>
      <c r="T3390">
        <f t="shared" si="264"/>
        <v>2016</v>
      </c>
    </row>
    <row r="3391" spans="1:20" ht="60" hidden="1" x14ac:dyDescent="0.25">
      <c r="A3391">
        <v>2536</v>
      </c>
      <c r="B3391" s="3" t="s">
        <v>2536</v>
      </c>
      <c r="C3391" s="3" t="s">
        <v>6646</v>
      </c>
      <c r="D3391" s="6">
        <v>25</v>
      </c>
      <c r="E3391" s="8">
        <v>29</v>
      </c>
      <c r="F3391" t="s">
        <v>8218</v>
      </c>
      <c r="G3391" t="s">
        <v>8223</v>
      </c>
      <c r="H3391" t="s">
        <v>8245</v>
      </c>
      <c r="I3391" s="10">
        <v>1375151566</v>
      </c>
      <c r="J3391">
        <v>1373337166</v>
      </c>
      <c r="K3391" t="b">
        <v>0</v>
      </c>
      <c r="L3391">
        <v>4</v>
      </c>
      <c r="M3391" t="b">
        <v>1</v>
      </c>
      <c r="N3391" s="12" t="s">
        <v>8287</v>
      </c>
      <c r="O3391" t="s">
        <v>8301</v>
      </c>
      <c r="P3391" s="6">
        <f t="shared" si="260"/>
        <v>116</v>
      </c>
      <c r="Q3391">
        <f t="shared" si="261"/>
        <v>7.25</v>
      </c>
      <c r="R3391" s="16">
        <f t="shared" si="262"/>
        <v>41464.106087962966</v>
      </c>
      <c r="S3391" s="16">
        <f t="shared" si="263"/>
        <v>42082.702800925923</v>
      </c>
      <c r="T3391">
        <f t="shared" si="264"/>
        <v>2013</v>
      </c>
    </row>
    <row r="3392" spans="1:20" ht="45" hidden="1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 s="10">
        <v>1429375922</v>
      </c>
      <c r="J3392">
        <v>1426783922</v>
      </c>
      <c r="K3392" t="b">
        <v>0</v>
      </c>
      <c r="L3392">
        <v>1</v>
      </c>
      <c r="M3392" t="b">
        <v>0</v>
      </c>
      <c r="N3392" s="12" t="s">
        <v>8268</v>
      </c>
      <c r="O3392" t="s">
        <v>8270</v>
      </c>
      <c r="P3392" s="6">
        <f t="shared" si="260"/>
        <v>0.61</v>
      </c>
      <c r="Q3392">
        <f t="shared" si="261"/>
        <v>28</v>
      </c>
      <c r="R3392" s="16">
        <f t="shared" si="262"/>
        <v>42082.702800925923</v>
      </c>
      <c r="S3392" s="16">
        <f t="shared" si="263"/>
        <v>41481.996423611112</v>
      </c>
      <c r="T3392">
        <f t="shared" si="264"/>
        <v>2015</v>
      </c>
    </row>
    <row r="3393" spans="1:20" ht="45" hidden="1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 s="10">
        <v>1377734091</v>
      </c>
      <c r="J3393">
        <v>1374882891</v>
      </c>
      <c r="K3393" t="b">
        <v>0</v>
      </c>
      <c r="L3393">
        <v>2</v>
      </c>
      <c r="M3393" t="b">
        <v>0</v>
      </c>
      <c r="N3393" s="12" t="s">
        <v>8271</v>
      </c>
      <c r="O3393" t="s">
        <v>8309</v>
      </c>
      <c r="P3393" s="6">
        <f t="shared" si="260"/>
        <v>0.84</v>
      </c>
      <c r="Q3393">
        <f t="shared" si="261"/>
        <v>14</v>
      </c>
      <c r="R3393" s="16">
        <f t="shared" si="262"/>
        <v>41481.996423611112</v>
      </c>
      <c r="S3393" s="16">
        <f t="shared" si="263"/>
        <v>41833.951516203706</v>
      </c>
      <c r="T3393">
        <f t="shared" si="264"/>
        <v>2013</v>
      </c>
    </row>
    <row r="3394" spans="1:20" ht="45" hidden="1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 s="10">
        <v>1407883811</v>
      </c>
      <c r="J3394">
        <v>1405291811</v>
      </c>
      <c r="K3394" t="b">
        <v>0</v>
      </c>
      <c r="L3394">
        <v>4</v>
      </c>
      <c r="M3394" t="b">
        <v>0</v>
      </c>
      <c r="N3394" s="12" t="s">
        <v>8283</v>
      </c>
      <c r="O3394" t="s">
        <v>8286</v>
      </c>
      <c r="P3394" s="6">
        <f t="shared" ref="P3394:P3457" si="265">ROUND(E3394/D3394*100,2)</f>
        <v>0.68</v>
      </c>
      <c r="Q3394">
        <f t="shared" ref="Q3394:Q3457" si="266">ROUND(E3394/L3394,2)</f>
        <v>6.75</v>
      </c>
      <c r="R3394" s="16">
        <f t="shared" si="262"/>
        <v>41833.951516203706</v>
      </c>
      <c r="S3394" s="16">
        <f t="shared" si="263"/>
        <v>41787.898240740738</v>
      </c>
      <c r="T3394">
        <f t="shared" si="264"/>
        <v>2014</v>
      </c>
    </row>
    <row r="3395" spans="1:20" ht="45" hidden="1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 s="10">
        <v>1403904808</v>
      </c>
      <c r="J3395">
        <v>1401312808</v>
      </c>
      <c r="K3395" t="b">
        <v>0</v>
      </c>
      <c r="L3395">
        <v>2</v>
      </c>
      <c r="M3395" t="b">
        <v>0</v>
      </c>
      <c r="N3395" s="12" t="s">
        <v>8279</v>
      </c>
      <c r="O3395" t="s">
        <v>8305</v>
      </c>
      <c r="P3395" s="6">
        <f t="shared" si="265"/>
        <v>0.33</v>
      </c>
      <c r="Q3395">
        <f t="shared" si="266"/>
        <v>13.01</v>
      </c>
      <c r="R3395" s="16">
        <f t="shared" ref="R3395:R3458" si="267">(((J3395/60)/60)/24)+DATE(1970,1,1)</f>
        <v>41787.898240740738</v>
      </c>
      <c r="S3395" s="16">
        <f t="shared" ref="S3395:S3458" si="268">(((J3396/60)/60)/24)+DATE(1970,1,1)</f>
        <v>41977.780104166668</v>
      </c>
      <c r="T3395">
        <f t="shared" ref="T3395:T3458" si="269">YEAR(R3395)</f>
        <v>2014</v>
      </c>
    </row>
    <row r="3396" spans="1:20" ht="45" hidden="1" x14ac:dyDescent="0.25">
      <c r="A3396">
        <v>3124</v>
      </c>
      <c r="B3396" s="3" t="s">
        <v>3124</v>
      </c>
      <c r="C3396" s="3" t="s">
        <v>7234</v>
      </c>
      <c r="D3396" s="6">
        <v>800000</v>
      </c>
      <c r="E3396" s="8">
        <v>26</v>
      </c>
      <c r="F3396" t="s">
        <v>8219</v>
      </c>
      <c r="G3396" t="s">
        <v>8223</v>
      </c>
      <c r="H3396" t="s">
        <v>8245</v>
      </c>
      <c r="I3396" s="10">
        <v>1422902601</v>
      </c>
      <c r="J3396">
        <v>1417718601</v>
      </c>
      <c r="K3396" t="b">
        <v>0</v>
      </c>
      <c r="L3396">
        <v>4</v>
      </c>
      <c r="M3396" t="b">
        <v>0</v>
      </c>
      <c r="N3396" s="12" t="s">
        <v>8283</v>
      </c>
      <c r="O3396" t="s">
        <v>8284</v>
      </c>
      <c r="P3396" s="6">
        <f t="shared" si="265"/>
        <v>0</v>
      </c>
      <c r="Q3396">
        <f t="shared" si="266"/>
        <v>6.5</v>
      </c>
      <c r="R3396" s="16">
        <f t="shared" si="267"/>
        <v>41977.780104166668</v>
      </c>
      <c r="S3396" s="16">
        <f t="shared" si="268"/>
        <v>42529.969131944439</v>
      </c>
      <c r="T3396">
        <f t="shared" si="269"/>
        <v>2014</v>
      </c>
    </row>
    <row r="3397" spans="1:20" ht="60" hidden="1" x14ac:dyDescent="0.25">
      <c r="A3397">
        <v>1874</v>
      </c>
      <c r="B3397" s="3" t="s">
        <v>1875</v>
      </c>
      <c r="C3397" s="3" t="s">
        <v>5984</v>
      </c>
      <c r="D3397" s="6">
        <v>160000</v>
      </c>
      <c r="E3397" s="8">
        <v>26</v>
      </c>
      <c r="F3397" t="s">
        <v>8220</v>
      </c>
      <c r="G3397" t="s">
        <v>8223</v>
      </c>
      <c r="H3397" t="s">
        <v>8245</v>
      </c>
      <c r="I3397" s="10">
        <v>1467155733</v>
      </c>
      <c r="J3397">
        <v>1465427733</v>
      </c>
      <c r="K3397" t="b">
        <v>0</v>
      </c>
      <c r="L3397">
        <v>2</v>
      </c>
      <c r="M3397" t="b">
        <v>0</v>
      </c>
      <c r="N3397" s="12" t="s">
        <v>8276</v>
      </c>
      <c r="O3397" t="s">
        <v>8304</v>
      </c>
      <c r="P3397" s="6">
        <f t="shared" si="265"/>
        <v>0.02</v>
      </c>
      <c r="Q3397">
        <f t="shared" si="266"/>
        <v>13</v>
      </c>
      <c r="R3397" s="16">
        <f t="shared" si="267"/>
        <v>42529.969131944439</v>
      </c>
      <c r="S3397" s="16">
        <f t="shared" si="268"/>
        <v>41848.84002314815</v>
      </c>
      <c r="T3397">
        <f t="shared" si="269"/>
        <v>2016</v>
      </c>
    </row>
    <row r="3398" spans="1:20" ht="45" hidden="1" x14ac:dyDescent="0.25">
      <c r="A3398">
        <v>3853</v>
      </c>
      <c r="B3398" s="3" t="s">
        <v>3850</v>
      </c>
      <c r="C3398" s="3" t="s">
        <v>7962</v>
      </c>
      <c r="D3398" s="6">
        <v>100000</v>
      </c>
      <c r="E3398" s="8">
        <v>26</v>
      </c>
      <c r="F3398" t="s">
        <v>8220</v>
      </c>
      <c r="G3398" t="s">
        <v>8223</v>
      </c>
      <c r="H3398" t="s">
        <v>8245</v>
      </c>
      <c r="I3398" s="10">
        <v>1409602178</v>
      </c>
      <c r="J3398">
        <v>1406578178</v>
      </c>
      <c r="K3398" t="b">
        <v>0</v>
      </c>
      <c r="L3398">
        <v>2</v>
      </c>
      <c r="M3398" t="b">
        <v>0</v>
      </c>
      <c r="N3398" s="12" t="s">
        <v>8283</v>
      </c>
      <c r="O3398" t="s">
        <v>8286</v>
      </c>
      <c r="P3398" s="6">
        <f t="shared" si="265"/>
        <v>0.03</v>
      </c>
      <c r="Q3398">
        <f t="shared" si="266"/>
        <v>13</v>
      </c>
      <c r="R3398" s="16">
        <f t="shared" si="267"/>
        <v>41848.84002314815</v>
      </c>
      <c r="S3398" s="16">
        <f t="shared" si="268"/>
        <v>42038.824988425928</v>
      </c>
      <c r="T3398">
        <f t="shared" si="269"/>
        <v>2014</v>
      </c>
    </row>
    <row r="3399" spans="1:20" ht="60" hidden="1" x14ac:dyDescent="0.25">
      <c r="A3399">
        <v>453</v>
      </c>
      <c r="B3399" s="3" t="s">
        <v>454</v>
      </c>
      <c r="C3399" s="3" t="s">
        <v>4563</v>
      </c>
      <c r="D3399" s="6">
        <v>94875</v>
      </c>
      <c r="E3399" s="8">
        <v>26</v>
      </c>
      <c r="F3399" t="s">
        <v>8220</v>
      </c>
      <c r="G3399" t="s">
        <v>8223</v>
      </c>
      <c r="H3399" t="s">
        <v>8245</v>
      </c>
      <c r="I3399" s="10">
        <v>1424375279</v>
      </c>
      <c r="J3399">
        <v>1422992879</v>
      </c>
      <c r="K3399" t="b">
        <v>0</v>
      </c>
      <c r="L3399">
        <v>2</v>
      </c>
      <c r="M3399" t="b">
        <v>0</v>
      </c>
      <c r="N3399" s="12" t="s">
        <v>8281</v>
      </c>
      <c r="O3399" t="s">
        <v>8299</v>
      </c>
      <c r="P3399" s="6">
        <f t="shared" si="265"/>
        <v>0.03</v>
      </c>
      <c r="Q3399">
        <f t="shared" si="266"/>
        <v>13</v>
      </c>
      <c r="R3399" s="16">
        <f t="shared" si="267"/>
        <v>42038.824988425928</v>
      </c>
      <c r="S3399" s="16">
        <f t="shared" si="268"/>
        <v>42062.680486111116</v>
      </c>
      <c r="T3399">
        <f t="shared" si="269"/>
        <v>2015</v>
      </c>
    </row>
    <row r="3400" spans="1:20" ht="30" hidden="1" x14ac:dyDescent="0.25">
      <c r="A3400">
        <v>3108</v>
      </c>
      <c r="B3400" s="3" t="s">
        <v>3108</v>
      </c>
      <c r="C3400" s="3" t="s">
        <v>7218</v>
      </c>
      <c r="D3400" s="6">
        <v>50000</v>
      </c>
      <c r="E3400" s="8">
        <v>26</v>
      </c>
      <c r="F3400" t="s">
        <v>8220</v>
      </c>
      <c r="G3400" t="s">
        <v>8223</v>
      </c>
      <c r="H3400" t="s">
        <v>8245</v>
      </c>
      <c r="I3400" s="10">
        <v>1430234394</v>
      </c>
      <c r="J3400">
        <v>1425053994</v>
      </c>
      <c r="K3400" t="b">
        <v>0</v>
      </c>
      <c r="L3400">
        <v>2</v>
      </c>
      <c r="M3400" t="b">
        <v>0</v>
      </c>
      <c r="N3400" s="12" t="s">
        <v>8283</v>
      </c>
      <c r="O3400" t="s">
        <v>8284</v>
      </c>
      <c r="P3400" s="6">
        <f t="shared" si="265"/>
        <v>0.05</v>
      </c>
      <c r="Q3400">
        <f t="shared" si="266"/>
        <v>13</v>
      </c>
      <c r="R3400" s="16">
        <f t="shared" si="267"/>
        <v>42062.680486111116</v>
      </c>
      <c r="S3400" s="16">
        <f t="shared" si="268"/>
        <v>42446.780162037037</v>
      </c>
      <c r="T3400">
        <f t="shared" si="269"/>
        <v>2015</v>
      </c>
    </row>
    <row r="3401" spans="1:20" ht="30" hidden="1" x14ac:dyDescent="0.25">
      <c r="A3401">
        <v>594</v>
      </c>
      <c r="B3401" s="3" t="s">
        <v>595</v>
      </c>
      <c r="C3401" s="3" t="s">
        <v>4704</v>
      </c>
      <c r="D3401" s="6">
        <v>25000</v>
      </c>
      <c r="E3401" s="8">
        <v>26</v>
      </c>
      <c r="F3401" t="s">
        <v>8220</v>
      </c>
      <c r="G3401" t="s">
        <v>8223</v>
      </c>
      <c r="H3401" t="s">
        <v>8245</v>
      </c>
      <c r="I3401" s="10">
        <v>1460832206</v>
      </c>
      <c r="J3401">
        <v>1458240206</v>
      </c>
      <c r="K3401" t="b">
        <v>0</v>
      </c>
      <c r="L3401">
        <v>2</v>
      </c>
      <c r="M3401" t="b">
        <v>0</v>
      </c>
      <c r="N3401" s="12" t="s">
        <v>8268</v>
      </c>
      <c r="O3401" t="s">
        <v>8302</v>
      </c>
      <c r="P3401" s="6">
        <f t="shared" si="265"/>
        <v>0.1</v>
      </c>
      <c r="Q3401">
        <f t="shared" si="266"/>
        <v>13</v>
      </c>
      <c r="R3401" s="16">
        <f t="shared" si="267"/>
        <v>42446.780162037037</v>
      </c>
      <c r="S3401" s="16">
        <f t="shared" si="268"/>
        <v>41855.784305555557</v>
      </c>
      <c r="T3401">
        <f t="shared" si="269"/>
        <v>2016</v>
      </c>
    </row>
    <row r="3402" spans="1:20" ht="60" hidden="1" x14ac:dyDescent="0.25">
      <c r="A3402">
        <v>990</v>
      </c>
      <c r="B3402" s="3" t="s">
        <v>991</v>
      </c>
      <c r="C3402" s="3" t="s">
        <v>5100</v>
      </c>
      <c r="D3402" s="6">
        <v>25000</v>
      </c>
      <c r="E3402" s="8">
        <v>26</v>
      </c>
      <c r="F3402" t="s">
        <v>8220</v>
      </c>
      <c r="G3402" t="s">
        <v>8223</v>
      </c>
      <c r="H3402" t="s">
        <v>8245</v>
      </c>
      <c r="I3402" s="10">
        <v>1409770164</v>
      </c>
      <c r="J3402">
        <v>1407178164</v>
      </c>
      <c r="K3402" t="b">
        <v>0</v>
      </c>
      <c r="L3402">
        <v>2</v>
      </c>
      <c r="M3402" t="b">
        <v>0</v>
      </c>
      <c r="N3402" s="12" t="s">
        <v>8268</v>
      </c>
      <c r="O3402" t="s">
        <v>8270</v>
      </c>
      <c r="P3402" s="6">
        <f t="shared" si="265"/>
        <v>0.1</v>
      </c>
      <c r="Q3402">
        <f t="shared" si="266"/>
        <v>13</v>
      </c>
      <c r="R3402" s="16">
        <f t="shared" si="267"/>
        <v>41855.784305555557</v>
      </c>
      <c r="S3402" s="16">
        <f t="shared" si="268"/>
        <v>42604.239629629628</v>
      </c>
      <c r="T3402">
        <f t="shared" si="269"/>
        <v>2014</v>
      </c>
    </row>
    <row r="3403" spans="1:20" ht="60" hidden="1" x14ac:dyDescent="0.25">
      <c r="A3403">
        <v>1422</v>
      </c>
      <c r="B3403" s="3" t="s">
        <v>1423</v>
      </c>
      <c r="C3403" s="3" t="s">
        <v>5532</v>
      </c>
      <c r="D3403" s="6">
        <v>25000</v>
      </c>
      <c r="E3403" s="8">
        <v>26</v>
      </c>
      <c r="F3403" t="s">
        <v>8220</v>
      </c>
      <c r="G3403" t="s">
        <v>8227</v>
      </c>
      <c r="H3403" t="s">
        <v>8249</v>
      </c>
      <c r="I3403" s="10">
        <v>1474436704</v>
      </c>
      <c r="J3403">
        <v>1471844704</v>
      </c>
      <c r="K3403" t="b">
        <v>0</v>
      </c>
      <c r="L3403">
        <v>2</v>
      </c>
      <c r="M3403" t="b">
        <v>0</v>
      </c>
      <c r="N3403" s="12" t="s">
        <v>8271</v>
      </c>
      <c r="O3403" t="s">
        <v>8308</v>
      </c>
      <c r="P3403" s="6">
        <f t="shared" si="265"/>
        <v>0.1</v>
      </c>
      <c r="Q3403">
        <f t="shared" si="266"/>
        <v>13</v>
      </c>
      <c r="R3403" s="16">
        <f t="shared" si="267"/>
        <v>42604.239629629628</v>
      </c>
      <c r="S3403" s="16">
        <f t="shared" si="268"/>
        <v>42180.18604166666</v>
      </c>
      <c r="T3403">
        <f t="shared" si="269"/>
        <v>2016</v>
      </c>
    </row>
    <row r="3404" spans="1:20" ht="60" hidden="1" x14ac:dyDescent="0.25">
      <c r="A3404">
        <v>2434</v>
      </c>
      <c r="B3404" s="3" t="s">
        <v>2435</v>
      </c>
      <c r="C3404" s="3" t="s">
        <v>6544</v>
      </c>
      <c r="D3404" s="6">
        <v>20000</v>
      </c>
      <c r="E3404" s="8">
        <v>26</v>
      </c>
      <c r="F3404" t="s">
        <v>8220</v>
      </c>
      <c r="G3404" t="s">
        <v>8223</v>
      </c>
      <c r="H3404" t="s">
        <v>8245</v>
      </c>
      <c r="I3404" s="10">
        <v>1438662474</v>
      </c>
      <c r="J3404">
        <v>1435206474</v>
      </c>
      <c r="K3404" t="b">
        <v>0</v>
      </c>
      <c r="L3404">
        <v>2</v>
      </c>
      <c r="M3404" t="b">
        <v>0</v>
      </c>
      <c r="N3404" s="12" t="s">
        <v>8279</v>
      </c>
      <c r="O3404" t="s">
        <v>8305</v>
      </c>
      <c r="P3404" s="6">
        <f t="shared" si="265"/>
        <v>0.13</v>
      </c>
      <c r="Q3404">
        <f t="shared" si="266"/>
        <v>13</v>
      </c>
      <c r="R3404" s="16">
        <f t="shared" si="267"/>
        <v>42180.18604166666</v>
      </c>
      <c r="S3404" s="16">
        <f t="shared" si="268"/>
        <v>40710.731180555551</v>
      </c>
      <c r="T3404">
        <f t="shared" si="269"/>
        <v>2015</v>
      </c>
    </row>
    <row r="3405" spans="1:20" ht="75" hidden="1" x14ac:dyDescent="0.25">
      <c r="A3405">
        <v>2159</v>
      </c>
      <c r="B3405" s="3" t="s">
        <v>2160</v>
      </c>
      <c r="C3405" s="3" t="s">
        <v>6269</v>
      </c>
      <c r="D3405" s="6">
        <v>3600</v>
      </c>
      <c r="E3405" s="8">
        <v>26</v>
      </c>
      <c r="F3405" t="s">
        <v>8220</v>
      </c>
      <c r="G3405" t="s">
        <v>8223</v>
      </c>
      <c r="H3405" t="s">
        <v>8245</v>
      </c>
      <c r="I3405" s="10">
        <v>1310837574</v>
      </c>
      <c r="J3405">
        <v>1308245574</v>
      </c>
      <c r="K3405" t="b">
        <v>0</v>
      </c>
      <c r="L3405">
        <v>2</v>
      </c>
      <c r="M3405" t="b">
        <v>0</v>
      </c>
      <c r="N3405" s="12" t="s">
        <v>8276</v>
      </c>
      <c r="O3405" t="s">
        <v>8294</v>
      </c>
      <c r="P3405" s="6">
        <f t="shared" si="265"/>
        <v>0.72</v>
      </c>
      <c r="Q3405">
        <f t="shared" si="266"/>
        <v>13</v>
      </c>
      <c r="R3405" s="16">
        <f t="shared" si="267"/>
        <v>40710.731180555551</v>
      </c>
      <c r="S3405" s="16">
        <f t="shared" si="268"/>
        <v>42021.301192129627</v>
      </c>
      <c r="T3405">
        <f t="shared" si="269"/>
        <v>2011</v>
      </c>
    </row>
    <row r="3406" spans="1:20" ht="60" hidden="1" x14ac:dyDescent="0.25">
      <c r="A3406">
        <v>4013</v>
      </c>
      <c r="B3406" s="3" t="s">
        <v>4009</v>
      </c>
      <c r="C3406" s="3" t="s">
        <v>8118</v>
      </c>
      <c r="D3406" s="6">
        <v>2000</v>
      </c>
      <c r="E3406" s="8">
        <v>26</v>
      </c>
      <c r="F3406" t="s">
        <v>8220</v>
      </c>
      <c r="G3406" t="s">
        <v>8223</v>
      </c>
      <c r="H3406" t="s">
        <v>8245</v>
      </c>
      <c r="I3406" s="10">
        <v>1424070823</v>
      </c>
      <c r="J3406">
        <v>1421478823</v>
      </c>
      <c r="K3406" t="b">
        <v>0</v>
      </c>
      <c r="L3406">
        <v>2</v>
      </c>
      <c r="M3406" t="b">
        <v>0</v>
      </c>
      <c r="N3406" s="12" t="s">
        <v>8283</v>
      </c>
      <c r="O3406" t="s">
        <v>8286</v>
      </c>
      <c r="P3406" s="6">
        <f t="shared" si="265"/>
        <v>1.3</v>
      </c>
      <c r="Q3406">
        <f t="shared" si="266"/>
        <v>13</v>
      </c>
      <c r="R3406" s="16">
        <f t="shared" si="267"/>
        <v>42021.301192129627</v>
      </c>
      <c r="S3406" s="16">
        <f t="shared" si="268"/>
        <v>42382.906527777777</v>
      </c>
      <c r="T3406">
        <f t="shared" si="269"/>
        <v>2015</v>
      </c>
    </row>
    <row r="3407" spans="1:20" ht="60" hidden="1" x14ac:dyDescent="0.25">
      <c r="A3407">
        <v>2591</v>
      </c>
      <c r="B3407" s="3" t="s">
        <v>2591</v>
      </c>
      <c r="C3407" s="3" t="s">
        <v>6701</v>
      </c>
      <c r="D3407" s="6">
        <v>1500</v>
      </c>
      <c r="E3407" s="8">
        <v>26</v>
      </c>
      <c r="F3407" t="s">
        <v>8220</v>
      </c>
      <c r="G3407" t="s">
        <v>8223</v>
      </c>
      <c r="H3407" t="s">
        <v>8245</v>
      </c>
      <c r="I3407" s="10">
        <v>1457901924</v>
      </c>
      <c r="J3407">
        <v>1452721524</v>
      </c>
      <c r="K3407" t="b">
        <v>0</v>
      </c>
      <c r="L3407">
        <v>2</v>
      </c>
      <c r="M3407" t="b">
        <v>0</v>
      </c>
      <c r="N3407" s="12" t="s">
        <v>8279</v>
      </c>
      <c r="O3407" t="s">
        <v>8305</v>
      </c>
      <c r="P3407" s="6">
        <f t="shared" si="265"/>
        <v>1.73</v>
      </c>
      <c r="Q3407">
        <f t="shared" si="266"/>
        <v>13</v>
      </c>
      <c r="R3407" s="16">
        <f t="shared" si="267"/>
        <v>42382.906527777777</v>
      </c>
      <c r="S3407" s="16">
        <f t="shared" si="268"/>
        <v>42210.439768518518</v>
      </c>
      <c r="T3407">
        <f t="shared" si="269"/>
        <v>2016</v>
      </c>
    </row>
    <row r="3408" spans="1:20" ht="45" hidden="1" x14ac:dyDescent="0.25">
      <c r="A3408">
        <v>2902</v>
      </c>
      <c r="B3408" s="3" t="s">
        <v>2902</v>
      </c>
      <c r="C3408" s="3" t="s">
        <v>7012</v>
      </c>
      <c r="D3408" s="6">
        <v>150000</v>
      </c>
      <c r="E3408" s="8">
        <v>25</v>
      </c>
      <c r="F3408" t="s">
        <v>8220</v>
      </c>
      <c r="G3408" t="s">
        <v>8223</v>
      </c>
      <c r="H3408" t="s">
        <v>8245</v>
      </c>
      <c r="I3408" s="10">
        <v>1440412396</v>
      </c>
      <c r="J3408">
        <v>1437820396</v>
      </c>
      <c r="K3408" t="b">
        <v>0</v>
      </c>
      <c r="L3408">
        <v>1</v>
      </c>
      <c r="M3408" t="b">
        <v>0</v>
      </c>
      <c r="N3408" s="12" t="s">
        <v>8283</v>
      </c>
      <c r="O3408" t="s">
        <v>8286</v>
      </c>
      <c r="P3408" s="6">
        <f t="shared" si="265"/>
        <v>0.02</v>
      </c>
      <c r="Q3408">
        <f t="shared" si="266"/>
        <v>25</v>
      </c>
      <c r="R3408" s="16">
        <f t="shared" si="267"/>
        <v>42210.439768518518</v>
      </c>
      <c r="S3408" s="16">
        <f t="shared" si="268"/>
        <v>42207.795787037037</v>
      </c>
      <c r="T3408">
        <f t="shared" si="269"/>
        <v>2015</v>
      </c>
    </row>
    <row r="3409" spans="1:20" ht="45" hidden="1" x14ac:dyDescent="0.25">
      <c r="A3409">
        <v>3094</v>
      </c>
      <c r="B3409" s="3" t="s">
        <v>3094</v>
      </c>
      <c r="C3409" s="3" t="s">
        <v>7204</v>
      </c>
      <c r="D3409" s="6">
        <v>100000</v>
      </c>
      <c r="E3409" s="8">
        <v>25</v>
      </c>
      <c r="F3409" t="s">
        <v>8220</v>
      </c>
      <c r="G3409" t="s">
        <v>8223</v>
      </c>
      <c r="H3409" t="s">
        <v>8245</v>
      </c>
      <c r="I3409" s="10">
        <v>1442775956</v>
      </c>
      <c r="J3409">
        <v>1437591956</v>
      </c>
      <c r="K3409" t="b">
        <v>0</v>
      </c>
      <c r="L3409">
        <v>1</v>
      </c>
      <c r="M3409" t="b">
        <v>0</v>
      </c>
      <c r="N3409" s="12" t="s">
        <v>8283</v>
      </c>
      <c r="O3409" t="s">
        <v>8284</v>
      </c>
      <c r="P3409" s="6">
        <f t="shared" si="265"/>
        <v>0.03</v>
      </c>
      <c r="Q3409">
        <f t="shared" si="266"/>
        <v>25</v>
      </c>
      <c r="R3409" s="16">
        <f t="shared" si="267"/>
        <v>42207.795787037037</v>
      </c>
      <c r="S3409" s="16">
        <f t="shared" si="268"/>
        <v>40800.6403587963</v>
      </c>
      <c r="T3409">
        <f t="shared" si="269"/>
        <v>2015</v>
      </c>
    </row>
    <row r="3410" spans="1:20" ht="60" hidden="1" x14ac:dyDescent="0.25">
      <c r="A3410">
        <v>459</v>
      </c>
      <c r="B3410" s="3" t="s">
        <v>460</v>
      </c>
      <c r="C3410" s="3" t="s">
        <v>4569</v>
      </c>
      <c r="D3410" s="6">
        <v>39000</v>
      </c>
      <c r="E3410" s="8">
        <v>25</v>
      </c>
      <c r="F3410" t="s">
        <v>8220</v>
      </c>
      <c r="G3410" t="s">
        <v>8223</v>
      </c>
      <c r="H3410" t="s">
        <v>8245</v>
      </c>
      <c r="I3410" s="10">
        <v>1321201327</v>
      </c>
      <c r="J3410">
        <v>1316013727</v>
      </c>
      <c r="K3410" t="b">
        <v>0</v>
      </c>
      <c r="L3410">
        <v>1</v>
      </c>
      <c r="M3410" t="b">
        <v>0</v>
      </c>
      <c r="N3410" s="12" t="s">
        <v>8281</v>
      </c>
      <c r="O3410" t="s">
        <v>8299</v>
      </c>
      <c r="P3410" s="6">
        <f t="shared" si="265"/>
        <v>0.06</v>
      </c>
      <c r="Q3410">
        <f t="shared" si="266"/>
        <v>25</v>
      </c>
      <c r="R3410" s="16">
        <f t="shared" si="267"/>
        <v>40800.6403587963</v>
      </c>
      <c r="S3410" s="16">
        <f t="shared" si="268"/>
        <v>41954.722916666666</v>
      </c>
      <c r="T3410">
        <f t="shared" si="269"/>
        <v>2011</v>
      </c>
    </row>
    <row r="3411" spans="1:20" ht="45" hidden="1" x14ac:dyDescent="0.25">
      <c r="A3411">
        <v>2354</v>
      </c>
      <c r="B3411" s="3" t="s">
        <v>2355</v>
      </c>
      <c r="C3411" s="3" t="s">
        <v>6464</v>
      </c>
      <c r="D3411" s="6">
        <v>35000</v>
      </c>
      <c r="E3411" s="8">
        <v>25</v>
      </c>
      <c r="F3411" t="s">
        <v>8219</v>
      </c>
      <c r="G3411" t="s">
        <v>8223</v>
      </c>
      <c r="H3411" t="s">
        <v>8245</v>
      </c>
      <c r="I3411" s="10">
        <v>1420910460</v>
      </c>
      <c r="J3411">
        <v>1415726460</v>
      </c>
      <c r="K3411" t="b">
        <v>0</v>
      </c>
      <c r="L3411">
        <v>1</v>
      </c>
      <c r="M3411" t="b">
        <v>0</v>
      </c>
      <c r="N3411" s="12" t="s">
        <v>8268</v>
      </c>
      <c r="O3411" t="s">
        <v>8302</v>
      </c>
      <c r="P3411" s="6">
        <f t="shared" si="265"/>
        <v>7.0000000000000007E-2</v>
      </c>
      <c r="Q3411">
        <f t="shared" si="266"/>
        <v>25</v>
      </c>
      <c r="R3411" s="16">
        <f t="shared" si="267"/>
        <v>41954.722916666666</v>
      </c>
      <c r="S3411" s="16">
        <f t="shared" si="268"/>
        <v>42243.790393518517</v>
      </c>
      <c r="T3411">
        <f t="shared" si="269"/>
        <v>2014</v>
      </c>
    </row>
    <row r="3412" spans="1:20" ht="60" hidden="1" x14ac:dyDescent="0.25">
      <c r="A3412">
        <v>3952</v>
      </c>
      <c r="B3412" s="3" t="s">
        <v>3949</v>
      </c>
      <c r="C3412" s="3" t="s">
        <v>8059</v>
      </c>
      <c r="D3412" s="6">
        <v>26000</v>
      </c>
      <c r="E3412" s="8">
        <v>25</v>
      </c>
      <c r="F3412" t="s">
        <v>8220</v>
      </c>
      <c r="G3412" t="s">
        <v>8223</v>
      </c>
      <c r="H3412" t="s">
        <v>8245</v>
      </c>
      <c r="I3412" s="10">
        <v>1445885890</v>
      </c>
      <c r="J3412">
        <v>1440701890</v>
      </c>
      <c r="K3412" t="b">
        <v>0</v>
      </c>
      <c r="L3412">
        <v>1</v>
      </c>
      <c r="M3412" t="b">
        <v>0</v>
      </c>
      <c r="N3412" s="12" t="s">
        <v>8283</v>
      </c>
      <c r="O3412" t="s">
        <v>8286</v>
      </c>
      <c r="P3412" s="6">
        <f t="shared" si="265"/>
        <v>0.1</v>
      </c>
      <c r="Q3412">
        <f t="shared" si="266"/>
        <v>25</v>
      </c>
      <c r="R3412" s="16">
        <f t="shared" si="267"/>
        <v>42243.790393518517</v>
      </c>
      <c r="S3412" s="16">
        <f t="shared" si="268"/>
        <v>41938.804710648146</v>
      </c>
      <c r="T3412">
        <f t="shared" si="269"/>
        <v>2015</v>
      </c>
    </row>
    <row r="3413" spans="1:20" ht="45" hidden="1" x14ac:dyDescent="0.25">
      <c r="A3413">
        <v>1171</v>
      </c>
      <c r="B3413" s="3" t="s">
        <v>1172</v>
      </c>
      <c r="C3413" s="3" t="s">
        <v>5281</v>
      </c>
      <c r="D3413" s="6">
        <v>25000</v>
      </c>
      <c r="E3413" s="8">
        <v>25</v>
      </c>
      <c r="F3413" t="s">
        <v>8220</v>
      </c>
      <c r="G3413" t="s">
        <v>8223</v>
      </c>
      <c r="H3413" t="s">
        <v>8245</v>
      </c>
      <c r="I3413" s="10">
        <v>1415909927</v>
      </c>
      <c r="J3413">
        <v>1414351127</v>
      </c>
      <c r="K3413" t="b">
        <v>0</v>
      </c>
      <c r="L3413">
        <v>1</v>
      </c>
      <c r="M3413" t="b">
        <v>0</v>
      </c>
      <c r="N3413" s="12" t="s">
        <v>8279</v>
      </c>
      <c r="O3413" t="s">
        <v>8305</v>
      </c>
      <c r="P3413" s="6">
        <f t="shared" si="265"/>
        <v>0.1</v>
      </c>
      <c r="Q3413">
        <f t="shared" si="266"/>
        <v>25</v>
      </c>
      <c r="R3413" s="16">
        <f t="shared" si="267"/>
        <v>41938.804710648146</v>
      </c>
      <c r="S3413" s="16">
        <f t="shared" si="268"/>
        <v>42064.794490740736</v>
      </c>
      <c r="T3413">
        <f t="shared" si="269"/>
        <v>2014</v>
      </c>
    </row>
    <row r="3414" spans="1:20" ht="30" hidden="1" x14ac:dyDescent="0.25">
      <c r="A3414">
        <v>2391</v>
      </c>
      <c r="B3414" s="3" t="s">
        <v>2392</v>
      </c>
      <c r="C3414" s="3" t="s">
        <v>6501</v>
      </c>
      <c r="D3414" s="6">
        <v>20000</v>
      </c>
      <c r="E3414" s="8">
        <v>25</v>
      </c>
      <c r="F3414" t="s">
        <v>8219</v>
      </c>
      <c r="G3414" t="s">
        <v>8223</v>
      </c>
      <c r="H3414" t="s">
        <v>8245</v>
      </c>
      <c r="I3414" s="10">
        <v>1427825044</v>
      </c>
      <c r="J3414">
        <v>1425236644</v>
      </c>
      <c r="K3414" t="b">
        <v>0</v>
      </c>
      <c r="L3414">
        <v>1</v>
      </c>
      <c r="M3414" t="b">
        <v>0</v>
      </c>
      <c r="N3414" s="12" t="s">
        <v>8268</v>
      </c>
      <c r="O3414" t="s">
        <v>8302</v>
      </c>
      <c r="P3414" s="6">
        <f t="shared" si="265"/>
        <v>0.13</v>
      </c>
      <c r="Q3414">
        <f t="shared" si="266"/>
        <v>25</v>
      </c>
      <c r="R3414" s="16">
        <f t="shared" si="267"/>
        <v>42064.794490740736</v>
      </c>
      <c r="S3414" s="16">
        <f t="shared" si="268"/>
        <v>41843.772789351853</v>
      </c>
      <c r="T3414">
        <f t="shared" si="269"/>
        <v>2015</v>
      </c>
    </row>
    <row r="3415" spans="1:20" ht="60" hidden="1" x14ac:dyDescent="0.25">
      <c r="A3415">
        <v>2128</v>
      </c>
      <c r="B3415" s="3" t="s">
        <v>2129</v>
      </c>
      <c r="C3415" s="3" t="s">
        <v>6238</v>
      </c>
      <c r="D3415" s="6">
        <v>15000</v>
      </c>
      <c r="E3415" s="8">
        <v>25</v>
      </c>
      <c r="F3415" t="s">
        <v>8220</v>
      </c>
      <c r="G3415" t="s">
        <v>8228</v>
      </c>
      <c r="H3415" t="s">
        <v>8250</v>
      </c>
      <c r="I3415" s="10">
        <v>1411324369</v>
      </c>
      <c r="J3415">
        <v>1406140369</v>
      </c>
      <c r="K3415" t="b">
        <v>0</v>
      </c>
      <c r="L3415">
        <v>1</v>
      </c>
      <c r="M3415" t="b">
        <v>0</v>
      </c>
      <c r="N3415" s="12" t="s">
        <v>8276</v>
      </c>
      <c r="O3415" t="s">
        <v>8294</v>
      </c>
      <c r="P3415" s="6">
        <f t="shared" si="265"/>
        <v>0.17</v>
      </c>
      <c r="Q3415">
        <f t="shared" si="266"/>
        <v>25</v>
      </c>
      <c r="R3415" s="16">
        <f t="shared" si="267"/>
        <v>41843.772789351853</v>
      </c>
      <c r="S3415" s="16">
        <f t="shared" si="268"/>
        <v>42479.039212962962</v>
      </c>
      <c r="T3415">
        <f t="shared" si="269"/>
        <v>2014</v>
      </c>
    </row>
    <row r="3416" spans="1:20" ht="60" hidden="1" x14ac:dyDescent="0.25">
      <c r="A3416">
        <v>4066</v>
      </c>
      <c r="B3416" s="3" t="s">
        <v>4062</v>
      </c>
      <c r="C3416" s="3" t="s">
        <v>8170</v>
      </c>
      <c r="D3416" s="6">
        <v>15000</v>
      </c>
      <c r="E3416" s="8">
        <v>25</v>
      </c>
      <c r="F3416" t="s">
        <v>8220</v>
      </c>
      <c r="G3416" t="s">
        <v>8223</v>
      </c>
      <c r="H3416" t="s">
        <v>8245</v>
      </c>
      <c r="I3416" s="10">
        <v>1463619388</v>
      </c>
      <c r="J3416">
        <v>1461027388</v>
      </c>
      <c r="K3416" t="b">
        <v>0</v>
      </c>
      <c r="L3416">
        <v>1</v>
      </c>
      <c r="M3416" t="b">
        <v>0</v>
      </c>
      <c r="N3416" s="12" t="s">
        <v>8283</v>
      </c>
      <c r="O3416" t="s">
        <v>8286</v>
      </c>
      <c r="P3416" s="6">
        <f t="shared" si="265"/>
        <v>0.17</v>
      </c>
      <c r="Q3416">
        <f t="shared" si="266"/>
        <v>25</v>
      </c>
      <c r="R3416" s="16">
        <f t="shared" si="267"/>
        <v>42479.039212962962</v>
      </c>
      <c r="S3416" s="16">
        <f t="shared" si="268"/>
        <v>41759.542534722219</v>
      </c>
      <c r="T3416">
        <f t="shared" si="269"/>
        <v>2016</v>
      </c>
    </row>
    <row r="3417" spans="1:20" ht="30" hidden="1" x14ac:dyDescent="0.25">
      <c r="A3417">
        <v>460</v>
      </c>
      <c r="B3417" s="3" t="s">
        <v>461</v>
      </c>
      <c r="C3417" s="3" t="s">
        <v>4570</v>
      </c>
      <c r="D3417" s="6">
        <v>8500</v>
      </c>
      <c r="E3417" s="8">
        <v>25</v>
      </c>
      <c r="F3417" t="s">
        <v>8220</v>
      </c>
      <c r="G3417" t="s">
        <v>8223</v>
      </c>
      <c r="H3417" t="s">
        <v>8245</v>
      </c>
      <c r="I3417" s="10">
        <v>1401595200</v>
      </c>
      <c r="J3417">
        <v>1398862875</v>
      </c>
      <c r="K3417" t="b">
        <v>0</v>
      </c>
      <c r="L3417">
        <v>2</v>
      </c>
      <c r="M3417" t="b">
        <v>0</v>
      </c>
      <c r="N3417" s="12" t="s">
        <v>8281</v>
      </c>
      <c r="O3417" t="s">
        <v>8299</v>
      </c>
      <c r="P3417" s="6">
        <f t="shared" si="265"/>
        <v>0.28999999999999998</v>
      </c>
      <c r="Q3417">
        <f t="shared" si="266"/>
        <v>12.5</v>
      </c>
      <c r="R3417" s="16">
        <f t="shared" si="267"/>
        <v>41759.542534722219</v>
      </c>
      <c r="S3417" s="16">
        <f t="shared" si="268"/>
        <v>41124.479722222226</v>
      </c>
      <c r="T3417">
        <f t="shared" si="269"/>
        <v>2014</v>
      </c>
    </row>
    <row r="3418" spans="1:20" ht="45" hidden="1" x14ac:dyDescent="0.25">
      <c r="A3418">
        <v>938</v>
      </c>
      <c r="B3418" s="3" t="s">
        <v>939</v>
      </c>
      <c r="C3418" s="3" t="s">
        <v>5048</v>
      </c>
      <c r="D3418" s="6">
        <v>7000</v>
      </c>
      <c r="E3418" s="8">
        <v>25</v>
      </c>
      <c r="F3418" t="s">
        <v>8220</v>
      </c>
      <c r="G3418" t="s">
        <v>8223</v>
      </c>
      <c r="H3418" t="s">
        <v>8245</v>
      </c>
      <c r="I3418" s="10">
        <v>1346585448</v>
      </c>
      <c r="J3418">
        <v>1343993448</v>
      </c>
      <c r="K3418" t="b">
        <v>0</v>
      </c>
      <c r="L3418">
        <v>1</v>
      </c>
      <c r="M3418" t="b">
        <v>0</v>
      </c>
      <c r="N3418" s="12" t="s">
        <v>8287</v>
      </c>
      <c r="O3418" t="s">
        <v>8310</v>
      </c>
      <c r="P3418" s="6">
        <f t="shared" si="265"/>
        <v>0.36</v>
      </c>
      <c r="Q3418">
        <f t="shared" si="266"/>
        <v>25</v>
      </c>
      <c r="R3418" s="16">
        <f t="shared" si="267"/>
        <v>41124.479722222226</v>
      </c>
      <c r="S3418" s="16">
        <f t="shared" si="268"/>
        <v>42206.763217592597</v>
      </c>
      <c r="T3418">
        <f t="shared" si="269"/>
        <v>2012</v>
      </c>
    </row>
    <row r="3419" spans="1:20" hidden="1" x14ac:dyDescent="0.25">
      <c r="A3419">
        <v>1988</v>
      </c>
      <c r="B3419" s="3" t="s">
        <v>1989</v>
      </c>
      <c r="C3419" s="3" t="s">
        <v>6098</v>
      </c>
      <c r="D3419" s="6">
        <v>6000</v>
      </c>
      <c r="E3419" s="8">
        <v>25</v>
      </c>
      <c r="F3419" t="s">
        <v>8220</v>
      </c>
      <c r="G3419" t="s">
        <v>8223</v>
      </c>
      <c r="H3419" t="s">
        <v>8245</v>
      </c>
      <c r="I3419" s="10">
        <v>1440094742</v>
      </c>
      <c r="J3419">
        <v>1437502742</v>
      </c>
      <c r="K3419" t="b">
        <v>0</v>
      </c>
      <c r="L3419">
        <v>1</v>
      </c>
      <c r="M3419" t="b">
        <v>0</v>
      </c>
      <c r="N3419" s="12" t="s">
        <v>8273</v>
      </c>
      <c r="O3419" t="s">
        <v>8313</v>
      </c>
      <c r="P3419" s="6">
        <f t="shared" si="265"/>
        <v>0.42</v>
      </c>
      <c r="Q3419">
        <f t="shared" si="266"/>
        <v>25</v>
      </c>
      <c r="R3419" s="16">
        <f t="shared" si="267"/>
        <v>42206.763217592597</v>
      </c>
      <c r="S3419" s="16">
        <f t="shared" si="268"/>
        <v>42107.836435185185</v>
      </c>
      <c r="T3419">
        <f t="shared" si="269"/>
        <v>2015</v>
      </c>
    </row>
    <row r="3420" spans="1:20" ht="60" hidden="1" x14ac:dyDescent="0.25">
      <c r="A3420">
        <v>1099</v>
      </c>
      <c r="B3420" s="3" t="s">
        <v>1100</v>
      </c>
      <c r="C3420" s="3" t="s">
        <v>5209</v>
      </c>
      <c r="D3420" s="6">
        <v>5000</v>
      </c>
      <c r="E3420" s="8">
        <v>25</v>
      </c>
      <c r="F3420" t="s">
        <v>8220</v>
      </c>
      <c r="G3420" t="s">
        <v>8224</v>
      </c>
      <c r="H3420" t="s">
        <v>8246</v>
      </c>
      <c r="I3420" s="10">
        <v>1431547468</v>
      </c>
      <c r="J3420">
        <v>1428955468</v>
      </c>
      <c r="K3420" t="b">
        <v>0</v>
      </c>
      <c r="L3420">
        <v>1</v>
      </c>
      <c r="M3420" t="b">
        <v>0</v>
      </c>
      <c r="N3420" s="12" t="s">
        <v>8276</v>
      </c>
      <c r="O3420" t="s">
        <v>8294</v>
      </c>
      <c r="P3420" s="6">
        <f t="shared" si="265"/>
        <v>0.5</v>
      </c>
      <c r="Q3420">
        <f t="shared" si="266"/>
        <v>25</v>
      </c>
      <c r="R3420" s="16">
        <f t="shared" si="267"/>
        <v>42107.836435185185</v>
      </c>
      <c r="S3420" s="16">
        <f t="shared" si="268"/>
        <v>41953.773090277777</v>
      </c>
      <c r="T3420">
        <f t="shared" si="269"/>
        <v>2015</v>
      </c>
    </row>
    <row r="3421" spans="1:20" ht="30" hidden="1" x14ac:dyDescent="0.25">
      <c r="A3421">
        <v>2893</v>
      </c>
      <c r="B3421" s="3" t="s">
        <v>2893</v>
      </c>
      <c r="C3421" s="3" t="s">
        <v>7003</v>
      </c>
      <c r="D3421" s="6">
        <v>5000</v>
      </c>
      <c r="E3421" s="8">
        <v>25</v>
      </c>
      <c r="F3421" t="s">
        <v>8220</v>
      </c>
      <c r="G3421" t="s">
        <v>8223</v>
      </c>
      <c r="H3421" t="s">
        <v>8245</v>
      </c>
      <c r="I3421" s="10">
        <v>1420768800</v>
      </c>
      <c r="J3421">
        <v>1415644395</v>
      </c>
      <c r="K3421" t="b">
        <v>0</v>
      </c>
      <c r="L3421">
        <v>2</v>
      </c>
      <c r="M3421" t="b">
        <v>0</v>
      </c>
      <c r="N3421" s="12" t="s">
        <v>8283</v>
      </c>
      <c r="O3421" t="s">
        <v>8286</v>
      </c>
      <c r="P3421" s="6">
        <f t="shared" si="265"/>
        <v>0.5</v>
      </c>
      <c r="Q3421">
        <f t="shared" si="266"/>
        <v>12.5</v>
      </c>
      <c r="R3421" s="16">
        <f t="shared" si="267"/>
        <v>41953.773090277777</v>
      </c>
      <c r="S3421" s="16">
        <f t="shared" si="268"/>
        <v>42276.046689814815</v>
      </c>
      <c r="T3421">
        <f t="shared" si="269"/>
        <v>2014</v>
      </c>
    </row>
    <row r="3422" spans="1:20" ht="45" hidden="1" x14ac:dyDescent="0.25">
      <c r="A3422">
        <v>541</v>
      </c>
      <c r="B3422" s="3" t="s">
        <v>542</v>
      </c>
      <c r="C3422" s="3" t="s">
        <v>4651</v>
      </c>
      <c r="D3422" s="6">
        <v>4500</v>
      </c>
      <c r="E3422" s="8">
        <v>25</v>
      </c>
      <c r="F3422" t="s">
        <v>8220</v>
      </c>
      <c r="G3422" t="s">
        <v>8223</v>
      </c>
      <c r="H3422" t="s">
        <v>8245</v>
      </c>
      <c r="I3422" s="10">
        <v>1446080834</v>
      </c>
      <c r="J3422">
        <v>1443488834</v>
      </c>
      <c r="K3422" t="b">
        <v>0</v>
      </c>
      <c r="L3422">
        <v>1</v>
      </c>
      <c r="M3422" t="b">
        <v>0</v>
      </c>
      <c r="N3422" s="12" t="s">
        <v>8268</v>
      </c>
      <c r="O3422" t="s">
        <v>8302</v>
      </c>
      <c r="P3422" s="6">
        <f t="shared" si="265"/>
        <v>0.56000000000000005</v>
      </c>
      <c r="Q3422">
        <f t="shared" si="266"/>
        <v>25</v>
      </c>
      <c r="R3422" s="16">
        <f t="shared" si="267"/>
        <v>42276.046689814815</v>
      </c>
      <c r="S3422" s="16">
        <f t="shared" si="268"/>
        <v>42439.702314814815</v>
      </c>
      <c r="T3422">
        <f t="shared" si="269"/>
        <v>2015</v>
      </c>
    </row>
    <row r="3423" spans="1:20" ht="60" hidden="1" x14ac:dyDescent="0.25">
      <c r="A3423">
        <v>3950</v>
      </c>
      <c r="B3423" s="3" t="s">
        <v>3947</v>
      </c>
      <c r="C3423" s="3" t="s">
        <v>8058</v>
      </c>
      <c r="D3423" s="6">
        <v>4000</v>
      </c>
      <c r="E3423" s="8">
        <v>25</v>
      </c>
      <c r="F3423" t="s">
        <v>8220</v>
      </c>
      <c r="G3423" t="s">
        <v>8223</v>
      </c>
      <c r="H3423" t="s">
        <v>8245</v>
      </c>
      <c r="I3423" s="10">
        <v>1460140500</v>
      </c>
      <c r="J3423">
        <v>1457628680</v>
      </c>
      <c r="K3423" t="b">
        <v>0</v>
      </c>
      <c r="L3423">
        <v>1</v>
      </c>
      <c r="M3423" t="b">
        <v>0</v>
      </c>
      <c r="N3423" s="12" t="s">
        <v>8283</v>
      </c>
      <c r="O3423" t="s">
        <v>8286</v>
      </c>
      <c r="P3423" s="6">
        <f t="shared" si="265"/>
        <v>0.63</v>
      </c>
      <c r="Q3423">
        <f t="shared" si="266"/>
        <v>25</v>
      </c>
      <c r="R3423" s="16">
        <f t="shared" si="267"/>
        <v>42439.702314814815</v>
      </c>
      <c r="S3423" s="16">
        <f t="shared" si="268"/>
        <v>42058.334027777775</v>
      </c>
      <c r="T3423">
        <f t="shared" si="269"/>
        <v>2016</v>
      </c>
    </row>
    <row r="3424" spans="1:20" ht="45" hidden="1" x14ac:dyDescent="0.25">
      <c r="A3424">
        <v>2692</v>
      </c>
      <c r="B3424" s="3" t="s">
        <v>2692</v>
      </c>
      <c r="C3424" s="3" t="s">
        <v>6802</v>
      </c>
      <c r="D3424" s="6">
        <v>3500</v>
      </c>
      <c r="E3424" s="8">
        <v>25</v>
      </c>
      <c r="F3424" t="s">
        <v>8220</v>
      </c>
      <c r="G3424" t="s">
        <v>8223</v>
      </c>
      <c r="H3424" t="s">
        <v>8245</v>
      </c>
      <c r="I3424" s="10">
        <v>1427266860</v>
      </c>
      <c r="J3424">
        <v>1424678460</v>
      </c>
      <c r="K3424" t="b">
        <v>0</v>
      </c>
      <c r="L3424">
        <v>1</v>
      </c>
      <c r="M3424" t="b">
        <v>0</v>
      </c>
      <c r="N3424" s="12" t="s">
        <v>8279</v>
      </c>
      <c r="O3424" t="s">
        <v>8305</v>
      </c>
      <c r="P3424" s="6">
        <f t="shared" si="265"/>
        <v>0.71</v>
      </c>
      <c r="Q3424">
        <f t="shared" si="266"/>
        <v>25</v>
      </c>
      <c r="R3424" s="16">
        <f t="shared" si="267"/>
        <v>42058.334027777775</v>
      </c>
      <c r="S3424" s="16">
        <f t="shared" si="268"/>
        <v>40927.036979166667</v>
      </c>
      <c r="T3424">
        <f t="shared" si="269"/>
        <v>2015</v>
      </c>
    </row>
    <row r="3425" spans="1:20" ht="45" hidden="1" x14ac:dyDescent="0.25">
      <c r="A3425">
        <v>2762</v>
      </c>
      <c r="B3425" s="3" t="s">
        <v>2762</v>
      </c>
      <c r="C3425" s="3" t="s">
        <v>6872</v>
      </c>
      <c r="D3425" s="6">
        <v>3250</v>
      </c>
      <c r="E3425" s="8">
        <v>25</v>
      </c>
      <c r="F3425" t="s">
        <v>8220</v>
      </c>
      <c r="G3425" t="s">
        <v>8223</v>
      </c>
      <c r="H3425" t="s">
        <v>8245</v>
      </c>
      <c r="I3425" s="10">
        <v>1332114795</v>
      </c>
      <c r="J3425">
        <v>1326934395</v>
      </c>
      <c r="K3425" t="b">
        <v>0</v>
      </c>
      <c r="L3425">
        <v>1</v>
      </c>
      <c r="M3425" t="b">
        <v>0</v>
      </c>
      <c r="N3425" s="12" t="s">
        <v>8271</v>
      </c>
      <c r="O3425" t="s">
        <v>8316</v>
      </c>
      <c r="P3425" s="6">
        <f t="shared" si="265"/>
        <v>0.77</v>
      </c>
      <c r="Q3425">
        <f t="shared" si="266"/>
        <v>25</v>
      </c>
      <c r="R3425" s="16">
        <f t="shared" si="267"/>
        <v>40927.036979166667</v>
      </c>
      <c r="S3425" s="16">
        <f t="shared" si="268"/>
        <v>41760.10974537037</v>
      </c>
      <c r="T3425">
        <f t="shared" si="269"/>
        <v>2012</v>
      </c>
    </row>
    <row r="3426" spans="1:20" ht="45" hidden="1" x14ac:dyDescent="0.25">
      <c r="A3426">
        <v>2413</v>
      </c>
      <c r="B3426" s="3" t="s">
        <v>2414</v>
      </c>
      <c r="C3426" s="3" t="s">
        <v>6523</v>
      </c>
      <c r="D3426" s="6">
        <v>3000</v>
      </c>
      <c r="E3426" s="8">
        <v>25</v>
      </c>
      <c r="F3426" t="s">
        <v>8220</v>
      </c>
      <c r="G3426" t="s">
        <v>8223</v>
      </c>
      <c r="H3426" t="s">
        <v>8245</v>
      </c>
      <c r="I3426" s="10">
        <v>1401579000</v>
      </c>
      <c r="J3426">
        <v>1398911882</v>
      </c>
      <c r="K3426" t="b">
        <v>0</v>
      </c>
      <c r="L3426">
        <v>3</v>
      </c>
      <c r="M3426" t="b">
        <v>0</v>
      </c>
      <c r="N3426" s="12" t="s">
        <v>8279</v>
      </c>
      <c r="O3426" t="s">
        <v>8305</v>
      </c>
      <c r="P3426" s="6">
        <f t="shared" si="265"/>
        <v>0.83</v>
      </c>
      <c r="Q3426">
        <f t="shared" si="266"/>
        <v>8.33</v>
      </c>
      <c r="R3426" s="16">
        <f t="shared" si="267"/>
        <v>41760.10974537037</v>
      </c>
      <c r="S3426" s="16">
        <f t="shared" si="268"/>
        <v>42317.826377314821</v>
      </c>
      <c r="T3426">
        <f t="shared" si="269"/>
        <v>2014</v>
      </c>
    </row>
    <row r="3427" spans="1:20" ht="60" hidden="1" x14ac:dyDescent="0.25">
      <c r="A3427">
        <v>3901</v>
      </c>
      <c r="B3427" s="3" t="s">
        <v>3898</v>
      </c>
      <c r="C3427" s="3" t="s">
        <v>8009</v>
      </c>
      <c r="D3427" s="6">
        <v>3000</v>
      </c>
      <c r="E3427" s="8">
        <v>25</v>
      </c>
      <c r="F3427" t="s">
        <v>8220</v>
      </c>
      <c r="G3427" t="s">
        <v>8223</v>
      </c>
      <c r="H3427" t="s">
        <v>8245</v>
      </c>
      <c r="I3427" s="10">
        <v>1450554599</v>
      </c>
      <c r="J3427">
        <v>1447098599</v>
      </c>
      <c r="K3427" t="b">
        <v>0</v>
      </c>
      <c r="L3427">
        <v>1</v>
      </c>
      <c r="M3427" t="b">
        <v>0</v>
      </c>
      <c r="N3427" s="12" t="s">
        <v>8283</v>
      </c>
      <c r="O3427" t="s">
        <v>8286</v>
      </c>
      <c r="P3427" s="6">
        <f t="shared" si="265"/>
        <v>0.83</v>
      </c>
      <c r="Q3427">
        <f t="shared" si="266"/>
        <v>25</v>
      </c>
      <c r="R3427" s="16">
        <f t="shared" si="267"/>
        <v>42317.826377314821</v>
      </c>
      <c r="S3427" s="16">
        <f t="shared" si="268"/>
        <v>40985.459803240738</v>
      </c>
      <c r="T3427">
        <f t="shared" si="269"/>
        <v>2015</v>
      </c>
    </row>
    <row r="3428" spans="1:20" ht="60" hidden="1" x14ac:dyDescent="0.25">
      <c r="A3428">
        <v>1229</v>
      </c>
      <c r="B3428" s="3" t="s">
        <v>1230</v>
      </c>
      <c r="C3428" s="3" t="s">
        <v>5339</v>
      </c>
      <c r="D3428" s="6">
        <v>2750</v>
      </c>
      <c r="E3428" s="8">
        <v>25</v>
      </c>
      <c r="F3428" t="s">
        <v>8219</v>
      </c>
      <c r="G3428" t="s">
        <v>8223</v>
      </c>
      <c r="H3428" t="s">
        <v>8245</v>
      </c>
      <c r="I3428" s="10">
        <v>1334592000</v>
      </c>
      <c r="J3428">
        <v>1331982127</v>
      </c>
      <c r="K3428" t="b">
        <v>0</v>
      </c>
      <c r="L3428">
        <v>1</v>
      </c>
      <c r="M3428" t="b">
        <v>0</v>
      </c>
      <c r="N3428" s="12" t="s">
        <v>8287</v>
      </c>
      <c r="O3428" t="s">
        <v>8314</v>
      </c>
      <c r="P3428" s="6">
        <f t="shared" si="265"/>
        <v>0.91</v>
      </c>
      <c r="Q3428">
        <f t="shared" si="266"/>
        <v>25</v>
      </c>
      <c r="R3428" s="16">
        <f t="shared" si="267"/>
        <v>40985.459803240738</v>
      </c>
      <c r="S3428" s="16">
        <f t="shared" si="268"/>
        <v>42164.299722222218</v>
      </c>
      <c r="T3428">
        <f t="shared" si="269"/>
        <v>2012</v>
      </c>
    </row>
    <row r="3429" spans="1:20" ht="30" hidden="1" x14ac:dyDescent="0.25">
      <c r="A3429">
        <v>3747</v>
      </c>
      <c r="B3429" s="3" t="s">
        <v>3744</v>
      </c>
      <c r="C3429" s="3" t="s">
        <v>7857</v>
      </c>
      <c r="D3429" s="6">
        <v>2500</v>
      </c>
      <c r="E3429" s="8">
        <v>25</v>
      </c>
      <c r="F3429" t="s">
        <v>8220</v>
      </c>
      <c r="G3429" t="s">
        <v>8224</v>
      </c>
      <c r="H3429" t="s">
        <v>8246</v>
      </c>
      <c r="I3429" s="10">
        <v>1436137140</v>
      </c>
      <c r="J3429">
        <v>1433833896</v>
      </c>
      <c r="K3429" t="b">
        <v>0</v>
      </c>
      <c r="L3429">
        <v>1</v>
      </c>
      <c r="M3429" t="b">
        <v>0</v>
      </c>
      <c r="N3429" s="12" t="s">
        <v>8283</v>
      </c>
      <c r="O3429" t="s">
        <v>8286</v>
      </c>
      <c r="P3429" s="6">
        <f t="shared" si="265"/>
        <v>1</v>
      </c>
      <c r="Q3429">
        <f t="shared" si="266"/>
        <v>25</v>
      </c>
      <c r="R3429" s="16">
        <f t="shared" si="267"/>
        <v>42164.299722222218</v>
      </c>
      <c r="S3429" s="16">
        <f t="shared" si="268"/>
        <v>41830.267407407409</v>
      </c>
      <c r="T3429">
        <f t="shared" si="269"/>
        <v>2015</v>
      </c>
    </row>
    <row r="3430" spans="1:20" ht="60" hidden="1" x14ac:dyDescent="0.25">
      <c r="A3430">
        <v>3927</v>
      </c>
      <c r="B3430" s="3" t="s">
        <v>3924</v>
      </c>
      <c r="C3430" s="3" t="s">
        <v>8035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 s="10">
        <v>1407565504</v>
      </c>
      <c r="J3430">
        <v>1404973504</v>
      </c>
      <c r="K3430" t="b">
        <v>0</v>
      </c>
      <c r="L3430">
        <v>2</v>
      </c>
      <c r="M3430" t="b">
        <v>0</v>
      </c>
      <c r="N3430" s="12" t="s">
        <v>8283</v>
      </c>
      <c r="O3430" t="s">
        <v>8286</v>
      </c>
      <c r="P3430" s="6">
        <f t="shared" si="265"/>
        <v>1</v>
      </c>
      <c r="Q3430">
        <f t="shared" si="266"/>
        <v>12.5</v>
      </c>
      <c r="R3430" s="16">
        <f t="shared" si="267"/>
        <v>41830.267407407409</v>
      </c>
      <c r="S3430" s="16">
        <f t="shared" si="268"/>
        <v>41861.767094907409</v>
      </c>
      <c r="T3430">
        <f t="shared" si="269"/>
        <v>2014</v>
      </c>
    </row>
    <row r="3431" spans="1:20" ht="180" hidden="1" x14ac:dyDescent="0.25">
      <c r="A3431">
        <v>3201</v>
      </c>
      <c r="B3431" s="3" t="s">
        <v>3201</v>
      </c>
      <c r="C3431" s="3" t="s">
        <v>7311</v>
      </c>
      <c r="D3431" s="6">
        <v>2000</v>
      </c>
      <c r="E3431" s="8">
        <v>25</v>
      </c>
      <c r="F3431" t="s">
        <v>8220</v>
      </c>
      <c r="G3431" t="s">
        <v>8224</v>
      </c>
      <c r="H3431" t="s">
        <v>8246</v>
      </c>
      <c r="I3431" s="10">
        <v>1409509477</v>
      </c>
      <c r="J3431">
        <v>1407695077</v>
      </c>
      <c r="K3431" t="b">
        <v>0</v>
      </c>
      <c r="L3431">
        <v>2</v>
      </c>
      <c r="M3431" t="b">
        <v>0</v>
      </c>
      <c r="N3431" s="12" t="s">
        <v>8283</v>
      </c>
      <c r="O3431" t="s">
        <v>8295</v>
      </c>
      <c r="P3431" s="6">
        <f t="shared" si="265"/>
        <v>1.25</v>
      </c>
      <c r="Q3431">
        <f t="shared" si="266"/>
        <v>12.5</v>
      </c>
      <c r="R3431" s="16">
        <f t="shared" si="267"/>
        <v>41861.767094907409</v>
      </c>
      <c r="S3431" s="16">
        <f t="shared" si="268"/>
        <v>41820.752268518518</v>
      </c>
      <c r="T3431">
        <f t="shared" si="269"/>
        <v>2014</v>
      </c>
    </row>
    <row r="3432" spans="1:20" ht="60" hidden="1" x14ac:dyDescent="0.25">
      <c r="A3432">
        <v>1819</v>
      </c>
      <c r="B3432" s="3" t="s">
        <v>1820</v>
      </c>
      <c r="C3432" s="3" t="s">
        <v>5929</v>
      </c>
      <c r="D3432" s="6">
        <v>1200</v>
      </c>
      <c r="E3432" s="8">
        <v>25</v>
      </c>
      <c r="F3432" t="s">
        <v>8220</v>
      </c>
      <c r="G3432" t="s">
        <v>8223</v>
      </c>
      <c r="H3432" t="s">
        <v>8245</v>
      </c>
      <c r="I3432" s="10">
        <v>1406743396</v>
      </c>
      <c r="J3432">
        <v>1404151396</v>
      </c>
      <c r="K3432" t="b">
        <v>0</v>
      </c>
      <c r="L3432">
        <v>4</v>
      </c>
      <c r="M3432" t="b">
        <v>0</v>
      </c>
      <c r="N3432" s="12" t="s">
        <v>8273</v>
      </c>
      <c r="O3432" t="s">
        <v>8274</v>
      </c>
      <c r="P3432" s="6">
        <f t="shared" si="265"/>
        <v>2.08</v>
      </c>
      <c r="Q3432">
        <f t="shared" si="266"/>
        <v>6.25</v>
      </c>
      <c r="R3432" s="16">
        <f t="shared" si="267"/>
        <v>41820.752268518518</v>
      </c>
      <c r="S3432" s="16">
        <f t="shared" si="268"/>
        <v>42297.823113425926</v>
      </c>
      <c r="T3432">
        <f t="shared" si="269"/>
        <v>2014</v>
      </c>
    </row>
    <row r="3433" spans="1:20" ht="60" hidden="1" x14ac:dyDescent="0.25">
      <c r="A3433">
        <v>2949</v>
      </c>
      <c r="B3433" s="3" t="s">
        <v>2949</v>
      </c>
      <c r="C3433" s="3" t="s">
        <v>7059</v>
      </c>
      <c r="D3433" s="6">
        <v>1000</v>
      </c>
      <c r="E3433" s="8">
        <v>25</v>
      </c>
      <c r="F3433" t="s">
        <v>8220</v>
      </c>
      <c r="G3433" t="s">
        <v>8223</v>
      </c>
      <c r="H3433" t="s">
        <v>8245</v>
      </c>
      <c r="I3433" s="10">
        <v>1447965917</v>
      </c>
      <c r="J3433">
        <v>1445370317</v>
      </c>
      <c r="K3433" t="b">
        <v>0</v>
      </c>
      <c r="L3433">
        <v>2</v>
      </c>
      <c r="M3433" t="b">
        <v>0</v>
      </c>
      <c r="N3433" s="12" t="s">
        <v>8283</v>
      </c>
      <c r="O3433" t="s">
        <v>8284</v>
      </c>
      <c r="P3433" s="6">
        <f t="shared" si="265"/>
        <v>2.5</v>
      </c>
      <c r="Q3433">
        <f t="shared" si="266"/>
        <v>12.5</v>
      </c>
      <c r="R3433" s="16">
        <f t="shared" si="267"/>
        <v>42297.823113425926</v>
      </c>
      <c r="S3433" s="16">
        <f t="shared" si="268"/>
        <v>42059.970729166671</v>
      </c>
      <c r="T3433">
        <f t="shared" si="269"/>
        <v>2015</v>
      </c>
    </row>
    <row r="3434" spans="1:20" ht="75" hidden="1" x14ac:dyDescent="0.25">
      <c r="A3434">
        <v>3855</v>
      </c>
      <c r="B3434" s="3" t="s">
        <v>3852</v>
      </c>
      <c r="C3434" s="3" t="s">
        <v>7964</v>
      </c>
      <c r="D3434" s="6">
        <v>1000</v>
      </c>
      <c r="E3434" s="8">
        <v>25</v>
      </c>
      <c r="F3434" t="s">
        <v>8220</v>
      </c>
      <c r="G3434" t="s">
        <v>8223</v>
      </c>
      <c r="H3434" t="s">
        <v>8245</v>
      </c>
      <c r="I3434" s="10">
        <v>1427408271</v>
      </c>
      <c r="J3434">
        <v>1424819871</v>
      </c>
      <c r="K3434" t="b">
        <v>0</v>
      </c>
      <c r="L3434">
        <v>1</v>
      </c>
      <c r="M3434" t="b">
        <v>0</v>
      </c>
      <c r="N3434" s="12" t="s">
        <v>8283</v>
      </c>
      <c r="O3434" t="s">
        <v>8286</v>
      </c>
      <c r="P3434" s="6">
        <f t="shared" si="265"/>
        <v>2.5</v>
      </c>
      <c r="Q3434">
        <f t="shared" si="266"/>
        <v>25</v>
      </c>
      <c r="R3434" s="16">
        <f t="shared" si="267"/>
        <v>42059.970729166671</v>
      </c>
      <c r="S3434" s="16">
        <f t="shared" si="268"/>
        <v>42167.207071759258</v>
      </c>
      <c r="T3434">
        <f t="shared" si="269"/>
        <v>2015</v>
      </c>
    </row>
    <row r="3435" spans="1:20" ht="45" hidden="1" x14ac:dyDescent="0.25">
      <c r="A3435">
        <v>2131</v>
      </c>
      <c r="B3435" s="3" t="s">
        <v>2132</v>
      </c>
      <c r="C3435" s="3" t="s">
        <v>6241</v>
      </c>
      <c r="D3435" s="6">
        <v>500</v>
      </c>
      <c r="E3435" s="8">
        <v>25</v>
      </c>
      <c r="F3435" t="s">
        <v>8220</v>
      </c>
      <c r="G3435" t="s">
        <v>8223</v>
      </c>
      <c r="H3435" t="s">
        <v>8245</v>
      </c>
      <c r="I3435" s="10">
        <v>1436677091</v>
      </c>
      <c r="J3435">
        <v>1434085091</v>
      </c>
      <c r="K3435" t="b">
        <v>0</v>
      </c>
      <c r="L3435">
        <v>3</v>
      </c>
      <c r="M3435" t="b">
        <v>0</v>
      </c>
      <c r="N3435" s="12" t="s">
        <v>8276</v>
      </c>
      <c r="O3435" t="s">
        <v>8294</v>
      </c>
      <c r="P3435" s="6">
        <f t="shared" si="265"/>
        <v>5</v>
      </c>
      <c r="Q3435">
        <f t="shared" si="266"/>
        <v>8.33</v>
      </c>
      <c r="R3435" s="16">
        <f t="shared" si="267"/>
        <v>42167.207071759258</v>
      </c>
      <c r="S3435" s="16">
        <f t="shared" si="268"/>
        <v>42756.018506944441</v>
      </c>
      <c r="T3435">
        <f t="shared" si="269"/>
        <v>2015</v>
      </c>
    </row>
    <row r="3436" spans="1:20" ht="30" hidden="1" x14ac:dyDescent="0.25">
      <c r="A3436">
        <v>3881</v>
      </c>
      <c r="B3436" s="3" t="s">
        <v>3878</v>
      </c>
      <c r="C3436" s="3" t="s">
        <v>7990</v>
      </c>
      <c r="D3436" s="6">
        <v>500</v>
      </c>
      <c r="E3436" s="8">
        <v>25</v>
      </c>
      <c r="F3436" t="s">
        <v>8219</v>
      </c>
      <c r="G3436" t="s">
        <v>8223</v>
      </c>
      <c r="H3436" t="s">
        <v>8245</v>
      </c>
      <c r="I3436" s="10">
        <v>1487550399</v>
      </c>
      <c r="J3436">
        <v>1484958399</v>
      </c>
      <c r="K3436" t="b">
        <v>0</v>
      </c>
      <c r="L3436">
        <v>1</v>
      </c>
      <c r="M3436" t="b">
        <v>0</v>
      </c>
      <c r="N3436" s="12" t="s">
        <v>8283</v>
      </c>
      <c r="O3436" t="s">
        <v>8295</v>
      </c>
      <c r="P3436" s="6">
        <f t="shared" si="265"/>
        <v>5</v>
      </c>
      <c r="Q3436">
        <f t="shared" si="266"/>
        <v>25</v>
      </c>
      <c r="R3436" s="16">
        <f t="shared" si="267"/>
        <v>42756.018506944441</v>
      </c>
      <c r="S3436" s="16">
        <f t="shared" si="268"/>
        <v>42440.820277777777</v>
      </c>
      <c r="T3436">
        <f t="shared" si="269"/>
        <v>2017</v>
      </c>
    </row>
    <row r="3437" spans="1:20" ht="60" hidden="1" x14ac:dyDescent="0.25">
      <c r="A3437">
        <v>1091</v>
      </c>
      <c r="B3437" s="3" t="s">
        <v>1092</v>
      </c>
      <c r="C3437" s="3" t="s">
        <v>5201</v>
      </c>
      <c r="D3437" s="6">
        <v>200</v>
      </c>
      <c r="E3437" s="8">
        <v>25</v>
      </c>
      <c r="F3437" t="s">
        <v>8220</v>
      </c>
      <c r="G3437" t="s">
        <v>8224</v>
      </c>
      <c r="H3437" t="s">
        <v>8246</v>
      </c>
      <c r="I3437" s="10">
        <v>1460313672</v>
      </c>
      <c r="J3437">
        <v>1457725272</v>
      </c>
      <c r="K3437" t="b">
        <v>0</v>
      </c>
      <c r="L3437">
        <v>2</v>
      </c>
      <c r="M3437" t="b">
        <v>0</v>
      </c>
      <c r="N3437" s="12" t="s">
        <v>8276</v>
      </c>
      <c r="O3437" t="s">
        <v>8294</v>
      </c>
      <c r="P3437" s="6">
        <f t="shared" si="265"/>
        <v>12.5</v>
      </c>
      <c r="Q3437">
        <f t="shared" si="266"/>
        <v>12.5</v>
      </c>
      <c r="R3437" s="16">
        <f t="shared" si="267"/>
        <v>42440.820277777777</v>
      </c>
      <c r="S3437" s="16">
        <f t="shared" si="268"/>
        <v>42097.649224537032</v>
      </c>
      <c r="T3437">
        <f t="shared" si="269"/>
        <v>2016</v>
      </c>
    </row>
    <row r="3438" spans="1:20" ht="60" hidden="1" x14ac:dyDescent="0.25">
      <c r="A3438">
        <v>2948</v>
      </c>
      <c r="B3438" s="3" t="s">
        <v>2948</v>
      </c>
      <c r="C3438" s="3" t="s">
        <v>7058</v>
      </c>
      <c r="D3438" s="6">
        <v>500000</v>
      </c>
      <c r="E3438" s="8">
        <v>24</v>
      </c>
      <c r="F3438" t="s">
        <v>8220</v>
      </c>
      <c r="G3438" t="s">
        <v>8223</v>
      </c>
      <c r="H3438" t="s">
        <v>8245</v>
      </c>
      <c r="I3438" s="10">
        <v>1433259293</v>
      </c>
      <c r="J3438">
        <v>1428075293</v>
      </c>
      <c r="K3438" t="b">
        <v>0</v>
      </c>
      <c r="L3438">
        <v>9</v>
      </c>
      <c r="M3438" t="b">
        <v>0</v>
      </c>
      <c r="N3438" s="12" t="s">
        <v>8283</v>
      </c>
      <c r="O3438" t="s">
        <v>8284</v>
      </c>
      <c r="P3438" s="6">
        <f t="shared" si="265"/>
        <v>0</v>
      </c>
      <c r="Q3438">
        <f t="shared" si="266"/>
        <v>2.67</v>
      </c>
      <c r="R3438" s="16">
        <f t="shared" si="267"/>
        <v>42097.649224537032</v>
      </c>
      <c r="S3438" s="16">
        <f t="shared" si="268"/>
        <v>41513.107256944444</v>
      </c>
      <c r="T3438">
        <f t="shared" si="269"/>
        <v>2015</v>
      </c>
    </row>
    <row r="3439" spans="1:20" ht="45" hidden="1" x14ac:dyDescent="0.25">
      <c r="A3439">
        <v>430</v>
      </c>
      <c r="B3439" s="3" t="s">
        <v>431</v>
      </c>
      <c r="C3439" s="3" t="s">
        <v>4540</v>
      </c>
      <c r="D3439" s="6">
        <v>1000</v>
      </c>
      <c r="E3439" s="8">
        <v>24</v>
      </c>
      <c r="F3439" t="s">
        <v>8220</v>
      </c>
      <c r="G3439" t="s">
        <v>8223</v>
      </c>
      <c r="H3439" t="s">
        <v>8245</v>
      </c>
      <c r="I3439" s="10">
        <v>1378866867</v>
      </c>
      <c r="J3439">
        <v>1377570867</v>
      </c>
      <c r="K3439" t="b">
        <v>0</v>
      </c>
      <c r="L3439">
        <v>5</v>
      </c>
      <c r="M3439" t="b">
        <v>0</v>
      </c>
      <c r="N3439" s="12" t="s">
        <v>8281</v>
      </c>
      <c r="O3439" t="s">
        <v>8299</v>
      </c>
      <c r="P3439" s="6">
        <f t="shared" si="265"/>
        <v>2.4</v>
      </c>
      <c r="Q3439">
        <f t="shared" si="266"/>
        <v>4.8</v>
      </c>
      <c r="R3439" s="16">
        <f t="shared" si="267"/>
        <v>41513.107256944444</v>
      </c>
      <c r="S3439" s="16">
        <f t="shared" si="268"/>
        <v>41879.043530092589</v>
      </c>
      <c r="T3439">
        <f t="shared" si="269"/>
        <v>2013</v>
      </c>
    </row>
    <row r="3440" spans="1:20" ht="60" hidden="1" x14ac:dyDescent="0.25">
      <c r="A3440">
        <v>4002</v>
      </c>
      <c r="B3440" s="3" t="s">
        <v>3998</v>
      </c>
      <c r="C3440" s="3" t="s">
        <v>8108</v>
      </c>
      <c r="D3440" s="6">
        <v>1250</v>
      </c>
      <c r="E3440" s="8">
        <v>23</v>
      </c>
      <c r="F3440" t="s">
        <v>8220</v>
      </c>
      <c r="G3440" t="s">
        <v>8223</v>
      </c>
      <c r="H3440" t="s">
        <v>8245</v>
      </c>
      <c r="I3440" s="10">
        <v>1411779761</v>
      </c>
      <c r="J3440">
        <v>1409187761</v>
      </c>
      <c r="K3440" t="b">
        <v>0</v>
      </c>
      <c r="L3440">
        <v>4</v>
      </c>
      <c r="M3440" t="b">
        <v>0</v>
      </c>
      <c r="N3440" s="12" t="s">
        <v>8283</v>
      </c>
      <c r="O3440" t="s">
        <v>8286</v>
      </c>
      <c r="P3440" s="6">
        <f t="shared" si="265"/>
        <v>1.84</v>
      </c>
      <c r="Q3440">
        <f t="shared" si="266"/>
        <v>5.75</v>
      </c>
      <c r="R3440" s="16">
        <f t="shared" si="267"/>
        <v>41879.043530092589</v>
      </c>
      <c r="S3440" s="16">
        <f t="shared" si="268"/>
        <v>41811.555462962962</v>
      </c>
      <c r="T3440">
        <f t="shared" si="269"/>
        <v>2014</v>
      </c>
    </row>
    <row r="3441" spans="1:20" ht="60" hidden="1" x14ac:dyDescent="0.25">
      <c r="A3441">
        <v>2895</v>
      </c>
      <c r="B3441" s="3" t="s">
        <v>2895</v>
      </c>
      <c r="C3441" s="3" t="s">
        <v>7005</v>
      </c>
      <c r="D3441" s="6">
        <v>500</v>
      </c>
      <c r="E3441" s="8">
        <v>23</v>
      </c>
      <c r="F3441" t="s">
        <v>8220</v>
      </c>
      <c r="G3441" t="s">
        <v>8223</v>
      </c>
      <c r="H3441" t="s">
        <v>8245</v>
      </c>
      <c r="I3441" s="10">
        <v>1403470800</v>
      </c>
      <c r="J3441">
        <v>1403356792</v>
      </c>
      <c r="K3441" t="b">
        <v>0</v>
      </c>
      <c r="L3441">
        <v>4</v>
      </c>
      <c r="M3441" t="b">
        <v>0</v>
      </c>
      <c r="N3441" s="12" t="s">
        <v>8283</v>
      </c>
      <c r="O3441" t="s">
        <v>8286</v>
      </c>
      <c r="P3441" s="6">
        <f t="shared" si="265"/>
        <v>4.5999999999999996</v>
      </c>
      <c r="Q3441">
        <f t="shared" si="266"/>
        <v>5.75</v>
      </c>
      <c r="R3441" s="16">
        <f t="shared" si="267"/>
        <v>41811.555462962962</v>
      </c>
      <c r="S3441" s="16">
        <f t="shared" si="268"/>
        <v>42409.571284722217</v>
      </c>
      <c r="T3441">
        <f t="shared" si="269"/>
        <v>2014</v>
      </c>
    </row>
    <row r="3442" spans="1:20" ht="75" hidden="1" x14ac:dyDescent="0.25">
      <c r="A3442">
        <v>3074</v>
      </c>
      <c r="B3442" s="3" t="s">
        <v>3074</v>
      </c>
      <c r="C3442" s="3" t="s">
        <v>7184</v>
      </c>
      <c r="D3442" s="6">
        <v>25000</v>
      </c>
      <c r="E3442" s="8">
        <v>22</v>
      </c>
      <c r="F3442" t="s">
        <v>8220</v>
      </c>
      <c r="G3442" t="s">
        <v>8229</v>
      </c>
      <c r="H3442" t="s">
        <v>8248</v>
      </c>
      <c r="I3442" s="10">
        <v>1457617359</v>
      </c>
      <c r="J3442">
        <v>1455025359</v>
      </c>
      <c r="K3442" t="b">
        <v>0</v>
      </c>
      <c r="L3442">
        <v>3</v>
      </c>
      <c r="M3442" t="b">
        <v>0</v>
      </c>
      <c r="N3442" s="12" t="s">
        <v>8283</v>
      </c>
      <c r="O3442" t="s">
        <v>8284</v>
      </c>
      <c r="P3442" s="6">
        <f t="shared" si="265"/>
        <v>0.09</v>
      </c>
      <c r="Q3442">
        <f t="shared" si="266"/>
        <v>7.33</v>
      </c>
      <c r="R3442" s="16">
        <f t="shared" si="267"/>
        <v>42409.571284722217</v>
      </c>
      <c r="S3442" s="16">
        <f t="shared" si="268"/>
        <v>42286.861493055556</v>
      </c>
      <c r="T3442">
        <f t="shared" si="269"/>
        <v>2016</v>
      </c>
    </row>
    <row r="3443" spans="1:20" ht="45" hidden="1" x14ac:dyDescent="0.25">
      <c r="A3443">
        <v>1736</v>
      </c>
      <c r="B3443" s="3" t="s">
        <v>1737</v>
      </c>
      <c r="C3443" s="3" t="s">
        <v>5846</v>
      </c>
      <c r="D3443" s="6">
        <v>3000</v>
      </c>
      <c r="E3443" s="8">
        <v>22</v>
      </c>
      <c r="F3443" t="s">
        <v>8220</v>
      </c>
      <c r="G3443" t="s">
        <v>8223</v>
      </c>
      <c r="H3443" t="s">
        <v>8245</v>
      </c>
      <c r="I3443" s="10">
        <v>1447018833</v>
      </c>
      <c r="J3443">
        <v>1444423233</v>
      </c>
      <c r="K3443" t="b">
        <v>0</v>
      </c>
      <c r="L3443">
        <v>1</v>
      </c>
      <c r="M3443" t="b">
        <v>0</v>
      </c>
      <c r="N3443" s="12" t="s">
        <v>8287</v>
      </c>
      <c r="O3443" t="s">
        <v>8290</v>
      </c>
      <c r="P3443" s="6">
        <f t="shared" si="265"/>
        <v>0.73</v>
      </c>
      <c r="Q3443">
        <f t="shared" si="266"/>
        <v>22</v>
      </c>
      <c r="R3443" s="16">
        <f t="shared" si="267"/>
        <v>42286.861493055556</v>
      </c>
      <c r="S3443" s="16">
        <f t="shared" si="268"/>
        <v>42496.264965277776</v>
      </c>
      <c r="T3443">
        <f t="shared" si="269"/>
        <v>2015</v>
      </c>
    </row>
    <row r="3444" spans="1:20" ht="45" hidden="1" x14ac:dyDescent="0.25">
      <c r="A3444">
        <v>1129</v>
      </c>
      <c r="B3444" s="3" t="s">
        <v>1130</v>
      </c>
      <c r="C3444" s="3" t="s">
        <v>5239</v>
      </c>
      <c r="D3444" s="6">
        <v>20000</v>
      </c>
      <c r="E3444" s="8">
        <v>21</v>
      </c>
      <c r="F3444" t="s">
        <v>8220</v>
      </c>
      <c r="G3444" t="s">
        <v>8223</v>
      </c>
      <c r="H3444" t="s">
        <v>8245</v>
      </c>
      <c r="I3444" s="10">
        <v>1465107693</v>
      </c>
      <c r="J3444">
        <v>1462515693</v>
      </c>
      <c r="K3444" t="b">
        <v>0</v>
      </c>
      <c r="L3444">
        <v>2</v>
      </c>
      <c r="M3444" t="b">
        <v>0</v>
      </c>
      <c r="N3444" s="12" t="s">
        <v>8276</v>
      </c>
      <c r="O3444" t="s">
        <v>8304</v>
      </c>
      <c r="P3444" s="6">
        <f t="shared" si="265"/>
        <v>0.11</v>
      </c>
      <c r="Q3444">
        <f t="shared" si="266"/>
        <v>10.5</v>
      </c>
      <c r="R3444" s="16">
        <f t="shared" si="267"/>
        <v>42496.264965277776</v>
      </c>
      <c r="S3444" s="16">
        <f t="shared" si="268"/>
        <v>41995.084074074075</v>
      </c>
      <c r="T3444">
        <f t="shared" si="269"/>
        <v>2016</v>
      </c>
    </row>
    <row r="3445" spans="1:20" ht="60" hidden="1" x14ac:dyDescent="0.25">
      <c r="A3445">
        <v>4042</v>
      </c>
      <c r="B3445" s="3" t="s">
        <v>4038</v>
      </c>
      <c r="C3445" s="3" t="s">
        <v>8146</v>
      </c>
      <c r="D3445" s="6">
        <v>10000</v>
      </c>
      <c r="E3445" s="8">
        <v>21</v>
      </c>
      <c r="F3445" t="s">
        <v>8220</v>
      </c>
      <c r="G3445" t="s">
        <v>8223</v>
      </c>
      <c r="H3445" t="s">
        <v>8245</v>
      </c>
      <c r="I3445" s="10">
        <v>1421781360</v>
      </c>
      <c r="J3445">
        <v>1419213664</v>
      </c>
      <c r="K3445" t="b">
        <v>0</v>
      </c>
      <c r="L3445">
        <v>3</v>
      </c>
      <c r="M3445" t="b">
        <v>0</v>
      </c>
      <c r="N3445" s="12" t="s">
        <v>8283</v>
      </c>
      <c r="O3445" t="s">
        <v>8286</v>
      </c>
      <c r="P3445" s="6">
        <f t="shared" si="265"/>
        <v>0.21</v>
      </c>
      <c r="Q3445">
        <f t="shared" si="266"/>
        <v>7</v>
      </c>
      <c r="R3445" s="16">
        <f t="shared" si="267"/>
        <v>41995.084074074075</v>
      </c>
      <c r="S3445" s="16">
        <f t="shared" si="268"/>
        <v>42429.84956018519</v>
      </c>
      <c r="T3445">
        <f t="shared" si="269"/>
        <v>2014</v>
      </c>
    </row>
    <row r="3446" spans="1:20" ht="45" hidden="1" x14ac:dyDescent="0.25">
      <c r="A3446">
        <v>900</v>
      </c>
      <c r="B3446" s="3" t="s">
        <v>901</v>
      </c>
      <c r="C3446" s="3" t="s">
        <v>5010</v>
      </c>
      <c r="D3446" s="6">
        <v>5000</v>
      </c>
      <c r="E3446" s="8">
        <v>21</v>
      </c>
      <c r="F3446" t="s">
        <v>8220</v>
      </c>
      <c r="G3446" t="s">
        <v>8223</v>
      </c>
      <c r="H3446" t="s">
        <v>8245</v>
      </c>
      <c r="I3446" s="10">
        <v>1459365802</v>
      </c>
      <c r="J3446">
        <v>1456777402</v>
      </c>
      <c r="K3446" t="b">
        <v>0</v>
      </c>
      <c r="L3446">
        <v>2</v>
      </c>
      <c r="M3446" t="b">
        <v>0</v>
      </c>
      <c r="N3446" s="12" t="s">
        <v>8287</v>
      </c>
      <c r="O3446" t="s">
        <v>8310</v>
      </c>
      <c r="P3446" s="6">
        <f t="shared" si="265"/>
        <v>0.42</v>
      </c>
      <c r="Q3446">
        <f t="shared" si="266"/>
        <v>10.5</v>
      </c>
      <c r="R3446" s="16">
        <f t="shared" si="267"/>
        <v>42429.84956018519</v>
      </c>
      <c r="S3446" s="16">
        <f t="shared" si="268"/>
        <v>41745.891319444447</v>
      </c>
      <c r="T3446">
        <f t="shared" si="269"/>
        <v>2016</v>
      </c>
    </row>
    <row r="3447" spans="1:20" ht="60" hidden="1" x14ac:dyDescent="0.25">
      <c r="A3447">
        <v>3961</v>
      </c>
      <c r="B3447" s="3" t="s">
        <v>3958</v>
      </c>
      <c r="C3447" s="3" t="s">
        <v>8068</v>
      </c>
      <c r="D3447" s="6">
        <v>5000</v>
      </c>
      <c r="E3447" s="8">
        <v>21</v>
      </c>
      <c r="F3447" t="s">
        <v>8220</v>
      </c>
      <c r="G3447" t="s">
        <v>8224</v>
      </c>
      <c r="H3447" t="s">
        <v>8246</v>
      </c>
      <c r="I3447" s="10">
        <v>1399584210</v>
      </c>
      <c r="J3447">
        <v>1397683410</v>
      </c>
      <c r="K3447" t="b">
        <v>0</v>
      </c>
      <c r="L3447">
        <v>2</v>
      </c>
      <c r="M3447" t="b">
        <v>0</v>
      </c>
      <c r="N3447" s="12" t="s">
        <v>8283</v>
      </c>
      <c r="O3447" t="s">
        <v>8286</v>
      </c>
      <c r="P3447" s="6">
        <f t="shared" si="265"/>
        <v>0.42</v>
      </c>
      <c r="Q3447">
        <f t="shared" si="266"/>
        <v>10.5</v>
      </c>
      <c r="R3447" s="16">
        <f t="shared" si="267"/>
        <v>41745.891319444447</v>
      </c>
      <c r="S3447" s="16">
        <f t="shared" si="268"/>
        <v>42559.474004629628</v>
      </c>
      <c r="T3447">
        <f t="shared" si="269"/>
        <v>2014</v>
      </c>
    </row>
    <row r="3448" spans="1:20" ht="45" hidden="1" x14ac:dyDescent="0.25">
      <c r="A3448">
        <v>4041</v>
      </c>
      <c r="B3448" s="3" t="s">
        <v>4037</v>
      </c>
      <c r="C3448" s="3" t="s">
        <v>8145</v>
      </c>
      <c r="D3448" s="6">
        <v>5000</v>
      </c>
      <c r="E3448" s="8">
        <v>21</v>
      </c>
      <c r="F3448" t="s">
        <v>8220</v>
      </c>
      <c r="G3448" t="s">
        <v>8224</v>
      </c>
      <c r="H3448" t="s">
        <v>8246</v>
      </c>
      <c r="I3448" s="10">
        <v>1473160954</v>
      </c>
      <c r="J3448">
        <v>1467976954</v>
      </c>
      <c r="K3448" t="b">
        <v>0</v>
      </c>
      <c r="L3448">
        <v>2</v>
      </c>
      <c r="M3448" t="b">
        <v>0</v>
      </c>
      <c r="N3448" s="12" t="s">
        <v>8283</v>
      </c>
      <c r="O3448" t="s">
        <v>8286</v>
      </c>
      <c r="P3448" s="6">
        <f t="shared" si="265"/>
        <v>0.42</v>
      </c>
      <c r="Q3448">
        <f t="shared" si="266"/>
        <v>10.5</v>
      </c>
      <c r="R3448" s="16">
        <f t="shared" si="267"/>
        <v>42559.474004629628</v>
      </c>
      <c r="S3448" s="16">
        <f t="shared" si="268"/>
        <v>41456.981215277774</v>
      </c>
      <c r="T3448">
        <f t="shared" si="269"/>
        <v>2016</v>
      </c>
    </row>
    <row r="3449" spans="1:20" ht="60" hidden="1" x14ac:dyDescent="0.25">
      <c r="A3449">
        <v>777</v>
      </c>
      <c r="B3449" s="3" t="s">
        <v>778</v>
      </c>
      <c r="C3449" s="3" t="s">
        <v>4887</v>
      </c>
      <c r="D3449" s="6">
        <v>3000</v>
      </c>
      <c r="E3449" s="8">
        <v>21</v>
      </c>
      <c r="F3449" t="s">
        <v>8220</v>
      </c>
      <c r="G3449" t="s">
        <v>8223</v>
      </c>
      <c r="H3449" t="s">
        <v>8245</v>
      </c>
      <c r="I3449" s="10">
        <v>1375313577</v>
      </c>
      <c r="J3449">
        <v>1372721577</v>
      </c>
      <c r="K3449" t="b">
        <v>0</v>
      </c>
      <c r="L3449">
        <v>3</v>
      </c>
      <c r="M3449" t="b">
        <v>0</v>
      </c>
      <c r="N3449" s="12" t="s">
        <v>8271</v>
      </c>
      <c r="O3449" t="s">
        <v>8312</v>
      </c>
      <c r="P3449" s="6">
        <f t="shared" si="265"/>
        <v>0.7</v>
      </c>
      <c r="Q3449">
        <f t="shared" si="266"/>
        <v>7</v>
      </c>
      <c r="R3449" s="16">
        <f t="shared" si="267"/>
        <v>41456.981215277774</v>
      </c>
      <c r="S3449" s="16">
        <f t="shared" si="268"/>
        <v>42382.130833333329</v>
      </c>
      <c r="T3449">
        <f t="shared" si="269"/>
        <v>2013</v>
      </c>
    </row>
    <row r="3450" spans="1:20" ht="60" hidden="1" x14ac:dyDescent="0.25">
      <c r="A3450">
        <v>2430</v>
      </c>
      <c r="B3450" s="3" t="s">
        <v>2431</v>
      </c>
      <c r="C3450" s="3" t="s">
        <v>6540</v>
      </c>
      <c r="D3450" s="6">
        <v>3000</v>
      </c>
      <c r="E3450" s="8">
        <v>21</v>
      </c>
      <c r="F3450" t="s">
        <v>8220</v>
      </c>
      <c r="G3450" t="s">
        <v>8223</v>
      </c>
      <c r="H3450" t="s">
        <v>8245</v>
      </c>
      <c r="I3450" s="10">
        <v>1455246504</v>
      </c>
      <c r="J3450">
        <v>1452654504</v>
      </c>
      <c r="K3450" t="b">
        <v>0</v>
      </c>
      <c r="L3450">
        <v>2</v>
      </c>
      <c r="M3450" t="b">
        <v>0</v>
      </c>
      <c r="N3450" s="12" t="s">
        <v>8279</v>
      </c>
      <c r="O3450" t="s">
        <v>8305</v>
      </c>
      <c r="P3450" s="6">
        <f t="shared" si="265"/>
        <v>0.7</v>
      </c>
      <c r="Q3450">
        <f t="shared" si="266"/>
        <v>10.5</v>
      </c>
      <c r="R3450" s="16">
        <f t="shared" si="267"/>
        <v>42382.130833333329</v>
      </c>
      <c r="S3450" s="16">
        <f t="shared" si="268"/>
        <v>41250.025902777779</v>
      </c>
      <c r="T3450">
        <f t="shared" si="269"/>
        <v>2016</v>
      </c>
    </row>
    <row r="3451" spans="1:20" ht="60" hidden="1" x14ac:dyDescent="0.25">
      <c r="A3451">
        <v>1092</v>
      </c>
      <c r="B3451" s="3" t="s">
        <v>1093</v>
      </c>
      <c r="C3451" s="3" t="s">
        <v>5202</v>
      </c>
      <c r="D3451" s="6">
        <v>2000</v>
      </c>
      <c r="E3451" s="8">
        <v>21</v>
      </c>
      <c r="F3451" t="s">
        <v>8220</v>
      </c>
      <c r="G3451" t="s">
        <v>8223</v>
      </c>
      <c r="H3451" t="s">
        <v>8245</v>
      </c>
      <c r="I3451" s="10">
        <v>1357432638</v>
      </c>
      <c r="J3451">
        <v>1354840638</v>
      </c>
      <c r="K3451" t="b">
        <v>0</v>
      </c>
      <c r="L3451">
        <v>7</v>
      </c>
      <c r="M3451" t="b">
        <v>0</v>
      </c>
      <c r="N3451" s="12" t="s">
        <v>8276</v>
      </c>
      <c r="O3451" t="s">
        <v>8294</v>
      </c>
      <c r="P3451" s="6">
        <f t="shared" si="265"/>
        <v>1.05</v>
      </c>
      <c r="Q3451">
        <f t="shared" si="266"/>
        <v>3</v>
      </c>
      <c r="R3451" s="16">
        <f t="shared" si="267"/>
        <v>41250.025902777779</v>
      </c>
      <c r="S3451" s="16">
        <f t="shared" si="268"/>
        <v>41831.742962962962</v>
      </c>
      <c r="T3451">
        <f t="shared" si="269"/>
        <v>2012</v>
      </c>
    </row>
    <row r="3452" spans="1:20" ht="60" hidden="1" x14ac:dyDescent="0.25">
      <c r="A3452">
        <v>2890</v>
      </c>
      <c r="B3452" s="3" t="s">
        <v>2890</v>
      </c>
      <c r="C3452" s="3" t="s">
        <v>7000</v>
      </c>
      <c r="D3452" s="6">
        <v>2000</v>
      </c>
      <c r="E3452" s="8">
        <v>21</v>
      </c>
      <c r="F3452" t="s">
        <v>8220</v>
      </c>
      <c r="G3452" t="s">
        <v>8223</v>
      </c>
      <c r="H3452" t="s">
        <v>8245</v>
      </c>
      <c r="I3452" s="10">
        <v>1407553200</v>
      </c>
      <c r="J3452">
        <v>1405100992</v>
      </c>
      <c r="K3452" t="b">
        <v>0</v>
      </c>
      <c r="L3452">
        <v>3</v>
      </c>
      <c r="M3452" t="b">
        <v>0</v>
      </c>
      <c r="N3452" s="12" t="s">
        <v>8283</v>
      </c>
      <c r="O3452" t="s">
        <v>8286</v>
      </c>
      <c r="P3452" s="6">
        <f t="shared" si="265"/>
        <v>1.05</v>
      </c>
      <c r="Q3452">
        <f t="shared" si="266"/>
        <v>7</v>
      </c>
      <c r="R3452" s="16">
        <f t="shared" si="267"/>
        <v>41831.742962962962</v>
      </c>
      <c r="S3452" s="16">
        <f t="shared" si="268"/>
        <v>41929.266215277778</v>
      </c>
      <c r="T3452">
        <f t="shared" si="269"/>
        <v>2014</v>
      </c>
    </row>
    <row r="3453" spans="1:20" ht="60" hidden="1" x14ac:dyDescent="0.25">
      <c r="A3453">
        <v>2909</v>
      </c>
      <c r="B3453" s="3" t="s">
        <v>2909</v>
      </c>
      <c r="C3453" s="3" t="s">
        <v>7019</v>
      </c>
      <c r="D3453" s="6">
        <v>180000</v>
      </c>
      <c r="E3453" s="8">
        <v>20</v>
      </c>
      <c r="F3453" t="s">
        <v>8220</v>
      </c>
      <c r="G3453" t="s">
        <v>8223</v>
      </c>
      <c r="H3453" t="s">
        <v>8245</v>
      </c>
      <c r="I3453" s="10">
        <v>1416944760</v>
      </c>
      <c r="J3453">
        <v>1413527001</v>
      </c>
      <c r="K3453" t="b">
        <v>0</v>
      </c>
      <c r="L3453">
        <v>1</v>
      </c>
      <c r="M3453" t="b">
        <v>0</v>
      </c>
      <c r="N3453" s="12" t="s">
        <v>8283</v>
      </c>
      <c r="O3453" t="s">
        <v>8286</v>
      </c>
      <c r="P3453" s="6">
        <f t="shared" si="265"/>
        <v>0.01</v>
      </c>
      <c r="Q3453">
        <f t="shared" si="266"/>
        <v>20</v>
      </c>
      <c r="R3453" s="16">
        <f t="shared" si="267"/>
        <v>41929.266215277778</v>
      </c>
      <c r="S3453" s="16">
        <f t="shared" si="268"/>
        <v>42039.194988425923</v>
      </c>
      <c r="T3453">
        <f t="shared" si="269"/>
        <v>2014</v>
      </c>
    </row>
    <row r="3454" spans="1:20" ht="45" hidden="1" x14ac:dyDescent="0.25">
      <c r="A3454">
        <v>4092</v>
      </c>
      <c r="B3454" s="3" t="s">
        <v>4088</v>
      </c>
      <c r="C3454" s="3" t="s">
        <v>8195</v>
      </c>
      <c r="D3454" s="6">
        <v>110000</v>
      </c>
      <c r="E3454" s="8">
        <v>20</v>
      </c>
      <c r="F3454" t="s">
        <v>8220</v>
      </c>
      <c r="G3454" t="s">
        <v>8223</v>
      </c>
      <c r="H3454" t="s">
        <v>8245</v>
      </c>
      <c r="I3454" s="10">
        <v>1428205247</v>
      </c>
      <c r="J3454">
        <v>1423024847</v>
      </c>
      <c r="K3454" t="b">
        <v>0</v>
      </c>
      <c r="L3454">
        <v>1</v>
      </c>
      <c r="M3454" t="b">
        <v>0</v>
      </c>
      <c r="N3454" s="12" t="s">
        <v>8283</v>
      </c>
      <c r="O3454" t="s">
        <v>8286</v>
      </c>
      <c r="P3454" s="6">
        <f t="shared" si="265"/>
        <v>0.02</v>
      </c>
      <c r="Q3454">
        <f t="shared" si="266"/>
        <v>20</v>
      </c>
      <c r="R3454" s="16">
        <f t="shared" si="267"/>
        <v>42039.194988425923</v>
      </c>
      <c r="S3454" s="16">
        <f t="shared" si="268"/>
        <v>42202.594293981485</v>
      </c>
      <c r="T3454">
        <f t="shared" si="269"/>
        <v>2015</v>
      </c>
    </row>
    <row r="3455" spans="1:20" ht="45" hidden="1" x14ac:dyDescent="0.25">
      <c r="A3455">
        <v>213</v>
      </c>
      <c r="B3455" s="3" t="s">
        <v>215</v>
      </c>
      <c r="C3455" s="3" t="s">
        <v>4323</v>
      </c>
      <c r="D3455" s="6">
        <v>50000</v>
      </c>
      <c r="E3455" s="8">
        <v>20</v>
      </c>
      <c r="F3455" t="s">
        <v>8220</v>
      </c>
      <c r="G3455" t="s">
        <v>8223</v>
      </c>
      <c r="H3455" t="s">
        <v>8245</v>
      </c>
      <c r="I3455" s="10">
        <v>1439734001</v>
      </c>
      <c r="J3455">
        <v>1437142547</v>
      </c>
      <c r="K3455" t="b">
        <v>0</v>
      </c>
      <c r="L3455">
        <v>1</v>
      </c>
      <c r="M3455" t="b">
        <v>0</v>
      </c>
      <c r="N3455" s="12" t="s">
        <v>8281</v>
      </c>
      <c r="O3455" t="s">
        <v>8285</v>
      </c>
      <c r="P3455" s="6">
        <f t="shared" si="265"/>
        <v>0.04</v>
      </c>
      <c r="Q3455">
        <f t="shared" si="266"/>
        <v>20</v>
      </c>
      <c r="R3455" s="16">
        <f t="shared" si="267"/>
        <v>42202.594293981485</v>
      </c>
      <c r="S3455" s="16">
        <f t="shared" si="268"/>
        <v>41831.675034722226</v>
      </c>
      <c r="T3455">
        <f t="shared" si="269"/>
        <v>2015</v>
      </c>
    </row>
    <row r="3456" spans="1:20" ht="60" hidden="1" x14ac:dyDescent="0.25">
      <c r="A3456">
        <v>2863</v>
      </c>
      <c r="B3456" s="3" t="s">
        <v>2863</v>
      </c>
      <c r="C3456" s="3" t="s">
        <v>6973</v>
      </c>
      <c r="D3456" s="6">
        <v>50000</v>
      </c>
      <c r="E3456" s="8">
        <v>20</v>
      </c>
      <c r="F3456" t="s">
        <v>8220</v>
      </c>
      <c r="G3456" t="s">
        <v>8223</v>
      </c>
      <c r="H3456" t="s">
        <v>8245</v>
      </c>
      <c r="I3456" s="10">
        <v>1410279123</v>
      </c>
      <c r="J3456">
        <v>1405095123</v>
      </c>
      <c r="K3456" t="b">
        <v>0</v>
      </c>
      <c r="L3456">
        <v>1</v>
      </c>
      <c r="M3456" t="b">
        <v>0</v>
      </c>
      <c r="N3456" s="12" t="s">
        <v>8283</v>
      </c>
      <c r="O3456" t="s">
        <v>8286</v>
      </c>
      <c r="P3456" s="6">
        <f t="shared" si="265"/>
        <v>0.04</v>
      </c>
      <c r="Q3456">
        <f t="shared" si="266"/>
        <v>20</v>
      </c>
      <c r="R3456" s="16">
        <f t="shared" si="267"/>
        <v>41831.675034722226</v>
      </c>
      <c r="S3456" s="16">
        <f t="shared" si="268"/>
        <v>42065.190694444449</v>
      </c>
      <c r="T3456">
        <f t="shared" si="269"/>
        <v>2014</v>
      </c>
    </row>
    <row r="3457" spans="1:20" ht="45" hidden="1" x14ac:dyDescent="0.25">
      <c r="A3457">
        <v>3852</v>
      </c>
      <c r="B3457" s="3" t="s">
        <v>3849</v>
      </c>
      <c r="C3457" s="3" t="s">
        <v>7961</v>
      </c>
      <c r="D3457" s="6">
        <v>10000</v>
      </c>
      <c r="E3457" s="8">
        <v>20</v>
      </c>
      <c r="F3457" t="s">
        <v>8220</v>
      </c>
      <c r="G3457" t="s">
        <v>8223</v>
      </c>
      <c r="H3457" t="s">
        <v>8245</v>
      </c>
      <c r="I3457" s="10">
        <v>1427427276</v>
      </c>
      <c r="J3457">
        <v>1425270876</v>
      </c>
      <c r="K3457" t="b">
        <v>0</v>
      </c>
      <c r="L3457">
        <v>2</v>
      </c>
      <c r="M3457" t="b">
        <v>0</v>
      </c>
      <c r="N3457" s="12" t="s">
        <v>8283</v>
      </c>
      <c r="O3457" t="s">
        <v>8286</v>
      </c>
      <c r="P3457" s="6">
        <f t="shared" si="265"/>
        <v>0.2</v>
      </c>
      <c r="Q3457">
        <f t="shared" si="266"/>
        <v>10</v>
      </c>
      <c r="R3457" s="16">
        <f t="shared" si="267"/>
        <v>42065.190694444449</v>
      </c>
      <c r="S3457" s="16">
        <f t="shared" si="268"/>
        <v>42545.705266203702</v>
      </c>
      <c r="T3457">
        <f t="shared" si="269"/>
        <v>2015</v>
      </c>
    </row>
    <row r="3458" spans="1:20" ht="45" hidden="1" x14ac:dyDescent="0.25">
      <c r="A3458">
        <v>597</v>
      </c>
      <c r="B3458" s="3" t="s">
        <v>598</v>
      </c>
      <c r="C3458" s="3" t="s">
        <v>4707</v>
      </c>
      <c r="D3458" s="6">
        <v>7500</v>
      </c>
      <c r="E3458" s="8">
        <v>20</v>
      </c>
      <c r="F3458" t="s">
        <v>8220</v>
      </c>
      <c r="G3458" t="s">
        <v>8223</v>
      </c>
      <c r="H3458" t="s">
        <v>8245</v>
      </c>
      <c r="I3458" s="10">
        <v>1469980800</v>
      </c>
      <c r="J3458">
        <v>1466787335</v>
      </c>
      <c r="K3458" t="b">
        <v>0</v>
      </c>
      <c r="L3458">
        <v>2</v>
      </c>
      <c r="M3458" t="b">
        <v>0</v>
      </c>
      <c r="N3458" s="12" t="s">
        <v>8268</v>
      </c>
      <c r="O3458" t="s">
        <v>8302</v>
      </c>
      <c r="P3458" s="6">
        <f t="shared" ref="P3458:P3521" si="270">ROUND(E3458/D3458*100,2)</f>
        <v>0.27</v>
      </c>
      <c r="Q3458">
        <f t="shared" ref="Q3458:Q3521" si="271">ROUND(E3458/L3458,2)</f>
        <v>10</v>
      </c>
      <c r="R3458" s="16">
        <f t="shared" si="267"/>
        <v>42545.705266203702</v>
      </c>
      <c r="S3458" s="16">
        <f t="shared" si="268"/>
        <v>41884.874328703707</v>
      </c>
      <c r="T3458">
        <f t="shared" si="269"/>
        <v>2016</v>
      </c>
    </row>
    <row r="3459" spans="1:20" ht="45" hidden="1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 s="10">
        <v>1412283542</v>
      </c>
      <c r="J3459">
        <v>1409691542</v>
      </c>
      <c r="K3459" t="b">
        <v>0</v>
      </c>
      <c r="L3459">
        <v>1</v>
      </c>
      <c r="M3459" t="b">
        <v>0</v>
      </c>
      <c r="N3459" s="12" t="s">
        <v>8287</v>
      </c>
      <c r="O3459" t="s">
        <v>8290</v>
      </c>
      <c r="P3459" s="6">
        <f t="shared" si="270"/>
        <v>0.4</v>
      </c>
      <c r="Q3459">
        <f t="shared" si="271"/>
        <v>20</v>
      </c>
      <c r="R3459" s="16">
        <f t="shared" ref="R3459:R3522" si="272">(((J3459/60)/60)/24)+DATE(1970,1,1)</f>
        <v>41884.874328703707</v>
      </c>
      <c r="S3459" s="16">
        <f t="shared" ref="S3459:S3522" si="273">(((J3460/60)/60)/24)+DATE(1970,1,1)</f>
        <v>41821.407187500001</v>
      </c>
      <c r="T3459">
        <f t="shared" ref="T3459:T3522" si="274">YEAR(R3459)</f>
        <v>2014</v>
      </c>
    </row>
    <row r="3460" spans="1:20" ht="60" hidden="1" x14ac:dyDescent="0.25">
      <c r="A3460">
        <v>1133</v>
      </c>
      <c r="B3460" s="3" t="s">
        <v>1134</v>
      </c>
      <c r="C3460" s="3" t="s">
        <v>5243</v>
      </c>
      <c r="D3460" s="6">
        <v>3000</v>
      </c>
      <c r="E3460" s="8">
        <v>20</v>
      </c>
      <c r="F3460" t="s">
        <v>8220</v>
      </c>
      <c r="G3460" t="s">
        <v>8224</v>
      </c>
      <c r="H3460" t="s">
        <v>8246</v>
      </c>
      <c r="I3460" s="10">
        <v>1406799981</v>
      </c>
      <c r="J3460">
        <v>1404207981</v>
      </c>
      <c r="K3460" t="b">
        <v>0</v>
      </c>
      <c r="L3460">
        <v>1</v>
      </c>
      <c r="M3460" t="b">
        <v>0</v>
      </c>
      <c r="N3460" s="12" t="s">
        <v>8276</v>
      </c>
      <c r="O3460" t="s">
        <v>8304</v>
      </c>
      <c r="P3460" s="6">
        <f t="shared" si="270"/>
        <v>0.67</v>
      </c>
      <c r="Q3460">
        <f t="shared" si="271"/>
        <v>20</v>
      </c>
      <c r="R3460" s="16">
        <f t="shared" si="272"/>
        <v>41821.407187500001</v>
      </c>
      <c r="S3460" s="16">
        <f t="shared" si="273"/>
        <v>42340.847361111111</v>
      </c>
      <c r="T3460">
        <f t="shared" si="274"/>
        <v>2014</v>
      </c>
    </row>
    <row r="3461" spans="1:20" ht="45" hidden="1" x14ac:dyDescent="0.25">
      <c r="A3461">
        <v>569</v>
      </c>
      <c r="B3461" s="3" t="s">
        <v>570</v>
      </c>
      <c r="C3461" s="3" t="s">
        <v>4679</v>
      </c>
      <c r="D3461" s="6">
        <v>2500</v>
      </c>
      <c r="E3461" s="8">
        <v>20</v>
      </c>
      <c r="F3461" t="s">
        <v>8220</v>
      </c>
      <c r="G3461" t="s">
        <v>8228</v>
      </c>
      <c r="H3461" t="s">
        <v>8250</v>
      </c>
      <c r="I3461" s="10">
        <v>1451679612</v>
      </c>
      <c r="J3461">
        <v>1449087612</v>
      </c>
      <c r="K3461" t="b">
        <v>0</v>
      </c>
      <c r="L3461">
        <v>1</v>
      </c>
      <c r="M3461" t="b">
        <v>0</v>
      </c>
      <c r="N3461" s="12" t="s">
        <v>8268</v>
      </c>
      <c r="O3461" t="s">
        <v>8302</v>
      </c>
      <c r="P3461" s="6">
        <f t="shared" si="270"/>
        <v>0.8</v>
      </c>
      <c r="Q3461">
        <f t="shared" si="271"/>
        <v>20</v>
      </c>
      <c r="R3461" s="16">
        <f t="shared" si="272"/>
        <v>42340.847361111111</v>
      </c>
      <c r="S3461" s="16">
        <f t="shared" si="273"/>
        <v>40981.802615740737</v>
      </c>
      <c r="T3461">
        <f t="shared" si="274"/>
        <v>2015</v>
      </c>
    </row>
    <row r="3462" spans="1:20" ht="45" hidden="1" x14ac:dyDescent="0.25">
      <c r="A3462">
        <v>884</v>
      </c>
      <c r="B3462" s="3" t="s">
        <v>885</v>
      </c>
      <c r="C3462" s="3" t="s">
        <v>4994</v>
      </c>
      <c r="D3462" s="6">
        <v>2000</v>
      </c>
      <c r="E3462" s="8">
        <v>20</v>
      </c>
      <c r="F3462" t="s">
        <v>8220</v>
      </c>
      <c r="G3462" t="s">
        <v>8223</v>
      </c>
      <c r="H3462" t="s">
        <v>8245</v>
      </c>
      <c r="I3462" s="10">
        <v>1336789860</v>
      </c>
      <c r="J3462">
        <v>1331666146</v>
      </c>
      <c r="K3462" t="b">
        <v>0</v>
      </c>
      <c r="L3462">
        <v>2</v>
      </c>
      <c r="M3462" t="b">
        <v>0</v>
      </c>
      <c r="N3462" s="12" t="s">
        <v>8287</v>
      </c>
      <c r="O3462" t="s">
        <v>8288</v>
      </c>
      <c r="P3462" s="6">
        <f t="shared" si="270"/>
        <v>1</v>
      </c>
      <c r="Q3462">
        <f t="shared" si="271"/>
        <v>10</v>
      </c>
      <c r="R3462" s="16">
        <f t="shared" si="272"/>
        <v>40981.802615740737</v>
      </c>
      <c r="S3462" s="16">
        <f t="shared" si="273"/>
        <v>42170.996527777781</v>
      </c>
      <c r="T3462">
        <f t="shared" si="274"/>
        <v>2012</v>
      </c>
    </row>
    <row r="3463" spans="1:20" ht="60" hidden="1" x14ac:dyDescent="0.25">
      <c r="A3463">
        <v>1542</v>
      </c>
      <c r="B3463" s="3" t="s">
        <v>1543</v>
      </c>
      <c r="C3463" s="3" t="s">
        <v>5652</v>
      </c>
      <c r="D3463" s="6">
        <v>500</v>
      </c>
      <c r="E3463" s="8">
        <v>20</v>
      </c>
      <c r="F3463" t="s">
        <v>8220</v>
      </c>
      <c r="G3463" t="s">
        <v>8228</v>
      </c>
      <c r="H3463" t="s">
        <v>8250</v>
      </c>
      <c r="I3463" s="10">
        <v>1435708500</v>
      </c>
      <c r="J3463">
        <v>1434412500</v>
      </c>
      <c r="K3463" t="b">
        <v>0</v>
      </c>
      <c r="L3463">
        <v>1</v>
      </c>
      <c r="M3463" t="b">
        <v>0</v>
      </c>
      <c r="N3463" s="12" t="s">
        <v>8273</v>
      </c>
      <c r="O3463" t="s">
        <v>8315</v>
      </c>
      <c r="P3463" s="6">
        <f t="shared" si="270"/>
        <v>4</v>
      </c>
      <c r="Q3463">
        <f t="shared" si="271"/>
        <v>20</v>
      </c>
      <c r="R3463" s="16">
        <f t="shared" si="272"/>
        <v>42170.996527777781</v>
      </c>
      <c r="S3463" s="16">
        <f t="shared" si="273"/>
        <v>42122.693159722221</v>
      </c>
      <c r="T3463">
        <f t="shared" si="274"/>
        <v>2015</v>
      </c>
    </row>
    <row r="3464" spans="1:20" ht="30" hidden="1" x14ac:dyDescent="0.25">
      <c r="A3464">
        <v>3735</v>
      </c>
      <c r="B3464" s="3" t="s">
        <v>3732</v>
      </c>
      <c r="C3464" s="3" t="s">
        <v>7845</v>
      </c>
      <c r="D3464" s="6">
        <v>150</v>
      </c>
      <c r="E3464" s="8">
        <v>20</v>
      </c>
      <c r="F3464" t="s">
        <v>8220</v>
      </c>
      <c r="G3464" t="s">
        <v>8224</v>
      </c>
      <c r="H3464" t="s">
        <v>8246</v>
      </c>
      <c r="I3464" s="10">
        <v>1432831089</v>
      </c>
      <c r="J3464">
        <v>1430239089</v>
      </c>
      <c r="K3464" t="b">
        <v>0</v>
      </c>
      <c r="L3464">
        <v>2</v>
      </c>
      <c r="M3464" t="b">
        <v>0</v>
      </c>
      <c r="N3464" s="12" t="s">
        <v>8283</v>
      </c>
      <c r="O3464" t="s">
        <v>8286</v>
      </c>
      <c r="P3464" s="6">
        <f t="shared" si="270"/>
        <v>13.33</v>
      </c>
      <c r="Q3464">
        <f t="shared" si="271"/>
        <v>10</v>
      </c>
      <c r="R3464" s="16">
        <f t="shared" si="272"/>
        <v>42122.693159722221</v>
      </c>
      <c r="S3464" s="16">
        <f t="shared" si="273"/>
        <v>42272.713171296295</v>
      </c>
      <c r="T3464">
        <f t="shared" si="274"/>
        <v>2015</v>
      </c>
    </row>
    <row r="3465" spans="1:20" ht="60" hidden="1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 s="10">
        <v>1448388418</v>
      </c>
      <c r="J3465">
        <v>1443200818</v>
      </c>
      <c r="K3465" t="b">
        <v>0</v>
      </c>
      <c r="L3465">
        <v>5</v>
      </c>
      <c r="M3465" t="b">
        <v>0</v>
      </c>
      <c r="N3465" s="12" t="s">
        <v>8268</v>
      </c>
      <c r="O3465" t="s">
        <v>8275</v>
      </c>
      <c r="P3465" s="6">
        <f t="shared" si="270"/>
        <v>0.1</v>
      </c>
      <c r="Q3465">
        <f t="shared" si="271"/>
        <v>3.8</v>
      </c>
      <c r="R3465" s="16">
        <f t="shared" si="272"/>
        <v>42272.713171296295</v>
      </c>
      <c r="S3465" s="16">
        <f t="shared" si="273"/>
        <v>42002.54488425926</v>
      </c>
      <c r="T3465">
        <f t="shared" si="274"/>
        <v>2015</v>
      </c>
    </row>
    <row r="3466" spans="1:20" ht="60" hidden="1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 s="10">
        <v>1422450278</v>
      </c>
      <c r="J3466">
        <v>1419858278</v>
      </c>
      <c r="K3466" t="b">
        <v>0</v>
      </c>
      <c r="L3466">
        <v>4</v>
      </c>
      <c r="M3466" t="b">
        <v>0</v>
      </c>
      <c r="N3466" s="12" t="s">
        <v>8283</v>
      </c>
      <c r="O3466" t="s">
        <v>8286</v>
      </c>
      <c r="P3466" s="6">
        <f t="shared" si="270"/>
        <v>7.6</v>
      </c>
      <c r="Q3466">
        <f t="shared" si="271"/>
        <v>4.75</v>
      </c>
      <c r="R3466" s="16">
        <f t="shared" si="272"/>
        <v>42002.54488425926</v>
      </c>
      <c r="S3466" s="16">
        <f t="shared" si="273"/>
        <v>42759.593310185184</v>
      </c>
      <c r="T3466">
        <f t="shared" si="274"/>
        <v>2014</v>
      </c>
    </row>
    <row r="3467" spans="1:20" hidden="1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 s="10">
        <v>1490447662</v>
      </c>
      <c r="J3467">
        <v>1485267262</v>
      </c>
      <c r="K3467" t="b">
        <v>0</v>
      </c>
      <c r="L3467">
        <v>6</v>
      </c>
      <c r="M3467" t="b">
        <v>0</v>
      </c>
      <c r="N3467" s="12" t="s">
        <v>8268</v>
      </c>
      <c r="O3467" t="s">
        <v>8302</v>
      </c>
      <c r="P3467" s="6">
        <f t="shared" si="270"/>
        <v>0.01</v>
      </c>
      <c r="Q3467">
        <f t="shared" si="271"/>
        <v>3</v>
      </c>
      <c r="R3467" s="16">
        <f t="shared" si="272"/>
        <v>42759.593310185184</v>
      </c>
      <c r="S3467" s="16">
        <f t="shared" si="273"/>
        <v>42792.843969907408</v>
      </c>
      <c r="T3467">
        <f t="shared" si="274"/>
        <v>2017</v>
      </c>
    </row>
    <row r="3468" spans="1:20" ht="60" hidden="1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 s="10">
        <v>1493320519</v>
      </c>
      <c r="J3468">
        <v>1488140119</v>
      </c>
      <c r="K3468" t="b">
        <v>0</v>
      </c>
      <c r="L3468">
        <v>1</v>
      </c>
      <c r="M3468" t="b">
        <v>0</v>
      </c>
      <c r="N3468" s="12" t="s">
        <v>8287</v>
      </c>
      <c r="O3468" t="s">
        <v>8290</v>
      </c>
      <c r="P3468" s="6">
        <f t="shared" si="270"/>
        <v>0.36</v>
      </c>
      <c r="Q3468">
        <f t="shared" si="271"/>
        <v>18</v>
      </c>
      <c r="R3468" s="16">
        <f t="shared" si="272"/>
        <v>42792.843969907408</v>
      </c>
      <c r="S3468" s="16">
        <f t="shared" si="273"/>
        <v>41899.792037037041</v>
      </c>
      <c r="T3468">
        <f t="shared" si="274"/>
        <v>2017</v>
      </c>
    </row>
    <row r="3469" spans="1:20" ht="60" hidden="1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 s="10">
        <v>1413572432</v>
      </c>
      <c r="J3469">
        <v>1410980432</v>
      </c>
      <c r="K3469" t="b">
        <v>0</v>
      </c>
      <c r="L3469">
        <v>3</v>
      </c>
      <c r="M3469" t="b">
        <v>0</v>
      </c>
      <c r="N3469" s="12" t="s">
        <v>8281</v>
      </c>
      <c r="O3469" t="s">
        <v>8285</v>
      </c>
      <c r="P3469" s="6">
        <f t="shared" si="270"/>
        <v>0</v>
      </c>
      <c r="Q3469">
        <f t="shared" si="271"/>
        <v>5.67</v>
      </c>
      <c r="R3469" s="16">
        <f t="shared" si="272"/>
        <v>41899.792037037041</v>
      </c>
      <c r="S3469" s="16">
        <f t="shared" si="273"/>
        <v>42027.353738425925</v>
      </c>
      <c r="T3469">
        <f t="shared" si="274"/>
        <v>2014</v>
      </c>
    </row>
    <row r="3470" spans="1:20" ht="45" hidden="1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 s="10">
        <v>1424593763</v>
      </c>
      <c r="J3470">
        <v>1422001763</v>
      </c>
      <c r="K3470" t="b">
        <v>0</v>
      </c>
      <c r="L3470">
        <v>3</v>
      </c>
      <c r="M3470" t="b">
        <v>0</v>
      </c>
      <c r="N3470" s="12" t="s">
        <v>8279</v>
      </c>
      <c r="O3470" t="s">
        <v>8305</v>
      </c>
      <c r="P3470" s="6">
        <f t="shared" si="270"/>
        <v>0.17</v>
      </c>
      <c r="Q3470">
        <f t="shared" si="271"/>
        <v>5.67</v>
      </c>
      <c r="R3470" s="16">
        <f t="shared" si="272"/>
        <v>42027.353738425925</v>
      </c>
      <c r="S3470" s="16">
        <f t="shared" si="273"/>
        <v>42169.958506944444</v>
      </c>
      <c r="T3470">
        <f t="shared" si="274"/>
        <v>2015</v>
      </c>
    </row>
    <row r="3471" spans="1:20" ht="60" hidden="1" x14ac:dyDescent="0.25">
      <c r="A3471">
        <v>4049</v>
      </c>
      <c r="B3471" s="3" t="s">
        <v>4045</v>
      </c>
      <c r="C3471" s="3" t="s">
        <v>8153</v>
      </c>
      <c r="D3471" s="6">
        <v>20000</v>
      </c>
      <c r="E3471" s="8">
        <v>16</v>
      </c>
      <c r="F3471" t="s">
        <v>8220</v>
      </c>
      <c r="G3471" t="s">
        <v>8223</v>
      </c>
      <c r="H3471" t="s">
        <v>8245</v>
      </c>
      <c r="I3471" s="10">
        <v>1436914815</v>
      </c>
      <c r="J3471">
        <v>1434322815</v>
      </c>
      <c r="K3471" t="b">
        <v>0</v>
      </c>
      <c r="L3471">
        <v>1</v>
      </c>
      <c r="M3471" t="b">
        <v>0</v>
      </c>
      <c r="N3471" s="12" t="s">
        <v>8283</v>
      </c>
      <c r="O3471" t="s">
        <v>8286</v>
      </c>
      <c r="P3471" s="6">
        <f t="shared" si="270"/>
        <v>0.08</v>
      </c>
      <c r="Q3471">
        <f t="shared" si="271"/>
        <v>16</v>
      </c>
      <c r="R3471" s="16">
        <f t="shared" si="272"/>
        <v>42169.958506944444</v>
      </c>
      <c r="S3471" s="16">
        <f t="shared" si="273"/>
        <v>40619.097210648149</v>
      </c>
      <c r="T3471">
        <f t="shared" si="274"/>
        <v>2015</v>
      </c>
    </row>
    <row r="3472" spans="1:20" ht="60" hidden="1" x14ac:dyDescent="0.25">
      <c r="A3472">
        <v>2133</v>
      </c>
      <c r="B3472" s="3" t="s">
        <v>2134</v>
      </c>
      <c r="C3472" s="3" t="s">
        <v>6243</v>
      </c>
      <c r="D3472" s="6">
        <v>1000</v>
      </c>
      <c r="E3472" s="8">
        <v>16</v>
      </c>
      <c r="F3472" t="s">
        <v>8220</v>
      </c>
      <c r="G3472" t="s">
        <v>8223</v>
      </c>
      <c r="H3472" t="s">
        <v>8245</v>
      </c>
      <c r="I3472" s="10">
        <v>1303628340</v>
      </c>
      <c r="J3472">
        <v>1300328399</v>
      </c>
      <c r="K3472" t="b">
        <v>0</v>
      </c>
      <c r="L3472">
        <v>3</v>
      </c>
      <c r="M3472" t="b">
        <v>0</v>
      </c>
      <c r="N3472" s="12" t="s">
        <v>8276</v>
      </c>
      <c r="O3472" t="s">
        <v>8294</v>
      </c>
      <c r="P3472" s="6">
        <f t="shared" si="270"/>
        <v>1.6</v>
      </c>
      <c r="Q3472">
        <f t="shared" si="271"/>
        <v>5.33</v>
      </c>
      <c r="R3472" s="16">
        <f t="shared" si="272"/>
        <v>40619.097210648149</v>
      </c>
      <c r="S3472" s="16">
        <f t="shared" si="273"/>
        <v>41803.116053240738</v>
      </c>
      <c r="T3472">
        <f t="shared" si="274"/>
        <v>2011</v>
      </c>
    </row>
    <row r="3473" spans="1:20" ht="30" hidden="1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 s="10">
        <v>1407811627</v>
      </c>
      <c r="J3473">
        <v>1402627627</v>
      </c>
      <c r="K3473" t="b">
        <v>0</v>
      </c>
      <c r="L3473">
        <v>2</v>
      </c>
      <c r="M3473" t="b">
        <v>0</v>
      </c>
      <c r="N3473" s="12" t="s">
        <v>8268</v>
      </c>
      <c r="O3473" t="s">
        <v>8270</v>
      </c>
      <c r="P3473" s="6">
        <f t="shared" si="270"/>
        <v>0.03</v>
      </c>
      <c r="Q3473">
        <f t="shared" si="271"/>
        <v>7.5</v>
      </c>
      <c r="R3473" s="16">
        <f t="shared" si="272"/>
        <v>41803.116053240738</v>
      </c>
      <c r="S3473" s="16">
        <f t="shared" si="273"/>
        <v>41877.904988425929</v>
      </c>
      <c r="T3473">
        <f t="shared" si="274"/>
        <v>2014</v>
      </c>
    </row>
    <row r="3474" spans="1:20" ht="60" hidden="1" x14ac:dyDescent="0.25">
      <c r="A3474">
        <v>1583</v>
      </c>
      <c r="B3474" s="3" t="s">
        <v>1584</v>
      </c>
      <c r="C3474" s="3" t="s">
        <v>5693</v>
      </c>
      <c r="D3474" s="6">
        <v>20000</v>
      </c>
      <c r="E3474" s="8">
        <v>15</v>
      </c>
      <c r="F3474" t="s">
        <v>8220</v>
      </c>
      <c r="G3474" t="s">
        <v>8224</v>
      </c>
      <c r="H3474" t="s">
        <v>8246</v>
      </c>
      <c r="I3474" s="10">
        <v>1411681391</v>
      </c>
      <c r="J3474">
        <v>1409089391</v>
      </c>
      <c r="K3474" t="b">
        <v>0</v>
      </c>
      <c r="L3474">
        <v>1</v>
      </c>
      <c r="M3474" t="b">
        <v>0</v>
      </c>
      <c r="N3474" s="12" t="s">
        <v>8273</v>
      </c>
      <c r="O3474" t="s">
        <v>8311</v>
      </c>
      <c r="P3474" s="6">
        <f t="shared" si="270"/>
        <v>0.08</v>
      </c>
      <c r="Q3474">
        <f t="shared" si="271"/>
        <v>15</v>
      </c>
      <c r="R3474" s="16">
        <f t="shared" si="272"/>
        <v>41877.904988425929</v>
      </c>
      <c r="S3474" s="16">
        <f t="shared" si="273"/>
        <v>41845.866793981484</v>
      </c>
      <c r="T3474">
        <f t="shared" si="274"/>
        <v>2014</v>
      </c>
    </row>
    <row r="3475" spans="1:20" hidden="1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 s="10">
        <v>1408913291</v>
      </c>
      <c r="J3475">
        <v>1406321291</v>
      </c>
      <c r="K3475" t="b">
        <v>0</v>
      </c>
      <c r="L3475">
        <v>2</v>
      </c>
      <c r="M3475" t="b">
        <v>0</v>
      </c>
      <c r="N3475" s="12" t="s">
        <v>8276</v>
      </c>
      <c r="O3475" t="s">
        <v>8294</v>
      </c>
      <c r="P3475" s="6">
        <f t="shared" si="270"/>
        <v>0.08</v>
      </c>
      <c r="Q3475">
        <f t="shared" si="271"/>
        <v>7.5</v>
      </c>
      <c r="R3475" s="16">
        <f t="shared" si="272"/>
        <v>41845.866793981484</v>
      </c>
      <c r="S3475" s="16">
        <f t="shared" si="273"/>
        <v>42258.780324074076</v>
      </c>
      <c r="T3475">
        <f t="shared" si="274"/>
        <v>2014</v>
      </c>
    </row>
    <row r="3476" spans="1:20" ht="45" hidden="1" x14ac:dyDescent="0.25">
      <c r="A3476">
        <v>1435</v>
      </c>
      <c r="B3476" s="3" t="s">
        <v>1436</v>
      </c>
      <c r="C3476" s="3" t="s">
        <v>5545</v>
      </c>
      <c r="D3476" s="6">
        <v>15000</v>
      </c>
      <c r="E3476" s="8">
        <v>15</v>
      </c>
      <c r="F3476" t="s">
        <v>8220</v>
      </c>
      <c r="G3476" t="s">
        <v>8236</v>
      </c>
      <c r="H3476" t="s">
        <v>8248</v>
      </c>
      <c r="I3476" s="10">
        <v>1444589020</v>
      </c>
      <c r="J3476">
        <v>1441997020</v>
      </c>
      <c r="K3476" t="b">
        <v>0</v>
      </c>
      <c r="L3476">
        <v>2</v>
      </c>
      <c r="M3476" t="b">
        <v>0</v>
      </c>
      <c r="N3476" s="12" t="s">
        <v>8271</v>
      </c>
      <c r="O3476" t="s">
        <v>8308</v>
      </c>
      <c r="P3476" s="6">
        <f t="shared" si="270"/>
        <v>0.1</v>
      </c>
      <c r="Q3476">
        <f t="shared" si="271"/>
        <v>7.5</v>
      </c>
      <c r="R3476" s="16">
        <f t="shared" si="272"/>
        <v>42258.780324074076</v>
      </c>
      <c r="S3476" s="16">
        <f t="shared" si="273"/>
        <v>42297.432951388888</v>
      </c>
      <c r="T3476">
        <f t="shared" si="274"/>
        <v>2015</v>
      </c>
    </row>
    <row r="3477" spans="1:20" ht="30" hidden="1" x14ac:dyDescent="0.25">
      <c r="A3477">
        <v>1406</v>
      </c>
      <c r="B3477" s="3" t="s">
        <v>1407</v>
      </c>
      <c r="C3477" s="3" t="s">
        <v>5516</v>
      </c>
      <c r="D3477" s="6">
        <v>12000</v>
      </c>
      <c r="E3477" s="8">
        <v>15</v>
      </c>
      <c r="F3477" t="s">
        <v>8220</v>
      </c>
      <c r="G3477" t="s">
        <v>8236</v>
      </c>
      <c r="H3477" t="s">
        <v>8248</v>
      </c>
      <c r="I3477" s="10">
        <v>1449914400</v>
      </c>
      <c r="J3477">
        <v>1445336607</v>
      </c>
      <c r="K3477" t="b">
        <v>0</v>
      </c>
      <c r="L3477">
        <v>3</v>
      </c>
      <c r="M3477" t="b">
        <v>0</v>
      </c>
      <c r="N3477" s="12" t="s">
        <v>8271</v>
      </c>
      <c r="O3477" t="s">
        <v>8308</v>
      </c>
      <c r="P3477" s="6">
        <f t="shared" si="270"/>
        <v>0.13</v>
      </c>
      <c r="Q3477">
        <f t="shared" si="271"/>
        <v>5</v>
      </c>
      <c r="R3477" s="16">
        <f t="shared" si="272"/>
        <v>42297.432951388888</v>
      </c>
      <c r="S3477" s="16">
        <f t="shared" si="273"/>
        <v>41970.085046296299</v>
      </c>
      <c r="T3477">
        <f t="shared" si="274"/>
        <v>2015</v>
      </c>
    </row>
    <row r="3478" spans="1:20" ht="45" hidden="1" x14ac:dyDescent="0.25">
      <c r="A3478">
        <v>3926</v>
      </c>
      <c r="B3478" s="3" t="s">
        <v>3923</v>
      </c>
      <c r="C3478" s="3" t="s">
        <v>8034</v>
      </c>
      <c r="D3478" s="6">
        <v>5000</v>
      </c>
      <c r="E3478" s="8">
        <v>15</v>
      </c>
      <c r="F3478" t="s">
        <v>8220</v>
      </c>
      <c r="G3478" t="s">
        <v>8225</v>
      </c>
      <c r="H3478" t="s">
        <v>8247</v>
      </c>
      <c r="I3478" s="10">
        <v>1419645748</v>
      </c>
      <c r="J3478">
        <v>1417053748</v>
      </c>
      <c r="K3478" t="b">
        <v>0</v>
      </c>
      <c r="L3478">
        <v>1</v>
      </c>
      <c r="M3478" t="b">
        <v>0</v>
      </c>
      <c r="N3478" s="12" t="s">
        <v>8283</v>
      </c>
      <c r="O3478" t="s">
        <v>8286</v>
      </c>
      <c r="P3478" s="6">
        <f t="shared" si="270"/>
        <v>0.3</v>
      </c>
      <c r="Q3478">
        <f t="shared" si="271"/>
        <v>15</v>
      </c>
      <c r="R3478" s="16">
        <f t="shared" si="272"/>
        <v>41970.085046296299</v>
      </c>
      <c r="S3478" s="16">
        <f t="shared" si="273"/>
        <v>41838.536782407406</v>
      </c>
      <c r="T3478">
        <f t="shared" si="274"/>
        <v>2014</v>
      </c>
    </row>
    <row r="3479" spans="1:20" ht="45" hidden="1" x14ac:dyDescent="0.25">
      <c r="A3479">
        <v>1407</v>
      </c>
      <c r="B3479" s="3" t="s">
        <v>1408</v>
      </c>
      <c r="C3479" s="3" t="s">
        <v>5517</v>
      </c>
      <c r="D3479" s="6">
        <v>3000</v>
      </c>
      <c r="E3479" s="8">
        <v>15</v>
      </c>
      <c r="F3479" t="s">
        <v>8220</v>
      </c>
      <c r="G3479" t="s">
        <v>8223</v>
      </c>
      <c r="H3479" t="s">
        <v>8245</v>
      </c>
      <c r="I3479" s="10">
        <v>1407847978</v>
      </c>
      <c r="J3479">
        <v>1405687978</v>
      </c>
      <c r="K3479" t="b">
        <v>0</v>
      </c>
      <c r="L3479">
        <v>2</v>
      </c>
      <c r="M3479" t="b">
        <v>0</v>
      </c>
      <c r="N3479" s="12" t="s">
        <v>8271</v>
      </c>
      <c r="O3479" t="s">
        <v>8308</v>
      </c>
      <c r="P3479" s="6">
        <f t="shared" si="270"/>
        <v>0.5</v>
      </c>
      <c r="Q3479">
        <f t="shared" si="271"/>
        <v>7.5</v>
      </c>
      <c r="R3479" s="16">
        <f t="shared" si="272"/>
        <v>41838.536782407406</v>
      </c>
      <c r="S3479" s="16">
        <f t="shared" si="273"/>
        <v>42463.866666666669</v>
      </c>
      <c r="T3479">
        <f t="shared" si="274"/>
        <v>2014</v>
      </c>
    </row>
    <row r="3480" spans="1:20" ht="60" hidden="1" x14ac:dyDescent="0.25">
      <c r="A3480">
        <v>1454</v>
      </c>
      <c r="B3480" s="3" t="s">
        <v>1455</v>
      </c>
      <c r="C3480" s="3" t="s">
        <v>5564</v>
      </c>
      <c r="D3480" s="6">
        <v>1750</v>
      </c>
      <c r="E3480" s="8">
        <v>15</v>
      </c>
      <c r="F3480" t="s">
        <v>8219</v>
      </c>
      <c r="G3480" t="s">
        <v>8226</v>
      </c>
      <c r="H3480" t="s">
        <v>8248</v>
      </c>
      <c r="I3480" s="10">
        <v>1461535140</v>
      </c>
      <c r="J3480">
        <v>1459716480</v>
      </c>
      <c r="K3480" t="b">
        <v>0</v>
      </c>
      <c r="L3480">
        <v>1</v>
      </c>
      <c r="M3480" t="b">
        <v>0</v>
      </c>
      <c r="N3480" s="12" t="s">
        <v>8271</v>
      </c>
      <c r="O3480" t="s">
        <v>8308</v>
      </c>
      <c r="P3480" s="6">
        <f t="shared" si="270"/>
        <v>0.86</v>
      </c>
      <c r="Q3480">
        <f t="shared" si="271"/>
        <v>15</v>
      </c>
      <c r="R3480" s="16">
        <f t="shared" si="272"/>
        <v>42463.866666666669</v>
      </c>
      <c r="S3480" s="16">
        <f t="shared" si="273"/>
        <v>42775.172824074078</v>
      </c>
      <c r="T3480">
        <f t="shared" si="274"/>
        <v>2016</v>
      </c>
    </row>
    <row r="3481" spans="1:20" ht="60" hidden="1" x14ac:dyDescent="0.25">
      <c r="A3481">
        <v>1053</v>
      </c>
      <c r="B3481" s="3" t="s">
        <v>1054</v>
      </c>
      <c r="C3481" s="3" t="s">
        <v>5163</v>
      </c>
      <c r="D3481" s="6">
        <v>1500</v>
      </c>
      <c r="E3481" s="8">
        <v>15</v>
      </c>
      <c r="F3481" t="s">
        <v>8219</v>
      </c>
      <c r="G3481" t="s">
        <v>8223</v>
      </c>
      <c r="H3481" t="s">
        <v>8245</v>
      </c>
      <c r="I3481" s="10">
        <v>1488773332</v>
      </c>
      <c r="J3481">
        <v>1486613332</v>
      </c>
      <c r="K3481" t="b">
        <v>0</v>
      </c>
      <c r="L3481">
        <v>1</v>
      </c>
      <c r="M3481" t="b">
        <v>0</v>
      </c>
      <c r="N3481" s="12" t="s">
        <v>8306</v>
      </c>
      <c r="O3481" t="s">
        <v>8307</v>
      </c>
      <c r="P3481" s="6">
        <f t="shared" si="270"/>
        <v>1</v>
      </c>
      <c r="Q3481">
        <f t="shared" si="271"/>
        <v>15</v>
      </c>
      <c r="R3481" s="16">
        <f t="shared" si="272"/>
        <v>42775.172824074078</v>
      </c>
      <c r="S3481" s="16">
        <f t="shared" si="273"/>
        <v>41880.827118055553</v>
      </c>
      <c r="T3481">
        <f t="shared" si="274"/>
        <v>2017</v>
      </c>
    </row>
    <row r="3482" spans="1:20" ht="30" hidden="1" x14ac:dyDescent="0.25">
      <c r="A3482">
        <v>2641</v>
      </c>
      <c r="B3482" s="3" t="s">
        <v>2641</v>
      </c>
      <c r="C3482" s="3" t="s">
        <v>6751</v>
      </c>
      <c r="D3482" s="6">
        <v>1500</v>
      </c>
      <c r="E3482" s="8">
        <v>15</v>
      </c>
      <c r="F3482" t="s">
        <v>8220</v>
      </c>
      <c r="G3482" t="s">
        <v>8223</v>
      </c>
      <c r="H3482" t="s">
        <v>8245</v>
      </c>
      <c r="I3482" s="10">
        <v>1410811740</v>
      </c>
      <c r="J3482">
        <v>1409341863</v>
      </c>
      <c r="K3482" t="b">
        <v>0</v>
      </c>
      <c r="L3482">
        <v>1</v>
      </c>
      <c r="M3482" t="b">
        <v>0</v>
      </c>
      <c r="N3482" s="12" t="s">
        <v>8268</v>
      </c>
      <c r="O3482" t="s">
        <v>8275</v>
      </c>
      <c r="P3482" s="6">
        <f t="shared" si="270"/>
        <v>1</v>
      </c>
      <c r="Q3482">
        <f t="shared" si="271"/>
        <v>15</v>
      </c>
      <c r="R3482" s="16">
        <f t="shared" si="272"/>
        <v>41880.827118055553</v>
      </c>
      <c r="S3482" s="16">
        <f t="shared" si="273"/>
        <v>42577.607361111113</v>
      </c>
      <c r="T3482">
        <f t="shared" si="274"/>
        <v>2014</v>
      </c>
    </row>
    <row r="3483" spans="1:20" ht="45" hidden="1" x14ac:dyDescent="0.25">
      <c r="A3483">
        <v>2347</v>
      </c>
      <c r="B3483" s="3" t="s">
        <v>2348</v>
      </c>
      <c r="C3483" s="3" t="s">
        <v>6457</v>
      </c>
      <c r="D3483" s="6">
        <v>1000</v>
      </c>
      <c r="E3483" s="8">
        <v>15</v>
      </c>
      <c r="F3483" t="s">
        <v>8219</v>
      </c>
      <c r="G3483" t="s">
        <v>8223</v>
      </c>
      <c r="H3483" t="s">
        <v>8245</v>
      </c>
      <c r="I3483" s="10">
        <v>1472135676</v>
      </c>
      <c r="J3483">
        <v>1469543676</v>
      </c>
      <c r="K3483" t="b">
        <v>0</v>
      </c>
      <c r="L3483">
        <v>1</v>
      </c>
      <c r="M3483" t="b">
        <v>0</v>
      </c>
      <c r="N3483" s="12" t="s">
        <v>8268</v>
      </c>
      <c r="O3483" t="s">
        <v>8302</v>
      </c>
      <c r="P3483" s="6">
        <f t="shared" si="270"/>
        <v>1.5</v>
      </c>
      <c r="Q3483">
        <f t="shared" si="271"/>
        <v>15</v>
      </c>
      <c r="R3483" s="16">
        <f t="shared" si="272"/>
        <v>42577.607361111113</v>
      </c>
      <c r="S3483" s="16">
        <f t="shared" si="273"/>
        <v>42297.816284722227</v>
      </c>
      <c r="T3483">
        <f t="shared" si="274"/>
        <v>2016</v>
      </c>
    </row>
    <row r="3484" spans="1:20" ht="60" hidden="1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 s="10">
        <v>1448902800</v>
      </c>
      <c r="J3484">
        <v>1445369727</v>
      </c>
      <c r="K3484" t="b">
        <v>0</v>
      </c>
      <c r="L3484">
        <v>2</v>
      </c>
      <c r="M3484" t="b">
        <v>0</v>
      </c>
      <c r="N3484" s="12" t="s">
        <v>8283</v>
      </c>
      <c r="O3484" t="s">
        <v>8295</v>
      </c>
      <c r="P3484" s="6">
        <f t="shared" si="270"/>
        <v>2.14</v>
      </c>
      <c r="Q3484">
        <f t="shared" si="271"/>
        <v>7.5</v>
      </c>
      <c r="R3484" s="16">
        <f t="shared" si="272"/>
        <v>42297.816284722227</v>
      </c>
      <c r="S3484" s="16">
        <f t="shared" si="273"/>
        <v>41860.91002314815</v>
      </c>
      <c r="T3484">
        <f t="shared" si="274"/>
        <v>2015</v>
      </c>
    </row>
    <row r="3485" spans="1:20" ht="45" hidden="1" x14ac:dyDescent="0.25">
      <c r="A3485">
        <v>1810</v>
      </c>
      <c r="B3485" s="3" t="s">
        <v>1811</v>
      </c>
      <c r="C3485" s="3" t="s">
        <v>5920</v>
      </c>
      <c r="D3485" s="6">
        <v>450</v>
      </c>
      <c r="E3485" s="8">
        <v>15</v>
      </c>
      <c r="F3485" t="s">
        <v>8220</v>
      </c>
      <c r="G3485" t="s">
        <v>8223</v>
      </c>
      <c r="H3485" t="s">
        <v>8245</v>
      </c>
      <c r="I3485" s="10">
        <v>1408657826</v>
      </c>
      <c r="J3485">
        <v>1407621026</v>
      </c>
      <c r="K3485" t="b">
        <v>0</v>
      </c>
      <c r="L3485">
        <v>2</v>
      </c>
      <c r="M3485" t="b">
        <v>0</v>
      </c>
      <c r="N3485" s="12" t="s">
        <v>8273</v>
      </c>
      <c r="O3485" t="s">
        <v>8274</v>
      </c>
      <c r="P3485" s="6">
        <f t="shared" si="270"/>
        <v>3.33</v>
      </c>
      <c r="Q3485">
        <f t="shared" si="271"/>
        <v>7.5</v>
      </c>
      <c r="R3485" s="16">
        <f t="shared" si="272"/>
        <v>41860.91002314815</v>
      </c>
      <c r="S3485" s="16">
        <f t="shared" si="273"/>
        <v>41820.870821759258</v>
      </c>
      <c r="T3485">
        <f t="shared" si="274"/>
        <v>2014</v>
      </c>
    </row>
    <row r="3486" spans="1:20" ht="45" hidden="1" x14ac:dyDescent="0.25">
      <c r="A3486">
        <v>3925</v>
      </c>
      <c r="B3486" s="3" t="s">
        <v>3922</v>
      </c>
      <c r="C3486" s="3" t="s">
        <v>8033</v>
      </c>
      <c r="D3486" s="6">
        <v>150</v>
      </c>
      <c r="E3486" s="8">
        <v>15</v>
      </c>
      <c r="F3486" t="s">
        <v>8220</v>
      </c>
      <c r="G3486" t="s">
        <v>8223</v>
      </c>
      <c r="H3486" t="s">
        <v>8245</v>
      </c>
      <c r="I3486" s="10">
        <v>1406753639</v>
      </c>
      <c r="J3486">
        <v>1404161639</v>
      </c>
      <c r="K3486" t="b">
        <v>0</v>
      </c>
      <c r="L3486">
        <v>3</v>
      </c>
      <c r="M3486" t="b">
        <v>0</v>
      </c>
      <c r="N3486" s="12" t="s">
        <v>8283</v>
      </c>
      <c r="O3486" t="s">
        <v>8286</v>
      </c>
      <c r="P3486" s="6">
        <f t="shared" si="270"/>
        <v>10</v>
      </c>
      <c r="Q3486">
        <f t="shared" si="271"/>
        <v>5</v>
      </c>
      <c r="R3486" s="16">
        <f t="shared" si="272"/>
        <v>41820.870821759258</v>
      </c>
      <c r="S3486" s="16">
        <f t="shared" si="273"/>
        <v>41682.23646990741</v>
      </c>
      <c r="T3486">
        <f t="shared" si="274"/>
        <v>2014</v>
      </c>
    </row>
    <row r="3487" spans="1:20" ht="60" hidden="1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 s="10">
        <v>1394772031</v>
      </c>
      <c r="J3487">
        <v>1392183631</v>
      </c>
      <c r="K3487" t="b">
        <v>0</v>
      </c>
      <c r="L3487">
        <v>3</v>
      </c>
      <c r="M3487" t="b">
        <v>0</v>
      </c>
      <c r="N3487" s="12" t="s">
        <v>8281</v>
      </c>
      <c r="O3487" t="s">
        <v>8299</v>
      </c>
      <c r="P3487" s="6">
        <f t="shared" si="270"/>
        <v>0.44</v>
      </c>
      <c r="Q3487">
        <f t="shared" si="271"/>
        <v>4.83</v>
      </c>
      <c r="R3487" s="16">
        <f t="shared" si="272"/>
        <v>41682.23646990741</v>
      </c>
      <c r="S3487" s="16">
        <f t="shared" si="273"/>
        <v>42230.578622685185</v>
      </c>
      <c r="T3487">
        <f t="shared" si="274"/>
        <v>2014</v>
      </c>
    </row>
    <row r="3488" spans="1:20" ht="30" hidden="1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 s="10">
        <v>1441633993</v>
      </c>
      <c r="J3488">
        <v>1439560393</v>
      </c>
      <c r="K3488" t="b">
        <v>0</v>
      </c>
      <c r="L3488">
        <v>7</v>
      </c>
      <c r="M3488" t="b">
        <v>0</v>
      </c>
      <c r="N3488" s="12" t="s">
        <v>8268</v>
      </c>
      <c r="O3488" t="s">
        <v>8302</v>
      </c>
      <c r="P3488" s="6">
        <f t="shared" si="270"/>
        <v>0.01</v>
      </c>
      <c r="Q3488">
        <f t="shared" si="271"/>
        <v>2</v>
      </c>
      <c r="R3488" s="16">
        <f t="shared" si="272"/>
        <v>42230.578622685185</v>
      </c>
      <c r="S3488" s="16">
        <f t="shared" si="273"/>
        <v>42376.79206018518</v>
      </c>
      <c r="T3488">
        <f t="shared" si="274"/>
        <v>2015</v>
      </c>
    </row>
    <row r="3489" spans="1:20" ht="45" hidden="1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 s="10">
        <v>1453748434</v>
      </c>
      <c r="J3489">
        <v>1452193234</v>
      </c>
      <c r="K3489" t="b">
        <v>0</v>
      </c>
      <c r="L3489">
        <v>1</v>
      </c>
      <c r="M3489" t="b">
        <v>1</v>
      </c>
      <c r="N3489" s="12" t="s">
        <v>8281</v>
      </c>
      <c r="O3489" t="s">
        <v>8292</v>
      </c>
      <c r="P3489" s="6">
        <f t="shared" si="270"/>
        <v>100</v>
      </c>
      <c r="Q3489">
        <f t="shared" si="271"/>
        <v>13</v>
      </c>
      <c r="R3489" s="16">
        <f t="shared" si="272"/>
        <v>42376.79206018518</v>
      </c>
      <c r="S3489" s="16">
        <f t="shared" si="273"/>
        <v>42628.849120370374</v>
      </c>
      <c r="T3489">
        <f t="shared" si="274"/>
        <v>2016</v>
      </c>
    </row>
    <row r="3490" spans="1:20" ht="75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 s="10">
        <v>1476390164</v>
      </c>
      <c r="J3490">
        <v>1473970964</v>
      </c>
      <c r="K3490" t="b">
        <v>0</v>
      </c>
      <c r="L3490">
        <v>4</v>
      </c>
      <c r="M3490" t="b">
        <v>1</v>
      </c>
      <c r="N3490" s="12" t="s">
        <v>8283</v>
      </c>
      <c r="O3490" t="s">
        <v>8286</v>
      </c>
      <c r="P3490" s="6">
        <f t="shared" si="270"/>
        <v>130</v>
      </c>
      <c r="Q3490">
        <f t="shared" si="271"/>
        <v>3.25</v>
      </c>
      <c r="R3490" s="16">
        <f t="shared" si="272"/>
        <v>42628.849120370374</v>
      </c>
      <c r="S3490" s="16">
        <f t="shared" si="273"/>
        <v>41960.771354166667</v>
      </c>
      <c r="T3490">
        <f t="shared" si="274"/>
        <v>2016</v>
      </c>
    </row>
    <row r="3491" spans="1:20" ht="45" hidden="1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 s="10">
        <v>1418841045</v>
      </c>
      <c r="J3491">
        <v>1416249045</v>
      </c>
      <c r="K3491" t="b">
        <v>0</v>
      </c>
      <c r="L3491">
        <v>3</v>
      </c>
      <c r="M3491" t="b">
        <v>0</v>
      </c>
      <c r="N3491" s="12" t="s">
        <v>8268</v>
      </c>
      <c r="O3491" t="s">
        <v>8302</v>
      </c>
      <c r="P3491" s="6">
        <f t="shared" si="270"/>
        <v>0.01</v>
      </c>
      <c r="Q3491">
        <f t="shared" si="271"/>
        <v>4</v>
      </c>
      <c r="R3491" s="16">
        <f t="shared" si="272"/>
        <v>41960.771354166667</v>
      </c>
      <c r="S3491" s="16">
        <f t="shared" si="273"/>
        <v>42002.926990740743</v>
      </c>
      <c r="T3491">
        <f t="shared" si="274"/>
        <v>2014</v>
      </c>
    </row>
    <row r="3492" spans="1:20" ht="45" hidden="1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 s="10">
        <v>1422483292</v>
      </c>
      <c r="J3492">
        <v>1419891292</v>
      </c>
      <c r="K3492" t="b">
        <v>0</v>
      </c>
      <c r="L3492">
        <v>4</v>
      </c>
      <c r="M3492" t="b">
        <v>0</v>
      </c>
      <c r="N3492" s="12" t="s">
        <v>8276</v>
      </c>
      <c r="O3492" t="s">
        <v>8294</v>
      </c>
      <c r="P3492" s="6">
        <f t="shared" si="270"/>
        <v>0.02</v>
      </c>
      <c r="Q3492">
        <f t="shared" si="271"/>
        <v>3</v>
      </c>
      <c r="R3492" s="16">
        <f t="shared" si="272"/>
        <v>42002.926990740743</v>
      </c>
      <c r="S3492" s="16">
        <f t="shared" si="273"/>
        <v>42037.789895833332</v>
      </c>
      <c r="T3492">
        <f t="shared" si="274"/>
        <v>2014</v>
      </c>
    </row>
    <row r="3493" spans="1:20" ht="60" hidden="1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 s="10">
        <v>1425495447</v>
      </c>
      <c r="J3493">
        <v>1422903447</v>
      </c>
      <c r="K3493" t="b">
        <v>0</v>
      </c>
      <c r="L3493">
        <v>3</v>
      </c>
      <c r="M3493" t="b">
        <v>0</v>
      </c>
      <c r="N3493" s="12" t="s">
        <v>8268</v>
      </c>
      <c r="O3493" t="s">
        <v>8278</v>
      </c>
      <c r="P3493" s="6">
        <f t="shared" si="270"/>
        <v>1.2</v>
      </c>
      <c r="Q3493">
        <f t="shared" si="271"/>
        <v>4</v>
      </c>
      <c r="R3493" s="16">
        <f t="shared" si="272"/>
        <v>42037.789895833332</v>
      </c>
      <c r="S3493" s="16">
        <f t="shared" si="273"/>
        <v>42160.927488425921</v>
      </c>
      <c r="T3493">
        <f t="shared" si="274"/>
        <v>2015</v>
      </c>
    </row>
    <row r="3494" spans="1:20" ht="45" hidden="1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 s="10">
        <v>1438726535</v>
      </c>
      <c r="J3494">
        <v>1433542535</v>
      </c>
      <c r="K3494" t="b">
        <v>0</v>
      </c>
      <c r="L3494">
        <v>2</v>
      </c>
      <c r="M3494" t="b">
        <v>0</v>
      </c>
      <c r="N3494" s="12" t="s">
        <v>8281</v>
      </c>
      <c r="O3494" t="s">
        <v>8285</v>
      </c>
      <c r="P3494" s="6">
        <f t="shared" si="270"/>
        <v>0.01</v>
      </c>
      <c r="Q3494">
        <f t="shared" si="271"/>
        <v>5.5</v>
      </c>
      <c r="R3494" s="16">
        <f t="shared" si="272"/>
        <v>42160.927488425921</v>
      </c>
      <c r="S3494" s="16">
        <f t="shared" si="273"/>
        <v>41830.947013888886</v>
      </c>
      <c r="T3494">
        <f t="shared" si="274"/>
        <v>2015</v>
      </c>
    </row>
    <row r="3495" spans="1:20" ht="60" hidden="1" x14ac:dyDescent="0.25">
      <c r="A3495">
        <v>981</v>
      </c>
      <c r="B3495" s="3" t="s">
        <v>982</v>
      </c>
      <c r="C3495" s="3" t="s">
        <v>5091</v>
      </c>
      <c r="D3495" s="6">
        <v>88888</v>
      </c>
      <c r="E3495" s="8">
        <v>11</v>
      </c>
      <c r="F3495" t="s">
        <v>8220</v>
      </c>
      <c r="G3495" t="s">
        <v>8223</v>
      </c>
      <c r="H3495" t="s">
        <v>8245</v>
      </c>
      <c r="I3495" s="10">
        <v>1407624222</v>
      </c>
      <c r="J3495">
        <v>1405032222</v>
      </c>
      <c r="K3495" t="b">
        <v>0</v>
      </c>
      <c r="L3495">
        <v>4</v>
      </c>
      <c r="M3495" t="b">
        <v>0</v>
      </c>
      <c r="N3495" s="12" t="s">
        <v>8268</v>
      </c>
      <c r="O3495" t="s">
        <v>8270</v>
      </c>
      <c r="P3495" s="6">
        <f t="shared" si="270"/>
        <v>0.01</v>
      </c>
      <c r="Q3495">
        <f t="shared" si="271"/>
        <v>2.75</v>
      </c>
      <c r="R3495" s="16">
        <f t="shared" si="272"/>
        <v>41830.947013888886</v>
      </c>
      <c r="S3495" s="16">
        <f t="shared" si="273"/>
        <v>42447.863553240735</v>
      </c>
      <c r="T3495">
        <f t="shared" si="274"/>
        <v>2014</v>
      </c>
    </row>
    <row r="3496" spans="1:20" ht="60" hidden="1" x14ac:dyDescent="0.25">
      <c r="A3496">
        <v>3970</v>
      </c>
      <c r="B3496" s="3" t="s">
        <v>3967</v>
      </c>
      <c r="C3496" s="3" t="s">
        <v>8077</v>
      </c>
      <c r="D3496" s="6">
        <v>15000</v>
      </c>
      <c r="E3496" s="8">
        <v>11</v>
      </c>
      <c r="F3496" t="s">
        <v>8220</v>
      </c>
      <c r="G3496" t="s">
        <v>8223</v>
      </c>
      <c r="H3496" t="s">
        <v>8245</v>
      </c>
      <c r="I3496" s="10">
        <v>1460925811</v>
      </c>
      <c r="J3496">
        <v>1458333811</v>
      </c>
      <c r="K3496" t="b">
        <v>0</v>
      </c>
      <c r="L3496">
        <v>2</v>
      </c>
      <c r="M3496" t="b">
        <v>0</v>
      </c>
      <c r="N3496" s="12" t="s">
        <v>8283</v>
      </c>
      <c r="O3496" t="s">
        <v>8286</v>
      </c>
      <c r="P3496" s="6">
        <f t="shared" si="270"/>
        <v>7.0000000000000007E-2</v>
      </c>
      <c r="Q3496">
        <f t="shared" si="271"/>
        <v>5.5</v>
      </c>
      <c r="R3496" s="16">
        <f t="shared" si="272"/>
        <v>42447.863553240735</v>
      </c>
      <c r="S3496" s="16">
        <f t="shared" si="273"/>
        <v>42649.742210648154</v>
      </c>
      <c r="T3496">
        <f t="shared" si="274"/>
        <v>2016</v>
      </c>
    </row>
    <row r="3497" spans="1:20" ht="60" hidden="1" x14ac:dyDescent="0.25">
      <c r="A3497">
        <v>512</v>
      </c>
      <c r="B3497" s="3" t="s">
        <v>513</v>
      </c>
      <c r="C3497" s="3" t="s">
        <v>4622</v>
      </c>
      <c r="D3497" s="6">
        <v>8000</v>
      </c>
      <c r="E3497" s="8">
        <v>11</v>
      </c>
      <c r="F3497" t="s">
        <v>8220</v>
      </c>
      <c r="G3497" t="s">
        <v>8223</v>
      </c>
      <c r="H3497" t="s">
        <v>8245</v>
      </c>
      <c r="I3497" s="10">
        <v>1479667727</v>
      </c>
      <c r="J3497">
        <v>1475776127</v>
      </c>
      <c r="K3497" t="b">
        <v>0</v>
      </c>
      <c r="L3497">
        <v>2</v>
      </c>
      <c r="M3497" t="b">
        <v>0</v>
      </c>
      <c r="N3497" s="12" t="s">
        <v>8281</v>
      </c>
      <c r="O3497" t="s">
        <v>8299</v>
      </c>
      <c r="P3497" s="6">
        <f t="shared" si="270"/>
        <v>0.14000000000000001</v>
      </c>
      <c r="Q3497">
        <f t="shared" si="271"/>
        <v>5.5</v>
      </c>
      <c r="R3497" s="16">
        <f t="shared" si="272"/>
        <v>42649.742210648154</v>
      </c>
      <c r="S3497" s="16">
        <f t="shared" si="273"/>
        <v>41718.5237037037</v>
      </c>
      <c r="T3497">
        <f t="shared" si="274"/>
        <v>2016</v>
      </c>
    </row>
    <row r="3498" spans="1:20" ht="60" hidden="1" x14ac:dyDescent="0.25">
      <c r="A3498">
        <v>1123</v>
      </c>
      <c r="B3498" s="3" t="s">
        <v>1124</v>
      </c>
      <c r="C3498" s="3" t="s">
        <v>5233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 s="10">
        <v>1397910848</v>
      </c>
      <c r="J3498">
        <v>1395318848</v>
      </c>
      <c r="K3498" t="b">
        <v>0</v>
      </c>
      <c r="L3498">
        <v>3</v>
      </c>
      <c r="M3498" t="b">
        <v>0</v>
      </c>
      <c r="N3498" s="12" t="s">
        <v>8276</v>
      </c>
      <c r="O3498" t="s">
        <v>8294</v>
      </c>
      <c r="P3498" s="6">
        <f t="shared" si="270"/>
        <v>0.22</v>
      </c>
      <c r="Q3498">
        <f t="shared" si="271"/>
        <v>3.67</v>
      </c>
      <c r="R3498" s="16">
        <f t="shared" si="272"/>
        <v>41718.5237037037</v>
      </c>
      <c r="S3498" s="16">
        <f t="shared" si="273"/>
        <v>41908.996527777781</v>
      </c>
      <c r="T3498">
        <f t="shared" si="274"/>
        <v>2014</v>
      </c>
    </row>
    <row r="3499" spans="1:20" ht="60" hidden="1" x14ac:dyDescent="0.25">
      <c r="A3499">
        <v>1130</v>
      </c>
      <c r="B3499" s="3" t="s">
        <v>1131</v>
      </c>
      <c r="C3499" s="3" t="s">
        <v>5240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 s="10">
        <v>1416963300</v>
      </c>
      <c r="J3499">
        <v>1411775700</v>
      </c>
      <c r="K3499" t="b">
        <v>0</v>
      </c>
      <c r="L3499">
        <v>3</v>
      </c>
      <c r="M3499" t="b">
        <v>0</v>
      </c>
      <c r="N3499" s="12" t="s">
        <v>8276</v>
      </c>
      <c r="O3499" t="s">
        <v>8304</v>
      </c>
      <c r="P3499" s="6">
        <f t="shared" si="270"/>
        <v>0.22</v>
      </c>
      <c r="Q3499">
        <f t="shared" si="271"/>
        <v>3.67</v>
      </c>
      <c r="R3499" s="16">
        <f t="shared" si="272"/>
        <v>41908.996527777781</v>
      </c>
      <c r="S3499" s="16">
        <f t="shared" si="273"/>
        <v>42064.217418981483</v>
      </c>
      <c r="T3499">
        <f t="shared" si="274"/>
        <v>2014</v>
      </c>
    </row>
    <row r="3500" spans="1:20" ht="45" hidden="1" x14ac:dyDescent="0.25">
      <c r="A3500">
        <v>1715</v>
      </c>
      <c r="B3500" s="3" t="s">
        <v>1716</v>
      </c>
      <c r="C3500" s="3" t="s">
        <v>5825</v>
      </c>
      <c r="D3500" s="6">
        <v>5000</v>
      </c>
      <c r="E3500" s="8">
        <v>11</v>
      </c>
      <c r="F3500" t="s">
        <v>8220</v>
      </c>
      <c r="G3500" t="s">
        <v>8223</v>
      </c>
      <c r="H3500" t="s">
        <v>8245</v>
      </c>
      <c r="I3500" s="10">
        <v>1427772120</v>
      </c>
      <c r="J3500">
        <v>1425186785</v>
      </c>
      <c r="K3500" t="b">
        <v>0</v>
      </c>
      <c r="L3500">
        <v>2</v>
      </c>
      <c r="M3500" t="b">
        <v>0</v>
      </c>
      <c r="N3500" s="12" t="s">
        <v>8287</v>
      </c>
      <c r="O3500" t="s">
        <v>8290</v>
      </c>
      <c r="P3500" s="6">
        <f t="shared" si="270"/>
        <v>0.22</v>
      </c>
      <c r="Q3500">
        <f t="shared" si="271"/>
        <v>5.5</v>
      </c>
      <c r="R3500" s="16">
        <f t="shared" si="272"/>
        <v>42064.217418981483</v>
      </c>
      <c r="S3500" s="16">
        <f t="shared" si="273"/>
        <v>41961.492488425924</v>
      </c>
      <c r="T3500">
        <f t="shared" si="274"/>
        <v>2015</v>
      </c>
    </row>
    <row r="3501" spans="1:20" ht="60" hidden="1" x14ac:dyDescent="0.25">
      <c r="A3501">
        <v>3940</v>
      </c>
      <c r="B3501" s="3" t="s">
        <v>3937</v>
      </c>
      <c r="C3501" s="3" t="s">
        <v>8048</v>
      </c>
      <c r="D3501" s="6">
        <v>5000</v>
      </c>
      <c r="E3501" s="8">
        <v>11</v>
      </c>
      <c r="F3501" t="s">
        <v>8220</v>
      </c>
      <c r="G3501" t="s">
        <v>8223</v>
      </c>
      <c r="H3501" t="s">
        <v>8245</v>
      </c>
      <c r="I3501" s="10">
        <v>1420199351</v>
      </c>
      <c r="J3501">
        <v>1416311351</v>
      </c>
      <c r="K3501" t="b">
        <v>0</v>
      </c>
      <c r="L3501">
        <v>2</v>
      </c>
      <c r="M3501" t="b">
        <v>0</v>
      </c>
      <c r="N3501" s="12" t="s">
        <v>8283</v>
      </c>
      <c r="O3501" t="s">
        <v>8286</v>
      </c>
      <c r="P3501" s="6">
        <f t="shared" si="270"/>
        <v>0.22</v>
      </c>
      <c r="Q3501">
        <f t="shared" si="271"/>
        <v>5.5</v>
      </c>
      <c r="R3501" s="16">
        <f t="shared" si="272"/>
        <v>41961.492488425924</v>
      </c>
      <c r="S3501" s="16">
        <f t="shared" si="273"/>
        <v>42107.156319444446</v>
      </c>
      <c r="T3501">
        <f t="shared" si="274"/>
        <v>2014</v>
      </c>
    </row>
    <row r="3502" spans="1:20" ht="30" hidden="1" x14ac:dyDescent="0.25">
      <c r="A3502">
        <v>3103</v>
      </c>
      <c r="B3502" s="3" t="s">
        <v>3103</v>
      </c>
      <c r="C3502" s="3" t="s">
        <v>7213</v>
      </c>
      <c r="D3502" s="6">
        <v>4100</v>
      </c>
      <c r="E3502" s="8">
        <v>11</v>
      </c>
      <c r="F3502" t="s">
        <v>8220</v>
      </c>
      <c r="G3502" t="s">
        <v>8223</v>
      </c>
      <c r="H3502" t="s">
        <v>8245</v>
      </c>
      <c r="I3502" s="10">
        <v>1434080706</v>
      </c>
      <c r="J3502">
        <v>1428896706</v>
      </c>
      <c r="K3502" t="b">
        <v>0</v>
      </c>
      <c r="L3502">
        <v>2</v>
      </c>
      <c r="M3502" t="b">
        <v>0</v>
      </c>
      <c r="N3502" s="12" t="s">
        <v>8283</v>
      </c>
      <c r="O3502" t="s">
        <v>8284</v>
      </c>
      <c r="P3502" s="6">
        <f t="shared" si="270"/>
        <v>0.27</v>
      </c>
      <c r="Q3502">
        <f t="shared" si="271"/>
        <v>5.5</v>
      </c>
      <c r="R3502" s="16">
        <f t="shared" si="272"/>
        <v>42107.156319444446</v>
      </c>
      <c r="S3502" s="16">
        <f t="shared" si="273"/>
        <v>42402.947002314817</v>
      </c>
      <c r="T3502">
        <f t="shared" si="274"/>
        <v>2015</v>
      </c>
    </row>
    <row r="3503" spans="1:20" ht="30" hidden="1" x14ac:dyDescent="0.25">
      <c r="A3503">
        <v>3866</v>
      </c>
      <c r="B3503" s="3" t="s">
        <v>3863</v>
      </c>
      <c r="C3503" s="3" t="s">
        <v>7975</v>
      </c>
      <c r="D3503" s="6">
        <v>2000</v>
      </c>
      <c r="E3503" s="8">
        <v>11</v>
      </c>
      <c r="F3503" t="s">
        <v>8220</v>
      </c>
      <c r="G3503" t="s">
        <v>8223</v>
      </c>
      <c r="H3503" t="s">
        <v>8245</v>
      </c>
      <c r="I3503" s="10">
        <v>1458703740</v>
      </c>
      <c r="J3503">
        <v>1454453021</v>
      </c>
      <c r="K3503" t="b">
        <v>0</v>
      </c>
      <c r="L3503">
        <v>2</v>
      </c>
      <c r="M3503" t="b">
        <v>0</v>
      </c>
      <c r="N3503" s="12" t="s">
        <v>8283</v>
      </c>
      <c r="O3503" t="s">
        <v>8286</v>
      </c>
      <c r="P3503" s="6">
        <f t="shared" si="270"/>
        <v>0.55000000000000004</v>
      </c>
      <c r="Q3503">
        <f t="shared" si="271"/>
        <v>5.5</v>
      </c>
      <c r="R3503" s="16">
        <f t="shared" si="272"/>
        <v>42402.947002314817</v>
      </c>
      <c r="S3503" s="16">
        <f t="shared" si="273"/>
        <v>42514.434548611112</v>
      </c>
      <c r="T3503">
        <f t="shared" si="274"/>
        <v>2016</v>
      </c>
    </row>
    <row r="3504" spans="1:20" ht="60" hidden="1" x14ac:dyDescent="0.25">
      <c r="A3504">
        <v>159</v>
      </c>
      <c r="B3504" s="3" t="s">
        <v>161</v>
      </c>
      <c r="C3504" s="3" t="s">
        <v>4269</v>
      </c>
      <c r="D3504" s="6">
        <v>500000</v>
      </c>
      <c r="E3504" s="8">
        <v>10</v>
      </c>
      <c r="F3504" t="s">
        <v>8219</v>
      </c>
      <c r="G3504" t="s">
        <v>8223</v>
      </c>
      <c r="H3504" t="s">
        <v>8245</v>
      </c>
      <c r="I3504" s="10">
        <v>1467541545</v>
      </c>
      <c r="J3504">
        <v>1464085545</v>
      </c>
      <c r="K3504" t="b">
        <v>0</v>
      </c>
      <c r="L3504">
        <v>1</v>
      </c>
      <c r="M3504" t="b">
        <v>0</v>
      </c>
      <c r="N3504" s="12" t="s">
        <v>8281</v>
      </c>
      <c r="O3504" t="s">
        <v>8297</v>
      </c>
      <c r="P3504" s="6">
        <f t="shared" si="270"/>
        <v>0</v>
      </c>
      <c r="Q3504">
        <f t="shared" si="271"/>
        <v>10</v>
      </c>
      <c r="R3504" s="16">
        <f t="shared" si="272"/>
        <v>42514.434548611112</v>
      </c>
      <c r="S3504" s="16">
        <f t="shared" si="273"/>
        <v>42746.019652777773</v>
      </c>
      <c r="T3504">
        <f t="shared" si="274"/>
        <v>2016</v>
      </c>
    </row>
    <row r="3505" spans="1:20" ht="60" hidden="1" x14ac:dyDescent="0.25">
      <c r="A3505">
        <v>1176</v>
      </c>
      <c r="B3505" s="3" t="s">
        <v>1177</v>
      </c>
      <c r="C3505" s="3" t="s">
        <v>5286</v>
      </c>
      <c r="D3505" s="6">
        <v>175000</v>
      </c>
      <c r="E3505" s="8">
        <v>10</v>
      </c>
      <c r="F3505" t="s">
        <v>8220</v>
      </c>
      <c r="G3505" t="s">
        <v>8225</v>
      </c>
      <c r="H3505" t="s">
        <v>8247</v>
      </c>
      <c r="I3505" s="10">
        <v>1488805200</v>
      </c>
      <c r="J3505">
        <v>1484094498</v>
      </c>
      <c r="K3505" t="b">
        <v>0</v>
      </c>
      <c r="L3505">
        <v>1</v>
      </c>
      <c r="M3505" t="b">
        <v>0</v>
      </c>
      <c r="N3505" s="12" t="s">
        <v>8279</v>
      </c>
      <c r="O3505" t="s">
        <v>8305</v>
      </c>
      <c r="P3505" s="6">
        <f t="shared" si="270"/>
        <v>0.01</v>
      </c>
      <c r="Q3505">
        <f t="shared" si="271"/>
        <v>10</v>
      </c>
      <c r="R3505" s="16">
        <f t="shared" si="272"/>
        <v>42746.019652777773</v>
      </c>
      <c r="S3505" s="16">
        <f t="shared" si="273"/>
        <v>42616.049849537041</v>
      </c>
      <c r="T3505">
        <f t="shared" si="274"/>
        <v>2017</v>
      </c>
    </row>
    <row r="3506" spans="1:20" ht="60" hidden="1" x14ac:dyDescent="0.25">
      <c r="A3506">
        <v>120</v>
      </c>
      <c r="B3506" s="3" t="s">
        <v>122</v>
      </c>
      <c r="C3506" s="3" t="s">
        <v>4231</v>
      </c>
      <c r="D3506" s="6">
        <v>70000</v>
      </c>
      <c r="E3506" s="8">
        <v>10</v>
      </c>
      <c r="F3506" t="s">
        <v>8219</v>
      </c>
      <c r="G3506" t="s">
        <v>8230</v>
      </c>
      <c r="H3506" t="s">
        <v>8251</v>
      </c>
      <c r="I3506" s="10">
        <v>1475457107</v>
      </c>
      <c r="J3506">
        <v>1472865107</v>
      </c>
      <c r="K3506" t="b">
        <v>0</v>
      </c>
      <c r="L3506">
        <v>1</v>
      </c>
      <c r="M3506" t="b">
        <v>0</v>
      </c>
      <c r="N3506" s="12" t="s">
        <v>8281</v>
      </c>
      <c r="O3506" t="s">
        <v>8297</v>
      </c>
      <c r="P3506" s="6">
        <f t="shared" si="270"/>
        <v>0.01</v>
      </c>
      <c r="Q3506">
        <f t="shared" si="271"/>
        <v>10</v>
      </c>
      <c r="R3506" s="16">
        <f t="shared" si="272"/>
        <v>42616.049849537041</v>
      </c>
      <c r="S3506" s="16">
        <f t="shared" si="273"/>
        <v>42061.69594907407</v>
      </c>
      <c r="T3506">
        <f t="shared" si="274"/>
        <v>2016</v>
      </c>
    </row>
    <row r="3507" spans="1:20" ht="60" hidden="1" x14ac:dyDescent="0.25">
      <c r="A3507">
        <v>2685</v>
      </c>
      <c r="B3507" s="3" t="s">
        <v>2685</v>
      </c>
      <c r="C3507" s="3" t="s">
        <v>6795</v>
      </c>
      <c r="D3507" s="6">
        <v>50000</v>
      </c>
      <c r="E3507" s="8">
        <v>10</v>
      </c>
      <c r="F3507" t="s">
        <v>8220</v>
      </c>
      <c r="G3507" t="s">
        <v>8223</v>
      </c>
      <c r="H3507" t="s">
        <v>8245</v>
      </c>
      <c r="I3507" s="10">
        <v>1430149330</v>
      </c>
      <c r="J3507">
        <v>1424968930</v>
      </c>
      <c r="K3507" t="b">
        <v>0</v>
      </c>
      <c r="L3507">
        <v>1</v>
      </c>
      <c r="M3507" t="b">
        <v>0</v>
      </c>
      <c r="N3507" s="12" t="s">
        <v>8279</v>
      </c>
      <c r="O3507" t="s">
        <v>8305</v>
      </c>
      <c r="P3507" s="6">
        <f t="shared" si="270"/>
        <v>0.02</v>
      </c>
      <c r="Q3507">
        <f t="shared" si="271"/>
        <v>10</v>
      </c>
      <c r="R3507" s="16">
        <f t="shared" si="272"/>
        <v>42061.69594907407</v>
      </c>
      <c r="S3507" s="16">
        <f t="shared" si="273"/>
        <v>41830.033958333333</v>
      </c>
      <c r="T3507">
        <f t="shared" si="274"/>
        <v>2015</v>
      </c>
    </row>
    <row r="3508" spans="1:20" ht="60" hidden="1" x14ac:dyDescent="0.25">
      <c r="A3508">
        <v>1911</v>
      </c>
      <c r="B3508" s="3" t="s">
        <v>1912</v>
      </c>
      <c r="C3508" s="3" t="s">
        <v>6021</v>
      </c>
      <c r="D3508" s="6">
        <v>42500</v>
      </c>
      <c r="E3508" s="8">
        <v>10</v>
      </c>
      <c r="F3508" t="s">
        <v>8220</v>
      </c>
      <c r="G3508" t="s">
        <v>8227</v>
      </c>
      <c r="H3508" t="s">
        <v>8249</v>
      </c>
      <c r="I3508" s="10">
        <v>1407545334</v>
      </c>
      <c r="J3508">
        <v>1404953334</v>
      </c>
      <c r="K3508" t="b">
        <v>0</v>
      </c>
      <c r="L3508">
        <v>1</v>
      </c>
      <c r="M3508" t="b">
        <v>0</v>
      </c>
      <c r="N3508" s="12" t="s">
        <v>8268</v>
      </c>
      <c r="O3508" t="s">
        <v>8278</v>
      </c>
      <c r="P3508" s="6">
        <f t="shared" si="270"/>
        <v>0.02</v>
      </c>
      <c r="Q3508">
        <f t="shared" si="271"/>
        <v>10</v>
      </c>
      <c r="R3508" s="16">
        <f t="shared" si="272"/>
        <v>41830.033958333333</v>
      </c>
      <c r="S3508" s="16">
        <f t="shared" si="273"/>
        <v>42349.824097222227</v>
      </c>
      <c r="T3508">
        <f t="shared" si="274"/>
        <v>2014</v>
      </c>
    </row>
    <row r="3509" spans="1:20" ht="45" hidden="1" x14ac:dyDescent="0.25">
      <c r="A3509">
        <v>771</v>
      </c>
      <c r="B3509" s="3" t="s">
        <v>772</v>
      </c>
      <c r="C3509" s="3" t="s">
        <v>4881</v>
      </c>
      <c r="D3509" s="6">
        <v>38000</v>
      </c>
      <c r="E3509" s="8">
        <v>10</v>
      </c>
      <c r="F3509" t="s">
        <v>8220</v>
      </c>
      <c r="G3509" t="s">
        <v>8223</v>
      </c>
      <c r="H3509" t="s">
        <v>8245</v>
      </c>
      <c r="I3509" s="10">
        <v>1454183202</v>
      </c>
      <c r="J3509">
        <v>1449863202</v>
      </c>
      <c r="K3509" t="b">
        <v>0</v>
      </c>
      <c r="L3509">
        <v>1</v>
      </c>
      <c r="M3509" t="b">
        <v>0</v>
      </c>
      <c r="N3509" s="12" t="s">
        <v>8271</v>
      </c>
      <c r="O3509" t="s">
        <v>8312</v>
      </c>
      <c r="P3509" s="6">
        <f t="shared" si="270"/>
        <v>0.03</v>
      </c>
      <c r="Q3509">
        <f t="shared" si="271"/>
        <v>10</v>
      </c>
      <c r="R3509" s="16">
        <f t="shared" si="272"/>
        <v>42349.824097222227</v>
      </c>
      <c r="S3509" s="16">
        <f t="shared" si="273"/>
        <v>42786.350231481483</v>
      </c>
      <c r="T3509">
        <f t="shared" si="274"/>
        <v>2015</v>
      </c>
    </row>
    <row r="3510" spans="1:20" ht="30" hidden="1" x14ac:dyDescent="0.25">
      <c r="A3510">
        <v>3132</v>
      </c>
      <c r="B3510" s="3" t="s">
        <v>3132</v>
      </c>
      <c r="C3510" s="3" t="s">
        <v>7242</v>
      </c>
      <c r="D3510" s="6">
        <v>30000</v>
      </c>
      <c r="E3510" s="8">
        <v>10</v>
      </c>
      <c r="F3510" t="s">
        <v>8221</v>
      </c>
      <c r="G3510" t="s">
        <v>8223</v>
      </c>
      <c r="H3510" t="s">
        <v>8245</v>
      </c>
      <c r="I3510" s="10">
        <v>1492759460</v>
      </c>
      <c r="J3510">
        <v>1487579060</v>
      </c>
      <c r="K3510" t="b">
        <v>0</v>
      </c>
      <c r="L3510">
        <v>1</v>
      </c>
      <c r="M3510" t="b">
        <v>0</v>
      </c>
      <c r="N3510" s="12" t="s">
        <v>8283</v>
      </c>
      <c r="O3510" t="s">
        <v>8286</v>
      </c>
      <c r="P3510" s="6">
        <f t="shared" si="270"/>
        <v>0.03</v>
      </c>
      <c r="Q3510">
        <f t="shared" si="271"/>
        <v>10</v>
      </c>
      <c r="R3510" s="16">
        <f t="shared" si="272"/>
        <v>42786.350231481483</v>
      </c>
      <c r="S3510" s="16">
        <f t="shared" si="273"/>
        <v>41825.055231481485</v>
      </c>
      <c r="T3510">
        <f t="shared" si="274"/>
        <v>2017</v>
      </c>
    </row>
    <row r="3511" spans="1:20" ht="60" hidden="1" x14ac:dyDescent="0.25">
      <c r="A3511">
        <v>3065</v>
      </c>
      <c r="B3511" s="3" t="s">
        <v>3065</v>
      </c>
      <c r="C3511" s="3" t="s">
        <v>7175</v>
      </c>
      <c r="D3511" s="6">
        <v>25000</v>
      </c>
      <c r="E3511" s="8">
        <v>10</v>
      </c>
      <c r="F3511" t="s">
        <v>8220</v>
      </c>
      <c r="G3511" t="s">
        <v>8223</v>
      </c>
      <c r="H3511" t="s">
        <v>8245</v>
      </c>
      <c r="I3511" s="10">
        <v>1406683172</v>
      </c>
      <c r="J3511">
        <v>1404523172</v>
      </c>
      <c r="K3511" t="b">
        <v>0</v>
      </c>
      <c r="L3511">
        <v>2</v>
      </c>
      <c r="M3511" t="b">
        <v>0</v>
      </c>
      <c r="N3511" s="12" t="s">
        <v>8283</v>
      </c>
      <c r="O3511" t="s">
        <v>8284</v>
      </c>
      <c r="P3511" s="6">
        <f t="shared" si="270"/>
        <v>0.04</v>
      </c>
      <c r="Q3511">
        <f t="shared" si="271"/>
        <v>5</v>
      </c>
      <c r="R3511" s="16">
        <f t="shared" si="272"/>
        <v>41825.055231481485</v>
      </c>
      <c r="S3511" s="16">
        <f t="shared" si="273"/>
        <v>42745.031469907408</v>
      </c>
      <c r="T3511">
        <f t="shared" si="274"/>
        <v>2014</v>
      </c>
    </row>
    <row r="3512" spans="1:20" ht="45" hidden="1" x14ac:dyDescent="0.25">
      <c r="A3512">
        <v>3110</v>
      </c>
      <c r="B3512" s="3" t="s">
        <v>3110</v>
      </c>
      <c r="C3512" s="3" t="s">
        <v>7220</v>
      </c>
      <c r="D3512" s="6">
        <v>25000</v>
      </c>
      <c r="E3512" s="8">
        <v>10</v>
      </c>
      <c r="F3512" t="s">
        <v>8220</v>
      </c>
      <c r="G3512" t="s">
        <v>8223</v>
      </c>
      <c r="H3512" t="s">
        <v>8245</v>
      </c>
      <c r="I3512" s="10">
        <v>1487465119</v>
      </c>
      <c r="J3512">
        <v>1484009119</v>
      </c>
      <c r="K3512" t="b">
        <v>0</v>
      </c>
      <c r="L3512">
        <v>1</v>
      </c>
      <c r="M3512" t="b">
        <v>0</v>
      </c>
      <c r="N3512" s="12" t="s">
        <v>8283</v>
      </c>
      <c r="O3512" t="s">
        <v>8284</v>
      </c>
      <c r="P3512" s="6">
        <f t="shared" si="270"/>
        <v>0.04</v>
      </c>
      <c r="Q3512">
        <f t="shared" si="271"/>
        <v>10</v>
      </c>
      <c r="R3512" s="16">
        <f t="shared" si="272"/>
        <v>42745.031469907408</v>
      </c>
      <c r="S3512" s="16">
        <f t="shared" si="273"/>
        <v>42017.843287037031</v>
      </c>
      <c r="T3512">
        <f t="shared" si="274"/>
        <v>2017</v>
      </c>
    </row>
    <row r="3513" spans="1:20" ht="60" hidden="1" x14ac:dyDescent="0.25">
      <c r="A3513">
        <v>2374</v>
      </c>
      <c r="B3513" s="3" t="s">
        <v>2375</v>
      </c>
      <c r="C3513" s="3" t="s">
        <v>6484</v>
      </c>
      <c r="D3513" s="6">
        <v>22000</v>
      </c>
      <c r="E3513" s="8">
        <v>10</v>
      </c>
      <c r="F3513" t="s">
        <v>8219</v>
      </c>
      <c r="G3513" t="s">
        <v>8223</v>
      </c>
      <c r="H3513" t="s">
        <v>8245</v>
      </c>
      <c r="I3513" s="10">
        <v>1423772060</v>
      </c>
      <c r="J3513">
        <v>1421180060</v>
      </c>
      <c r="K3513" t="b">
        <v>0</v>
      </c>
      <c r="L3513">
        <v>1</v>
      </c>
      <c r="M3513" t="b">
        <v>0</v>
      </c>
      <c r="N3513" s="12" t="s">
        <v>8268</v>
      </c>
      <c r="O3513" t="s">
        <v>8302</v>
      </c>
      <c r="P3513" s="6">
        <f t="shared" si="270"/>
        <v>0.05</v>
      </c>
      <c r="Q3513">
        <f t="shared" si="271"/>
        <v>10</v>
      </c>
      <c r="R3513" s="16">
        <f t="shared" si="272"/>
        <v>42017.843287037031</v>
      </c>
      <c r="S3513" s="16">
        <f t="shared" si="273"/>
        <v>42649.924907407403</v>
      </c>
      <c r="T3513">
        <f t="shared" si="274"/>
        <v>2015</v>
      </c>
    </row>
    <row r="3514" spans="1:20" ht="60" hidden="1" x14ac:dyDescent="0.25">
      <c r="A3514">
        <v>1867</v>
      </c>
      <c r="B3514" s="3" t="s">
        <v>1868</v>
      </c>
      <c r="C3514" s="3" t="s">
        <v>5977</v>
      </c>
      <c r="D3514" s="6">
        <v>20000</v>
      </c>
      <c r="E3514" s="8">
        <v>10</v>
      </c>
      <c r="F3514" t="s">
        <v>8220</v>
      </c>
      <c r="G3514" t="s">
        <v>8223</v>
      </c>
      <c r="H3514" t="s">
        <v>8245</v>
      </c>
      <c r="I3514" s="10">
        <v>1478383912</v>
      </c>
      <c r="J3514">
        <v>1475791912</v>
      </c>
      <c r="K3514" t="b">
        <v>0</v>
      </c>
      <c r="L3514">
        <v>1</v>
      </c>
      <c r="M3514" t="b">
        <v>0</v>
      </c>
      <c r="N3514" s="12" t="s">
        <v>8276</v>
      </c>
      <c r="O3514" t="s">
        <v>8304</v>
      </c>
      <c r="P3514" s="6">
        <f t="shared" si="270"/>
        <v>0.05</v>
      </c>
      <c r="Q3514">
        <f t="shared" si="271"/>
        <v>10</v>
      </c>
      <c r="R3514" s="16">
        <f t="shared" si="272"/>
        <v>42649.924907407403</v>
      </c>
      <c r="S3514" s="16">
        <f t="shared" si="273"/>
        <v>41951.973229166666</v>
      </c>
      <c r="T3514">
        <f t="shared" si="274"/>
        <v>2016</v>
      </c>
    </row>
    <row r="3515" spans="1:20" ht="45" hidden="1" x14ac:dyDescent="0.25">
      <c r="A3515">
        <v>2126</v>
      </c>
      <c r="B3515" s="3" t="s">
        <v>2127</v>
      </c>
      <c r="C3515" s="3" t="s">
        <v>6236</v>
      </c>
      <c r="D3515" s="6">
        <v>20000</v>
      </c>
      <c r="E3515" s="8">
        <v>10</v>
      </c>
      <c r="F3515" t="s">
        <v>8220</v>
      </c>
      <c r="G3515" t="s">
        <v>8223</v>
      </c>
      <c r="H3515" t="s">
        <v>8245</v>
      </c>
      <c r="I3515" s="10">
        <v>1418080887</v>
      </c>
      <c r="J3515">
        <v>1415488887</v>
      </c>
      <c r="K3515" t="b">
        <v>0</v>
      </c>
      <c r="L3515">
        <v>2</v>
      </c>
      <c r="M3515" t="b">
        <v>0</v>
      </c>
      <c r="N3515" s="12" t="s">
        <v>8276</v>
      </c>
      <c r="O3515" t="s">
        <v>8294</v>
      </c>
      <c r="P3515" s="6">
        <f t="shared" si="270"/>
        <v>0.05</v>
      </c>
      <c r="Q3515">
        <f t="shared" si="271"/>
        <v>5</v>
      </c>
      <c r="R3515" s="16">
        <f t="shared" si="272"/>
        <v>41951.973229166666</v>
      </c>
      <c r="S3515" s="16">
        <f t="shared" si="273"/>
        <v>42154.818819444445</v>
      </c>
      <c r="T3515">
        <f t="shared" si="274"/>
        <v>2014</v>
      </c>
    </row>
    <row r="3516" spans="1:20" ht="45" hidden="1" x14ac:dyDescent="0.25">
      <c r="A3516">
        <v>3878</v>
      </c>
      <c r="B3516" s="3" t="s">
        <v>3875</v>
      </c>
      <c r="C3516" s="3" t="s">
        <v>7987</v>
      </c>
      <c r="D3516" s="6">
        <v>18000</v>
      </c>
      <c r="E3516" s="8">
        <v>10</v>
      </c>
      <c r="F3516" t="s">
        <v>8219</v>
      </c>
      <c r="G3516" t="s">
        <v>8223</v>
      </c>
      <c r="H3516" t="s">
        <v>8245</v>
      </c>
      <c r="I3516" s="10">
        <v>1435636740</v>
      </c>
      <c r="J3516">
        <v>1433014746</v>
      </c>
      <c r="K3516" t="b">
        <v>0</v>
      </c>
      <c r="L3516">
        <v>1</v>
      </c>
      <c r="M3516" t="b">
        <v>0</v>
      </c>
      <c r="N3516" s="12" t="s">
        <v>8283</v>
      </c>
      <c r="O3516" t="s">
        <v>8295</v>
      </c>
      <c r="P3516" s="6">
        <f t="shared" si="270"/>
        <v>0.06</v>
      </c>
      <c r="Q3516">
        <f t="shared" si="271"/>
        <v>10</v>
      </c>
      <c r="R3516" s="16">
        <f t="shared" si="272"/>
        <v>42154.818819444445</v>
      </c>
      <c r="S3516" s="16">
        <f t="shared" si="273"/>
        <v>42223.619456018518</v>
      </c>
      <c r="T3516">
        <f t="shared" si="274"/>
        <v>2015</v>
      </c>
    </row>
    <row r="3517" spans="1:20" ht="60" hidden="1" x14ac:dyDescent="0.25">
      <c r="A3517">
        <v>630</v>
      </c>
      <c r="B3517" s="3" t="s">
        <v>631</v>
      </c>
      <c r="C3517" s="3" t="s">
        <v>4740</v>
      </c>
      <c r="D3517" s="6">
        <v>11999</v>
      </c>
      <c r="E3517" s="8">
        <v>10</v>
      </c>
      <c r="F3517" t="s">
        <v>8219</v>
      </c>
      <c r="G3517" t="s">
        <v>8223</v>
      </c>
      <c r="H3517" t="s">
        <v>8245</v>
      </c>
      <c r="I3517" s="10">
        <v>1441516200</v>
      </c>
      <c r="J3517">
        <v>1438959121</v>
      </c>
      <c r="K3517" t="b">
        <v>0</v>
      </c>
      <c r="L3517">
        <v>1</v>
      </c>
      <c r="M3517" t="b">
        <v>0</v>
      </c>
      <c r="N3517" s="12" t="s">
        <v>8268</v>
      </c>
      <c r="O3517" t="s">
        <v>8302</v>
      </c>
      <c r="P3517" s="6">
        <f t="shared" si="270"/>
        <v>0.08</v>
      </c>
      <c r="Q3517">
        <f t="shared" si="271"/>
        <v>10</v>
      </c>
      <c r="R3517" s="16">
        <f t="shared" si="272"/>
        <v>42223.619456018518</v>
      </c>
      <c r="S3517" s="16">
        <f t="shared" si="273"/>
        <v>41650.015057870369</v>
      </c>
      <c r="T3517">
        <f t="shared" si="274"/>
        <v>2015</v>
      </c>
    </row>
    <row r="3518" spans="1:20" ht="45" hidden="1" x14ac:dyDescent="0.25">
      <c r="A3518">
        <v>443</v>
      </c>
      <c r="B3518" s="3" t="s">
        <v>444</v>
      </c>
      <c r="C3518" s="3" t="s">
        <v>4553</v>
      </c>
      <c r="D3518" s="6">
        <v>10000</v>
      </c>
      <c r="E3518" s="8">
        <v>10</v>
      </c>
      <c r="F3518" t="s">
        <v>8220</v>
      </c>
      <c r="G3518" t="s">
        <v>8228</v>
      </c>
      <c r="H3518" t="s">
        <v>8250</v>
      </c>
      <c r="I3518" s="10">
        <v>1391991701</v>
      </c>
      <c r="J3518">
        <v>1389399701</v>
      </c>
      <c r="K3518" t="b">
        <v>0</v>
      </c>
      <c r="L3518">
        <v>2</v>
      </c>
      <c r="M3518" t="b">
        <v>0</v>
      </c>
      <c r="N3518" s="12" t="s">
        <v>8281</v>
      </c>
      <c r="O3518" t="s">
        <v>8299</v>
      </c>
      <c r="P3518" s="6">
        <f t="shared" si="270"/>
        <v>0.1</v>
      </c>
      <c r="Q3518">
        <f t="shared" si="271"/>
        <v>5</v>
      </c>
      <c r="R3518" s="16">
        <f t="shared" si="272"/>
        <v>41650.015057870369</v>
      </c>
      <c r="S3518" s="16">
        <f t="shared" si="273"/>
        <v>42447.896875000006</v>
      </c>
      <c r="T3518">
        <f t="shared" si="274"/>
        <v>2014</v>
      </c>
    </row>
    <row r="3519" spans="1:20" ht="45" hidden="1" x14ac:dyDescent="0.25">
      <c r="A3519">
        <v>482</v>
      </c>
      <c r="B3519" s="3" t="s">
        <v>483</v>
      </c>
      <c r="C3519" s="3" t="s">
        <v>4592</v>
      </c>
      <c r="D3519" s="6">
        <v>10000</v>
      </c>
      <c r="E3519" s="8">
        <v>10</v>
      </c>
      <c r="F3519" t="s">
        <v>8220</v>
      </c>
      <c r="G3519" t="s">
        <v>8223</v>
      </c>
      <c r="H3519" t="s">
        <v>8245</v>
      </c>
      <c r="I3519" s="10">
        <v>1460644440</v>
      </c>
      <c r="J3519">
        <v>1458336690</v>
      </c>
      <c r="K3519" t="b">
        <v>0</v>
      </c>
      <c r="L3519">
        <v>1</v>
      </c>
      <c r="M3519" t="b">
        <v>0</v>
      </c>
      <c r="N3519" s="12" t="s">
        <v>8281</v>
      </c>
      <c r="O3519" t="s">
        <v>8299</v>
      </c>
      <c r="P3519" s="6">
        <f t="shared" si="270"/>
        <v>0.1</v>
      </c>
      <c r="Q3519">
        <f t="shared" si="271"/>
        <v>10</v>
      </c>
      <c r="R3519" s="16">
        <f t="shared" si="272"/>
        <v>42447.896875000006</v>
      </c>
      <c r="S3519" s="16">
        <f t="shared" si="273"/>
        <v>42121.367002314815</v>
      </c>
      <c r="T3519">
        <f t="shared" si="274"/>
        <v>2016</v>
      </c>
    </row>
    <row r="3520" spans="1:20" ht="60" hidden="1" x14ac:dyDescent="0.25">
      <c r="A3520">
        <v>1564</v>
      </c>
      <c r="B3520" s="3" t="s">
        <v>1565</v>
      </c>
      <c r="C3520" s="3" t="s">
        <v>5674</v>
      </c>
      <c r="D3520" s="6">
        <v>10000</v>
      </c>
      <c r="E3520" s="8">
        <v>10</v>
      </c>
      <c r="F3520" t="s">
        <v>8219</v>
      </c>
      <c r="G3520" t="s">
        <v>8223</v>
      </c>
      <c r="H3520" t="s">
        <v>8245</v>
      </c>
      <c r="I3520" s="10">
        <v>1432843500</v>
      </c>
      <c r="J3520">
        <v>1430124509</v>
      </c>
      <c r="K3520" t="b">
        <v>0</v>
      </c>
      <c r="L3520">
        <v>1</v>
      </c>
      <c r="M3520" t="b">
        <v>0</v>
      </c>
      <c r="N3520" s="12" t="s">
        <v>8271</v>
      </c>
      <c r="O3520" t="s">
        <v>8309</v>
      </c>
      <c r="P3520" s="6">
        <f t="shared" si="270"/>
        <v>0.1</v>
      </c>
      <c r="Q3520">
        <f t="shared" si="271"/>
        <v>10</v>
      </c>
      <c r="R3520" s="16">
        <f t="shared" si="272"/>
        <v>42121.367002314815</v>
      </c>
      <c r="S3520" s="16">
        <f t="shared" si="273"/>
        <v>42437.64534722222</v>
      </c>
      <c r="T3520">
        <f t="shared" si="274"/>
        <v>2015</v>
      </c>
    </row>
    <row r="3521" spans="1:20" ht="30" hidden="1" x14ac:dyDescent="0.25">
      <c r="A3521">
        <v>4000</v>
      </c>
      <c r="B3521" s="3" t="s">
        <v>3996</v>
      </c>
      <c r="C3521" s="3" t="s">
        <v>8106</v>
      </c>
      <c r="D3521" s="6">
        <v>8000</v>
      </c>
      <c r="E3521" s="8">
        <v>10</v>
      </c>
      <c r="F3521" t="s">
        <v>8220</v>
      </c>
      <c r="G3521" t="s">
        <v>8223</v>
      </c>
      <c r="H3521" t="s">
        <v>8245</v>
      </c>
      <c r="I3521" s="10">
        <v>1462631358</v>
      </c>
      <c r="J3521">
        <v>1457450958</v>
      </c>
      <c r="K3521" t="b">
        <v>0</v>
      </c>
      <c r="L3521">
        <v>1</v>
      </c>
      <c r="M3521" t="b">
        <v>0</v>
      </c>
      <c r="N3521" s="12" t="s">
        <v>8283</v>
      </c>
      <c r="O3521" t="s">
        <v>8286</v>
      </c>
      <c r="P3521" s="6">
        <f t="shared" si="270"/>
        <v>0.13</v>
      </c>
      <c r="Q3521">
        <f t="shared" si="271"/>
        <v>10</v>
      </c>
      <c r="R3521" s="16">
        <f t="shared" si="272"/>
        <v>42437.64534722222</v>
      </c>
      <c r="S3521" s="16">
        <f t="shared" si="273"/>
        <v>41526.345914351856</v>
      </c>
      <c r="T3521">
        <f t="shared" si="274"/>
        <v>2016</v>
      </c>
    </row>
    <row r="3522" spans="1:20" ht="60" hidden="1" x14ac:dyDescent="0.25">
      <c r="A3522">
        <v>1114</v>
      </c>
      <c r="B3522" s="3" t="s">
        <v>1115</v>
      </c>
      <c r="C3522" s="3" t="s">
        <v>5224</v>
      </c>
      <c r="D3522" s="6">
        <v>6000</v>
      </c>
      <c r="E3522" s="8">
        <v>10</v>
      </c>
      <c r="F3522" t="s">
        <v>8220</v>
      </c>
      <c r="G3522" t="s">
        <v>8224</v>
      </c>
      <c r="H3522" t="s">
        <v>8246</v>
      </c>
      <c r="I3522" s="10">
        <v>1381306687</v>
      </c>
      <c r="J3522">
        <v>1378714687</v>
      </c>
      <c r="K3522" t="b">
        <v>0</v>
      </c>
      <c r="L3522">
        <v>3</v>
      </c>
      <c r="M3522" t="b">
        <v>0</v>
      </c>
      <c r="N3522" s="12" t="s">
        <v>8276</v>
      </c>
      <c r="O3522" t="s">
        <v>8294</v>
      </c>
      <c r="P3522" s="6">
        <f t="shared" ref="P3522:P3585" si="275">ROUND(E3522/D3522*100,2)</f>
        <v>0.17</v>
      </c>
      <c r="Q3522">
        <f t="shared" ref="Q3522:Q3585" si="276">ROUND(E3522/L3522,2)</f>
        <v>3.33</v>
      </c>
      <c r="R3522" s="16">
        <f t="shared" si="272"/>
        <v>41526.345914351856</v>
      </c>
      <c r="S3522" s="16">
        <f t="shared" si="273"/>
        <v>41989.664409722223</v>
      </c>
      <c r="T3522">
        <f t="shared" si="274"/>
        <v>2013</v>
      </c>
    </row>
    <row r="3523" spans="1:20" ht="60" hidden="1" x14ac:dyDescent="0.25">
      <c r="A3523">
        <v>1701</v>
      </c>
      <c r="B3523" s="3" t="s">
        <v>1702</v>
      </c>
      <c r="C3523" s="3" t="s">
        <v>5811</v>
      </c>
      <c r="D3523" s="6">
        <v>5050</v>
      </c>
      <c r="E3523" s="8">
        <v>10</v>
      </c>
      <c r="F3523" t="s">
        <v>8220</v>
      </c>
      <c r="G3523" t="s">
        <v>8223</v>
      </c>
      <c r="H3523" t="s">
        <v>8245</v>
      </c>
      <c r="I3523" s="10">
        <v>1421337405</v>
      </c>
      <c r="J3523">
        <v>1418745405</v>
      </c>
      <c r="K3523" t="b">
        <v>0</v>
      </c>
      <c r="L3523">
        <v>2</v>
      </c>
      <c r="M3523" t="b">
        <v>0</v>
      </c>
      <c r="N3523" s="12" t="s">
        <v>8287</v>
      </c>
      <c r="O3523" t="s">
        <v>8290</v>
      </c>
      <c r="P3523" s="6">
        <f t="shared" si="275"/>
        <v>0.2</v>
      </c>
      <c r="Q3523">
        <f t="shared" si="276"/>
        <v>5</v>
      </c>
      <c r="R3523" s="16">
        <f t="shared" ref="R3523:R3586" si="277">(((J3523/60)/60)/24)+DATE(1970,1,1)</f>
        <v>41989.664409722223</v>
      </c>
      <c r="S3523" s="16">
        <f t="shared" ref="S3523:S3586" si="278">(((J3524/60)/60)/24)+DATE(1970,1,1)</f>
        <v>42153.631597222222</v>
      </c>
      <c r="T3523">
        <f t="shared" ref="T3523:T3586" si="279">YEAR(R3523)</f>
        <v>2014</v>
      </c>
    </row>
    <row r="3524" spans="1:20" ht="45" hidden="1" x14ac:dyDescent="0.25">
      <c r="A3524">
        <v>509</v>
      </c>
      <c r="B3524" s="3" t="s">
        <v>510</v>
      </c>
      <c r="C3524" s="3" t="s">
        <v>4619</v>
      </c>
      <c r="D3524" s="6">
        <v>5000</v>
      </c>
      <c r="E3524" s="8">
        <v>10</v>
      </c>
      <c r="F3524" t="s">
        <v>8220</v>
      </c>
      <c r="G3524" t="s">
        <v>8224</v>
      </c>
      <c r="H3524" t="s">
        <v>8246</v>
      </c>
      <c r="I3524" s="10">
        <v>1435504170</v>
      </c>
      <c r="J3524">
        <v>1432912170</v>
      </c>
      <c r="K3524" t="b">
        <v>0</v>
      </c>
      <c r="L3524">
        <v>1</v>
      </c>
      <c r="M3524" t="b">
        <v>0</v>
      </c>
      <c r="N3524" s="12" t="s">
        <v>8281</v>
      </c>
      <c r="O3524" t="s">
        <v>8299</v>
      </c>
      <c r="P3524" s="6">
        <f t="shared" si="275"/>
        <v>0.2</v>
      </c>
      <c r="Q3524">
        <f t="shared" si="276"/>
        <v>10</v>
      </c>
      <c r="R3524" s="16">
        <f t="shared" si="277"/>
        <v>42153.631597222222</v>
      </c>
      <c r="S3524" s="16">
        <f t="shared" si="278"/>
        <v>42450.589143518519</v>
      </c>
      <c r="T3524">
        <f t="shared" si="279"/>
        <v>2015</v>
      </c>
    </row>
    <row r="3525" spans="1:20" ht="60" hidden="1" x14ac:dyDescent="0.25">
      <c r="A3525">
        <v>577</v>
      </c>
      <c r="B3525" s="3" t="s">
        <v>578</v>
      </c>
      <c r="C3525" s="3" t="s">
        <v>4687</v>
      </c>
      <c r="D3525" s="6">
        <v>5000</v>
      </c>
      <c r="E3525" s="8">
        <v>10</v>
      </c>
      <c r="F3525" t="s">
        <v>8220</v>
      </c>
      <c r="G3525" t="s">
        <v>8223</v>
      </c>
      <c r="H3525" t="s">
        <v>8245</v>
      </c>
      <c r="I3525" s="10">
        <v>1463753302</v>
      </c>
      <c r="J3525">
        <v>1458569302</v>
      </c>
      <c r="K3525" t="b">
        <v>0</v>
      </c>
      <c r="L3525">
        <v>1</v>
      </c>
      <c r="M3525" t="b">
        <v>0</v>
      </c>
      <c r="N3525" s="12" t="s">
        <v>8268</v>
      </c>
      <c r="O3525" t="s">
        <v>8302</v>
      </c>
      <c r="P3525" s="6">
        <f t="shared" si="275"/>
        <v>0.2</v>
      </c>
      <c r="Q3525">
        <f t="shared" si="276"/>
        <v>10</v>
      </c>
      <c r="R3525" s="16">
        <f t="shared" si="277"/>
        <v>42450.589143518519</v>
      </c>
      <c r="S3525" s="16">
        <f t="shared" si="278"/>
        <v>42102.650567129633</v>
      </c>
      <c r="T3525">
        <f t="shared" si="279"/>
        <v>2016</v>
      </c>
    </row>
    <row r="3526" spans="1:20" ht="60" hidden="1" x14ac:dyDescent="0.25">
      <c r="A3526">
        <v>606</v>
      </c>
      <c r="B3526" s="3" t="s">
        <v>607</v>
      </c>
      <c r="C3526" s="3" t="s">
        <v>4716</v>
      </c>
      <c r="D3526" s="6">
        <v>5000</v>
      </c>
      <c r="E3526" s="8">
        <v>10</v>
      </c>
      <c r="F3526" t="s">
        <v>8219</v>
      </c>
      <c r="G3526" t="s">
        <v>8232</v>
      </c>
      <c r="H3526" t="s">
        <v>8248</v>
      </c>
      <c r="I3526" s="10">
        <v>1432479600</v>
      </c>
      <c r="J3526">
        <v>1428507409</v>
      </c>
      <c r="K3526" t="b">
        <v>0</v>
      </c>
      <c r="L3526">
        <v>1</v>
      </c>
      <c r="M3526" t="b">
        <v>0</v>
      </c>
      <c r="N3526" s="12" t="s">
        <v>8268</v>
      </c>
      <c r="O3526" t="s">
        <v>8302</v>
      </c>
      <c r="P3526" s="6">
        <f t="shared" si="275"/>
        <v>0.2</v>
      </c>
      <c r="Q3526">
        <f t="shared" si="276"/>
        <v>10</v>
      </c>
      <c r="R3526" s="16">
        <f t="shared" si="277"/>
        <v>42102.650567129633</v>
      </c>
      <c r="S3526" s="16">
        <f t="shared" si="278"/>
        <v>42262.849050925928</v>
      </c>
      <c r="T3526">
        <f t="shared" si="279"/>
        <v>2015</v>
      </c>
    </row>
    <row r="3527" spans="1:20" ht="45" hidden="1" x14ac:dyDescent="0.25">
      <c r="A3527">
        <v>2396</v>
      </c>
      <c r="B3527" s="3" t="s">
        <v>2397</v>
      </c>
      <c r="C3527" s="3" t="s">
        <v>6506</v>
      </c>
      <c r="D3527" s="6">
        <v>5000</v>
      </c>
      <c r="E3527" s="8">
        <v>10</v>
      </c>
      <c r="F3527" t="s">
        <v>8219</v>
      </c>
      <c r="G3527" t="s">
        <v>8239</v>
      </c>
      <c r="H3527" t="s">
        <v>8256</v>
      </c>
      <c r="I3527" s="10">
        <v>1444940558</v>
      </c>
      <c r="J3527">
        <v>1442348558</v>
      </c>
      <c r="K3527" t="b">
        <v>0</v>
      </c>
      <c r="L3527">
        <v>1</v>
      </c>
      <c r="M3527" t="b">
        <v>0</v>
      </c>
      <c r="N3527" s="12" t="s">
        <v>8268</v>
      </c>
      <c r="O3527" t="s">
        <v>8302</v>
      </c>
      <c r="P3527" s="6">
        <f t="shared" si="275"/>
        <v>0.2</v>
      </c>
      <c r="Q3527">
        <f t="shared" si="276"/>
        <v>10</v>
      </c>
      <c r="R3527" s="16">
        <f t="shared" si="277"/>
        <v>42262.849050925928</v>
      </c>
      <c r="S3527" s="16">
        <f t="shared" si="278"/>
        <v>42383.899456018517</v>
      </c>
      <c r="T3527">
        <f t="shared" si="279"/>
        <v>2015</v>
      </c>
    </row>
    <row r="3528" spans="1:20" ht="30" hidden="1" x14ac:dyDescent="0.25">
      <c r="A3528">
        <v>2440</v>
      </c>
      <c r="B3528" s="3" t="s">
        <v>2441</v>
      </c>
      <c r="C3528" s="3" t="s">
        <v>6550</v>
      </c>
      <c r="D3528" s="6">
        <v>5000</v>
      </c>
      <c r="E3528" s="8">
        <v>10</v>
      </c>
      <c r="F3528" t="s">
        <v>8220</v>
      </c>
      <c r="G3528" t="s">
        <v>8241</v>
      </c>
      <c r="H3528" t="s">
        <v>8248</v>
      </c>
      <c r="I3528" s="10">
        <v>1455399313</v>
      </c>
      <c r="J3528">
        <v>1452807313</v>
      </c>
      <c r="K3528" t="b">
        <v>0</v>
      </c>
      <c r="L3528">
        <v>2</v>
      </c>
      <c r="M3528" t="b">
        <v>0</v>
      </c>
      <c r="N3528" s="12" t="s">
        <v>8279</v>
      </c>
      <c r="O3528" t="s">
        <v>8305</v>
      </c>
      <c r="P3528" s="6">
        <f t="shared" si="275"/>
        <v>0.2</v>
      </c>
      <c r="Q3528">
        <f t="shared" si="276"/>
        <v>5</v>
      </c>
      <c r="R3528" s="16">
        <f t="shared" si="277"/>
        <v>42383.899456018517</v>
      </c>
      <c r="S3528" s="16">
        <f t="shared" si="278"/>
        <v>41865.659780092588</v>
      </c>
      <c r="T3528">
        <f t="shared" si="279"/>
        <v>2016</v>
      </c>
    </row>
    <row r="3529" spans="1:20" ht="60" hidden="1" x14ac:dyDescent="0.25">
      <c r="A3529">
        <v>3868</v>
      </c>
      <c r="B3529" s="3" t="s">
        <v>3865</v>
      </c>
      <c r="C3529" s="3" t="s">
        <v>7977</v>
      </c>
      <c r="D3529" s="6">
        <v>5000</v>
      </c>
      <c r="E3529" s="8">
        <v>10</v>
      </c>
      <c r="F3529" t="s">
        <v>8219</v>
      </c>
      <c r="G3529" t="s">
        <v>8224</v>
      </c>
      <c r="H3529" t="s">
        <v>8246</v>
      </c>
      <c r="I3529" s="10">
        <v>1410191405</v>
      </c>
      <c r="J3529">
        <v>1408031405</v>
      </c>
      <c r="K3529" t="b">
        <v>0</v>
      </c>
      <c r="L3529">
        <v>1</v>
      </c>
      <c r="M3529" t="b">
        <v>0</v>
      </c>
      <c r="N3529" s="12" t="s">
        <v>8283</v>
      </c>
      <c r="O3529" t="s">
        <v>8295</v>
      </c>
      <c r="P3529" s="6">
        <f t="shared" si="275"/>
        <v>0.2</v>
      </c>
      <c r="Q3529">
        <f t="shared" si="276"/>
        <v>10</v>
      </c>
      <c r="R3529" s="16">
        <f t="shared" si="277"/>
        <v>41865.659780092588</v>
      </c>
      <c r="S3529" s="16">
        <f t="shared" si="278"/>
        <v>42375.230115740742</v>
      </c>
      <c r="T3529">
        <f t="shared" si="279"/>
        <v>2014</v>
      </c>
    </row>
    <row r="3530" spans="1:20" ht="60" hidden="1" x14ac:dyDescent="0.25">
      <c r="A3530">
        <v>215</v>
      </c>
      <c r="B3530" s="3" t="s">
        <v>217</v>
      </c>
      <c r="C3530" s="3" t="s">
        <v>4325</v>
      </c>
      <c r="D3530" s="6">
        <v>4400</v>
      </c>
      <c r="E3530" s="8">
        <v>10</v>
      </c>
      <c r="F3530" t="s">
        <v>8220</v>
      </c>
      <c r="G3530" t="s">
        <v>8224</v>
      </c>
      <c r="H3530" t="s">
        <v>8246</v>
      </c>
      <c r="I3530" s="10">
        <v>1455753540</v>
      </c>
      <c r="J3530">
        <v>1452058282</v>
      </c>
      <c r="K3530" t="b">
        <v>0</v>
      </c>
      <c r="L3530">
        <v>1</v>
      </c>
      <c r="M3530" t="b">
        <v>0</v>
      </c>
      <c r="N3530" s="12" t="s">
        <v>8281</v>
      </c>
      <c r="O3530" t="s">
        <v>8285</v>
      </c>
      <c r="P3530" s="6">
        <f t="shared" si="275"/>
        <v>0.23</v>
      </c>
      <c r="Q3530">
        <f t="shared" si="276"/>
        <v>10</v>
      </c>
      <c r="R3530" s="16">
        <f t="shared" si="277"/>
        <v>42375.230115740742</v>
      </c>
      <c r="S3530" s="16">
        <f t="shared" si="278"/>
        <v>41863.527326388888</v>
      </c>
      <c r="T3530">
        <f t="shared" si="279"/>
        <v>2016</v>
      </c>
    </row>
    <row r="3531" spans="1:20" ht="45" hidden="1" x14ac:dyDescent="0.25">
      <c r="A3531">
        <v>3917</v>
      </c>
      <c r="B3531" s="3" t="s">
        <v>3914</v>
      </c>
      <c r="C3531" s="3" t="s">
        <v>8025</v>
      </c>
      <c r="D3531" s="6">
        <v>3500</v>
      </c>
      <c r="E3531" s="8">
        <v>10</v>
      </c>
      <c r="F3531" t="s">
        <v>8220</v>
      </c>
      <c r="G3531" t="s">
        <v>8224</v>
      </c>
      <c r="H3531" t="s">
        <v>8246</v>
      </c>
      <c r="I3531" s="10">
        <v>1410439161</v>
      </c>
      <c r="J3531">
        <v>1407847161</v>
      </c>
      <c r="K3531" t="b">
        <v>0</v>
      </c>
      <c r="L3531">
        <v>1</v>
      </c>
      <c r="M3531" t="b">
        <v>0</v>
      </c>
      <c r="N3531" s="12" t="s">
        <v>8283</v>
      </c>
      <c r="O3531" t="s">
        <v>8286</v>
      </c>
      <c r="P3531" s="6">
        <f t="shared" si="275"/>
        <v>0.28999999999999998</v>
      </c>
      <c r="Q3531">
        <f t="shared" si="276"/>
        <v>10</v>
      </c>
      <c r="R3531" s="16">
        <f t="shared" si="277"/>
        <v>41863.527326388888</v>
      </c>
      <c r="S3531" s="16">
        <f t="shared" si="278"/>
        <v>42058.603877314818</v>
      </c>
      <c r="T3531">
        <f t="shared" si="279"/>
        <v>2014</v>
      </c>
    </row>
    <row r="3532" spans="1:20" ht="60" hidden="1" x14ac:dyDescent="0.25">
      <c r="A3532">
        <v>4085</v>
      </c>
      <c r="B3532" s="3" t="s">
        <v>4081</v>
      </c>
      <c r="C3532" s="3" t="s">
        <v>8188</v>
      </c>
      <c r="D3532" s="6">
        <v>3500</v>
      </c>
      <c r="E3532" s="8">
        <v>10</v>
      </c>
      <c r="F3532" t="s">
        <v>8220</v>
      </c>
      <c r="G3532" t="s">
        <v>8223</v>
      </c>
      <c r="H3532" t="s">
        <v>8245</v>
      </c>
      <c r="I3532" s="10">
        <v>1427169540</v>
      </c>
      <c r="J3532">
        <v>1424701775</v>
      </c>
      <c r="K3532" t="b">
        <v>0</v>
      </c>
      <c r="L3532">
        <v>1</v>
      </c>
      <c r="M3532" t="b">
        <v>0</v>
      </c>
      <c r="N3532" s="12" t="s">
        <v>8283</v>
      </c>
      <c r="O3532" t="s">
        <v>8286</v>
      </c>
      <c r="P3532" s="6">
        <f t="shared" si="275"/>
        <v>0.28999999999999998</v>
      </c>
      <c r="Q3532">
        <f t="shared" si="276"/>
        <v>10</v>
      </c>
      <c r="R3532" s="16">
        <f t="shared" si="277"/>
        <v>42058.603877314818</v>
      </c>
      <c r="S3532" s="16">
        <f t="shared" si="278"/>
        <v>41938.893263888887</v>
      </c>
      <c r="T3532">
        <f t="shared" si="279"/>
        <v>2015</v>
      </c>
    </row>
    <row r="3533" spans="1:20" ht="60" hidden="1" x14ac:dyDescent="0.25">
      <c r="A3533">
        <v>142</v>
      </c>
      <c r="B3533" s="3" t="s">
        <v>144</v>
      </c>
      <c r="C3533" s="3" t="s">
        <v>4252</v>
      </c>
      <c r="D3533" s="6">
        <v>3000</v>
      </c>
      <c r="E3533" s="8">
        <v>10</v>
      </c>
      <c r="F3533" t="s">
        <v>8219</v>
      </c>
      <c r="G3533" t="s">
        <v>8223</v>
      </c>
      <c r="H3533" t="s">
        <v>8245</v>
      </c>
      <c r="I3533" s="10">
        <v>1416176778</v>
      </c>
      <c r="J3533">
        <v>1414358778</v>
      </c>
      <c r="K3533" t="b">
        <v>0</v>
      </c>
      <c r="L3533">
        <v>1</v>
      </c>
      <c r="M3533" t="b">
        <v>0</v>
      </c>
      <c r="N3533" s="12" t="s">
        <v>8281</v>
      </c>
      <c r="O3533" t="s">
        <v>8297</v>
      </c>
      <c r="P3533" s="6">
        <f t="shared" si="275"/>
        <v>0.33</v>
      </c>
      <c r="Q3533">
        <f t="shared" si="276"/>
        <v>10</v>
      </c>
      <c r="R3533" s="16">
        <f t="shared" si="277"/>
        <v>41938.893263888887</v>
      </c>
      <c r="S3533" s="16">
        <f t="shared" si="278"/>
        <v>42172.669027777782</v>
      </c>
      <c r="T3533">
        <f t="shared" si="279"/>
        <v>2014</v>
      </c>
    </row>
    <row r="3534" spans="1:20" ht="60" hidden="1" x14ac:dyDescent="0.25">
      <c r="A3534">
        <v>2777</v>
      </c>
      <c r="B3534" s="3" t="s">
        <v>2777</v>
      </c>
      <c r="C3534" s="3" t="s">
        <v>6887</v>
      </c>
      <c r="D3534" s="6">
        <v>3000</v>
      </c>
      <c r="E3534" s="8">
        <v>10</v>
      </c>
      <c r="F3534" t="s">
        <v>8220</v>
      </c>
      <c r="G3534" t="s">
        <v>8223</v>
      </c>
      <c r="H3534" t="s">
        <v>8245</v>
      </c>
      <c r="I3534" s="10">
        <v>1437149004</v>
      </c>
      <c r="J3534">
        <v>1434557004</v>
      </c>
      <c r="K3534" t="b">
        <v>0</v>
      </c>
      <c r="L3534">
        <v>1</v>
      </c>
      <c r="M3534" t="b">
        <v>0</v>
      </c>
      <c r="N3534" s="12" t="s">
        <v>8271</v>
      </c>
      <c r="O3534" t="s">
        <v>8316</v>
      </c>
      <c r="P3534" s="6">
        <f t="shared" si="275"/>
        <v>0.33</v>
      </c>
      <c r="Q3534">
        <f t="shared" si="276"/>
        <v>10</v>
      </c>
      <c r="R3534" s="16">
        <f t="shared" si="277"/>
        <v>42172.669027777782</v>
      </c>
      <c r="S3534" s="16">
        <f t="shared" si="278"/>
        <v>42622.436412037037</v>
      </c>
      <c r="T3534">
        <f t="shared" si="279"/>
        <v>2015</v>
      </c>
    </row>
    <row r="3535" spans="1:20" ht="60" hidden="1" x14ac:dyDescent="0.25">
      <c r="A3535">
        <v>4084</v>
      </c>
      <c r="B3535" s="3" t="s">
        <v>4080</v>
      </c>
      <c r="C3535" s="3" t="s">
        <v>8187</v>
      </c>
      <c r="D3535" s="6">
        <v>3000</v>
      </c>
      <c r="E3535" s="8">
        <v>10</v>
      </c>
      <c r="F3535" t="s">
        <v>8220</v>
      </c>
      <c r="G3535" t="s">
        <v>8236</v>
      </c>
      <c r="H3535" t="s">
        <v>8248</v>
      </c>
      <c r="I3535" s="10">
        <v>1476008906</v>
      </c>
      <c r="J3535">
        <v>1473416906</v>
      </c>
      <c r="K3535" t="b">
        <v>0</v>
      </c>
      <c r="L3535">
        <v>1</v>
      </c>
      <c r="M3535" t="b">
        <v>0</v>
      </c>
      <c r="N3535" s="12" t="s">
        <v>8283</v>
      </c>
      <c r="O3535" t="s">
        <v>8286</v>
      </c>
      <c r="P3535" s="6">
        <f t="shared" si="275"/>
        <v>0.33</v>
      </c>
      <c r="Q3535">
        <f t="shared" si="276"/>
        <v>10</v>
      </c>
      <c r="R3535" s="16">
        <f t="shared" si="277"/>
        <v>42622.436412037037</v>
      </c>
      <c r="S3535" s="16">
        <f t="shared" si="278"/>
        <v>41772.797280092593</v>
      </c>
      <c r="T3535">
        <f t="shared" si="279"/>
        <v>2016</v>
      </c>
    </row>
    <row r="3536" spans="1:20" ht="45" hidden="1" x14ac:dyDescent="0.25">
      <c r="A3536">
        <v>1863</v>
      </c>
      <c r="B3536" s="3" t="s">
        <v>1864</v>
      </c>
      <c r="C3536" s="3" t="s">
        <v>5973</v>
      </c>
      <c r="D3536" s="6">
        <v>2500</v>
      </c>
      <c r="E3536" s="8">
        <v>10</v>
      </c>
      <c r="F3536" t="s">
        <v>8220</v>
      </c>
      <c r="G3536" t="s">
        <v>8223</v>
      </c>
      <c r="H3536" t="s">
        <v>8245</v>
      </c>
      <c r="I3536" s="10">
        <v>1402600085</v>
      </c>
      <c r="J3536">
        <v>1400008085</v>
      </c>
      <c r="K3536" t="b">
        <v>0</v>
      </c>
      <c r="L3536">
        <v>2</v>
      </c>
      <c r="M3536" t="b">
        <v>0</v>
      </c>
      <c r="N3536" s="12" t="s">
        <v>8276</v>
      </c>
      <c r="O3536" t="s">
        <v>8304</v>
      </c>
      <c r="P3536" s="6">
        <f t="shared" si="275"/>
        <v>0.4</v>
      </c>
      <c r="Q3536">
        <f t="shared" si="276"/>
        <v>5</v>
      </c>
      <c r="R3536" s="16">
        <f t="shared" si="277"/>
        <v>41772.797280092593</v>
      </c>
      <c r="S3536" s="16">
        <f t="shared" si="278"/>
        <v>41935.509652777779</v>
      </c>
      <c r="T3536">
        <f t="shared" si="279"/>
        <v>2014</v>
      </c>
    </row>
    <row r="3537" spans="1:20" ht="45" hidden="1" x14ac:dyDescent="0.25">
      <c r="A3537">
        <v>1543</v>
      </c>
      <c r="B3537" s="3" t="s">
        <v>1544</v>
      </c>
      <c r="C3537" s="3" t="s">
        <v>5653</v>
      </c>
      <c r="D3537" s="6">
        <v>2250</v>
      </c>
      <c r="E3537" s="8">
        <v>10</v>
      </c>
      <c r="F3537" t="s">
        <v>8220</v>
      </c>
      <c r="G3537" t="s">
        <v>8223</v>
      </c>
      <c r="H3537" t="s">
        <v>8245</v>
      </c>
      <c r="I3537" s="10">
        <v>1416662034</v>
      </c>
      <c r="J3537">
        <v>1414066434</v>
      </c>
      <c r="K3537" t="b">
        <v>0</v>
      </c>
      <c r="L3537">
        <v>1</v>
      </c>
      <c r="M3537" t="b">
        <v>0</v>
      </c>
      <c r="N3537" s="12" t="s">
        <v>8273</v>
      </c>
      <c r="O3537" t="s">
        <v>8315</v>
      </c>
      <c r="P3537" s="6">
        <f t="shared" si="275"/>
        <v>0.44</v>
      </c>
      <c r="Q3537">
        <f t="shared" si="276"/>
        <v>10</v>
      </c>
      <c r="R3537" s="16">
        <f t="shared" si="277"/>
        <v>41935.509652777779</v>
      </c>
      <c r="S3537" s="16">
        <f t="shared" si="278"/>
        <v>42535.327476851846</v>
      </c>
      <c r="T3537">
        <f t="shared" si="279"/>
        <v>2014</v>
      </c>
    </row>
    <row r="3538" spans="1:20" ht="45" hidden="1" x14ac:dyDescent="0.25">
      <c r="A3538">
        <v>1126</v>
      </c>
      <c r="B3538" s="3" t="s">
        <v>1127</v>
      </c>
      <c r="C3538" s="3" t="s">
        <v>5236</v>
      </c>
      <c r="D3538" s="6">
        <v>2000</v>
      </c>
      <c r="E3538" s="8">
        <v>10</v>
      </c>
      <c r="F3538" t="s">
        <v>8220</v>
      </c>
      <c r="G3538" t="s">
        <v>8223</v>
      </c>
      <c r="H3538" t="s">
        <v>8245</v>
      </c>
      <c r="I3538" s="10">
        <v>1468482694</v>
      </c>
      <c r="J3538">
        <v>1465890694</v>
      </c>
      <c r="K3538" t="b">
        <v>0</v>
      </c>
      <c r="L3538">
        <v>2</v>
      </c>
      <c r="M3538" t="b">
        <v>0</v>
      </c>
      <c r="N3538" s="12" t="s">
        <v>8276</v>
      </c>
      <c r="O3538" t="s">
        <v>8304</v>
      </c>
      <c r="P3538" s="6">
        <f t="shared" si="275"/>
        <v>0.5</v>
      </c>
      <c r="Q3538">
        <f t="shared" si="276"/>
        <v>5</v>
      </c>
      <c r="R3538" s="16">
        <f t="shared" si="277"/>
        <v>42535.327476851846</v>
      </c>
      <c r="S3538" s="16">
        <f t="shared" si="278"/>
        <v>42573.65662037037</v>
      </c>
      <c r="T3538">
        <f t="shared" si="279"/>
        <v>2016</v>
      </c>
    </row>
    <row r="3539" spans="1:20" ht="30" hidden="1" x14ac:dyDescent="0.25">
      <c r="A3539">
        <v>2757</v>
      </c>
      <c r="B3539" s="3" t="s">
        <v>2757</v>
      </c>
      <c r="C3539" s="3" t="s">
        <v>6867</v>
      </c>
      <c r="D3539" s="6">
        <v>1500</v>
      </c>
      <c r="E3539" s="8">
        <v>10</v>
      </c>
      <c r="F3539" t="s">
        <v>8220</v>
      </c>
      <c r="G3539" t="s">
        <v>8223</v>
      </c>
      <c r="H3539" t="s">
        <v>8245</v>
      </c>
      <c r="I3539" s="10">
        <v>1470498332</v>
      </c>
      <c r="J3539">
        <v>1469202332</v>
      </c>
      <c r="K3539" t="b">
        <v>0</v>
      </c>
      <c r="L3539">
        <v>2</v>
      </c>
      <c r="M3539" t="b">
        <v>0</v>
      </c>
      <c r="N3539" s="12" t="s">
        <v>8271</v>
      </c>
      <c r="O3539" t="s">
        <v>8316</v>
      </c>
      <c r="P3539" s="6">
        <f t="shared" si="275"/>
        <v>0.67</v>
      </c>
      <c r="Q3539">
        <f t="shared" si="276"/>
        <v>5</v>
      </c>
      <c r="R3539" s="16">
        <f t="shared" si="277"/>
        <v>42573.65662037037</v>
      </c>
      <c r="S3539" s="16">
        <f t="shared" si="278"/>
        <v>41848.679803240739</v>
      </c>
      <c r="T3539">
        <f t="shared" si="279"/>
        <v>2016</v>
      </c>
    </row>
    <row r="3540" spans="1:20" ht="45" hidden="1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 s="10">
        <v>1411748335</v>
      </c>
      <c r="J3540">
        <v>1406564335</v>
      </c>
      <c r="K3540" t="b">
        <v>0</v>
      </c>
      <c r="L3540">
        <v>1</v>
      </c>
      <c r="M3540" t="b">
        <v>0</v>
      </c>
      <c r="N3540" s="12" t="s">
        <v>8283</v>
      </c>
      <c r="O3540" t="s">
        <v>8284</v>
      </c>
      <c r="P3540" s="6">
        <f t="shared" si="275"/>
        <v>0.67</v>
      </c>
      <c r="Q3540">
        <f t="shared" si="276"/>
        <v>10</v>
      </c>
      <c r="R3540" s="16">
        <f t="shared" si="277"/>
        <v>41848.679803240739</v>
      </c>
      <c r="S3540" s="16">
        <f t="shared" si="278"/>
        <v>42048.711724537032</v>
      </c>
      <c r="T3540">
        <f t="shared" si="279"/>
        <v>2014</v>
      </c>
    </row>
    <row r="3541" spans="1:20" ht="45" hidden="1" x14ac:dyDescent="0.25">
      <c r="A3541">
        <v>3736</v>
      </c>
      <c r="B3541" s="3" t="s">
        <v>3733</v>
      </c>
      <c r="C3541" s="3" t="s">
        <v>7846</v>
      </c>
      <c r="D3541" s="6">
        <v>1500</v>
      </c>
      <c r="E3541" s="8">
        <v>10</v>
      </c>
      <c r="F3541" t="s">
        <v>8220</v>
      </c>
      <c r="G3541" t="s">
        <v>8224</v>
      </c>
      <c r="H3541" t="s">
        <v>8246</v>
      </c>
      <c r="I3541" s="10">
        <v>1427133600</v>
      </c>
      <c r="J3541">
        <v>1423847093</v>
      </c>
      <c r="K3541" t="b">
        <v>0</v>
      </c>
      <c r="L3541">
        <v>1</v>
      </c>
      <c r="M3541" t="b">
        <v>0</v>
      </c>
      <c r="N3541" s="12" t="s">
        <v>8283</v>
      </c>
      <c r="O3541" t="s">
        <v>8286</v>
      </c>
      <c r="P3541" s="6">
        <f t="shared" si="275"/>
        <v>0.67</v>
      </c>
      <c r="Q3541">
        <f t="shared" si="276"/>
        <v>10</v>
      </c>
      <c r="R3541" s="16">
        <f t="shared" si="277"/>
        <v>42048.711724537032</v>
      </c>
      <c r="S3541" s="16">
        <f t="shared" si="278"/>
        <v>42803.842812499999</v>
      </c>
      <c r="T3541">
        <f t="shared" si="279"/>
        <v>2015</v>
      </c>
    </row>
    <row r="3542" spans="1:20" ht="60" hidden="1" x14ac:dyDescent="0.25">
      <c r="A3542">
        <v>3129</v>
      </c>
      <c r="B3542" s="3" t="s">
        <v>3129</v>
      </c>
      <c r="C3542" s="3" t="s">
        <v>7239</v>
      </c>
      <c r="D3542" s="6">
        <v>1250</v>
      </c>
      <c r="E3542" s="8">
        <v>10</v>
      </c>
      <c r="F3542" t="s">
        <v>8221</v>
      </c>
      <c r="G3542" t="s">
        <v>8223</v>
      </c>
      <c r="H3542" t="s">
        <v>8245</v>
      </c>
      <c r="I3542" s="10">
        <v>1492542819</v>
      </c>
      <c r="J3542">
        <v>1489090419</v>
      </c>
      <c r="K3542" t="b">
        <v>0</v>
      </c>
      <c r="L3542">
        <v>1</v>
      </c>
      <c r="M3542" t="b">
        <v>0</v>
      </c>
      <c r="N3542" s="12" t="s">
        <v>8283</v>
      </c>
      <c r="O3542" t="s">
        <v>8286</v>
      </c>
      <c r="P3542" s="6">
        <f t="shared" si="275"/>
        <v>0.8</v>
      </c>
      <c r="Q3542">
        <f t="shared" si="276"/>
        <v>10</v>
      </c>
      <c r="R3542" s="16">
        <f t="shared" si="277"/>
        <v>42803.842812499999</v>
      </c>
      <c r="S3542" s="16">
        <f t="shared" si="278"/>
        <v>42049.716620370367</v>
      </c>
      <c r="T3542">
        <f t="shared" si="279"/>
        <v>2017</v>
      </c>
    </row>
    <row r="3543" spans="1:20" ht="45" hidden="1" x14ac:dyDescent="0.25">
      <c r="A3543">
        <v>584</v>
      </c>
      <c r="B3543" s="3" t="s">
        <v>585</v>
      </c>
      <c r="C3543" s="3" t="s">
        <v>4694</v>
      </c>
      <c r="D3543" s="6">
        <v>1000</v>
      </c>
      <c r="E3543" s="8">
        <v>10</v>
      </c>
      <c r="F3543" t="s">
        <v>8220</v>
      </c>
      <c r="G3543" t="s">
        <v>8223</v>
      </c>
      <c r="H3543" t="s">
        <v>8245</v>
      </c>
      <c r="I3543" s="10">
        <v>1426522316</v>
      </c>
      <c r="J3543">
        <v>1423933916</v>
      </c>
      <c r="K3543" t="b">
        <v>0</v>
      </c>
      <c r="L3543">
        <v>2</v>
      </c>
      <c r="M3543" t="b">
        <v>0</v>
      </c>
      <c r="N3543" s="12" t="s">
        <v>8268</v>
      </c>
      <c r="O3543" t="s">
        <v>8302</v>
      </c>
      <c r="P3543" s="6">
        <f t="shared" si="275"/>
        <v>1</v>
      </c>
      <c r="Q3543">
        <f t="shared" si="276"/>
        <v>5</v>
      </c>
      <c r="R3543" s="16">
        <f t="shared" si="277"/>
        <v>42049.716620370367</v>
      </c>
      <c r="S3543" s="16">
        <f t="shared" si="278"/>
        <v>42291.739548611105</v>
      </c>
      <c r="T3543">
        <f t="shared" si="279"/>
        <v>2015</v>
      </c>
    </row>
    <row r="3544" spans="1:20" ht="60" hidden="1" x14ac:dyDescent="0.25">
      <c r="A3544">
        <v>2841</v>
      </c>
      <c r="B3544" s="3" t="s">
        <v>2841</v>
      </c>
      <c r="C3544" s="3" t="s">
        <v>6951</v>
      </c>
      <c r="D3544" s="6">
        <v>1000</v>
      </c>
      <c r="E3544" s="8">
        <v>10</v>
      </c>
      <c r="F3544" t="s">
        <v>8220</v>
      </c>
      <c r="G3544" t="s">
        <v>8224</v>
      </c>
      <c r="H3544" t="s">
        <v>8246</v>
      </c>
      <c r="I3544" s="10">
        <v>1450032297</v>
      </c>
      <c r="J3544">
        <v>1444844697</v>
      </c>
      <c r="K3544" t="b">
        <v>0</v>
      </c>
      <c r="L3544">
        <v>1</v>
      </c>
      <c r="M3544" t="b">
        <v>0</v>
      </c>
      <c r="N3544" s="12" t="s">
        <v>8283</v>
      </c>
      <c r="O3544" t="s">
        <v>8286</v>
      </c>
      <c r="P3544" s="6">
        <f t="shared" si="275"/>
        <v>1</v>
      </c>
      <c r="Q3544">
        <f t="shared" si="276"/>
        <v>10</v>
      </c>
      <c r="R3544" s="16">
        <f t="shared" si="277"/>
        <v>42291.739548611105</v>
      </c>
      <c r="S3544" s="16">
        <f t="shared" si="278"/>
        <v>42217.670104166667</v>
      </c>
      <c r="T3544">
        <f t="shared" si="279"/>
        <v>2015</v>
      </c>
    </row>
    <row r="3545" spans="1:20" ht="60" hidden="1" x14ac:dyDescent="0.25">
      <c r="A3545">
        <v>4024</v>
      </c>
      <c r="B3545" s="3" t="s">
        <v>4020</v>
      </c>
      <c r="C3545" s="3" t="s">
        <v>8129</v>
      </c>
      <c r="D3545" s="6">
        <v>800</v>
      </c>
      <c r="E3545" s="8">
        <v>10</v>
      </c>
      <c r="F3545" t="s">
        <v>8220</v>
      </c>
      <c r="G3545" t="s">
        <v>8223</v>
      </c>
      <c r="H3545" t="s">
        <v>8245</v>
      </c>
      <c r="I3545" s="10">
        <v>1441037097</v>
      </c>
      <c r="J3545">
        <v>1438445097</v>
      </c>
      <c r="K3545" t="b">
        <v>0</v>
      </c>
      <c r="L3545">
        <v>1</v>
      </c>
      <c r="M3545" t="b">
        <v>0</v>
      </c>
      <c r="N3545" s="12" t="s">
        <v>8283</v>
      </c>
      <c r="O3545" t="s">
        <v>8286</v>
      </c>
      <c r="P3545" s="6">
        <f t="shared" si="275"/>
        <v>1.25</v>
      </c>
      <c r="Q3545">
        <f t="shared" si="276"/>
        <v>10</v>
      </c>
      <c r="R3545" s="16">
        <f t="shared" si="277"/>
        <v>42217.670104166667</v>
      </c>
      <c r="S3545" s="16">
        <f t="shared" si="278"/>
        <v>40802.964594907404</v>
      </c>
      <c r="T3545">
        <f t="shared" si="279"/>
        <v>2015</v>
      </c>
    </row>
    <row r="3546" spans="1:20" ht="45" hidden="1" x14ac:dyDescent="0.25">
      <c r="A3546">
        <v>1073</v>
      </c>
      <c r="B3546" s="3" t="s">
        <v>1074</v>
      </c>
      <c r="C3546" s="3" t="s">
        <v>5183</v>
      </c>
      <c r="D3546" s="6">
        <v>750</v>
      </c>
      <c r="E3546" s="8">
        <v>10</v>
      </c>
      <c r="F3546" t="s">
        <v>8220</v>
      </c>
      <c r="G3546" t="s">
        <v>8223</v>
      </c>
      <c r="H3546" t="s">
        <v>8245</v>
      </c>
      <c r="I3546" s="10">
        <v>1318806541</v>
      </c>
      <c r="J3546">
        <v>1316214541</v>
      </c>
      <c r="K3546" t="b">
        <v>0</v>
      </c>
      <c r="L3546">
        <v>1</v>
      </c>
      <c r="M3546" t="b">
        <v>0</v>
      </c>
      <c r="N3546" s="12" t="s">
        <v>8276</v>
      </c>
      <c r="O3546" t="s">
        <v>8294</v>
      </c>
      <c r="P3546" s="6">
        <f t="shared" si="275"/>
        <v>1.33</v>
      </c>
      <c r="Q3546">
        <f t="shared" si="276"/>
        <v>10</v>
      </c>
      <c r="R3546" s="16">
        <f t="shared" si="277"/>
        <v>40802.964594907404</v>
      </c>
      <c r="S3546" s="16">
        <f t="shared" si="278"/>
        <v>41851.696157407408</v>
      </c>
      <c r="T3546">
        <f t="shared" si="279"/>
        <v>2011</v>
      </c>
    </row>
    <row r="3547" spans="1:20" ht="60" hidden="1" x14ac:dyDescent="0.25">
      <c r="A3547">
        <v>1042</v>
      </c>
      <c r="B3547" s="3" t="s">
        <v>1043</v>
      </c>
      <c r="C3547" s="3" t="s">
        <v>5152</v>
      </c>
      <c r="D3547" s="6">
        <v>650</v>
      </c>
      <c r="E3547" s="8">
        <v>10</v>
      </c>
      <c r="F3547" t="s">
        <v>8219</v>
      </c>
      <c r="G3547" t="s">
        <v>8223</v>
      </c>
      <c r="H3547" t="s">
        <v>8245</v>
      </c>
      <c r="I3547" s="10">
        <v>1410516000</v>
      </c>
      <c r="J3547">
        <v>1406824948</v>
      </c>
      <c r="K3547" t="b">
        <v>0</v>
      </c>
      <c r="L3547">
        <v>1</v>
      </c>
      <c r="M3547" t="b">
        <v>0</v>
      </c>
      <c r="N3547" s="12" t="s">
        <v>8306</v>
      </c>
      <c r="O3547" t="s">
        <v>8307</v>
      </c>
      <c r="P3547" s="6">
        <f t="shared" si="275"/>
        <v>1.54</v>
      </c>
      <c r="Q3547">
        <f t="shared" si="276"/>
        <v>10</v>
      </c>
      <c r="R3547" s="16">
        <f t="shared" si="277"/>
        <v>41851.696157407408</v>
      </c>
      <c r="S3547" s="16">
        <f t="shared" si="278"/>
        <v>42201.436226851853</v>
      </c>
      <c r="T3547">
        <f t="shared" si="279"/>
        <v>2014</v>
      </c>
    </row>
    <row r="3548" spans="1:20" ht="135" hidden="1" x14ac:dyDescent="0.25">
      <c r="A3548">
        <v>3795</v>
      </c>
      <c r="B3548" s="3" t="s">
        <v>3792</v>
      </c>
      <c r="C3548" s="3" t="s">
        <v>7905</v>
      </c>
      <c r="D3548" s="6">
        <v>600</v>
      </c>
      <c r="E3548" s="8">
        <v>10</v>
      </c>
      <c r="F3548" t="s">
        <v>8220</v>
      </c>
      <c r="G3548" t="s">
        <v>8224</v>
      </c>
      <c r="H3548" t="s">
        <v>8246</v>
      </c>
      <c r="I3548" s="10">
        <v>1440801000</v>
      </c>
      <c r="J3548">
        <v>1437042490</v>
      </c>
      <c r="K3548" t="b">
        <v>0</v>
      </c>
      <c r="L3548">
        <v>2</v>
      </c>
      <c r="M3548" t="b">
        <v>0</v>
      </c>
      <c r="N3548" s="12" t="s">
        <v>8283</v>
      </c>
      <c r="O3548" t="s">
        <v>8295</v>
      </c>
      <c r="P3548" s="6">
        <f t="shared" si="275"/>
        <v>1.67</v>
      </c>
      <c r="Q3548">
        <f t="shared" si="276"/>
        <v>5</v>
      </c>
      <c r="R3548" s="16">
        <f t="shared" si="277"/>
        <v>42201.436226851853</v>
      </c>
      <c r="S3548" s="16">
        <f t="shared" si="278"/>
        <v>42128.431064814817</v>
      </c>
      <c r="T3548">
        <f t="shared" si="279"/>
        <v>2015</v>
      </c>
    </row>
    <row r="3549" spans="1:20" ht="60" hidden="1" x14ac:dyDescent="0.25">
      <c r="A3549">
        <v>3858</v>
      </c>
      <c r="B3549" s="3" t="s">
        <v>3855</v>
      </c>
      <c r="C3549" s="3" t="s">
        <v>7967</v>
      </c>
      <c r="D3549" s="6">
        <v>500</v>
      </c>
      <c r="E3549" s="8">
        <v>10</v>
      </c>
      <c r="F3549" t="s">
        <v>8220</v>
      </c>
      <c r="G3549" t="s">
        <v>8224</v>
      </c>
      <c r="H3549" t="s">
        <v>8246</v>
      </c>
      <c r="I3549" s="10">
        <v>1432328400</v>
      </c>
      <c r="J3549">
        <v>1430734844</v>
      </c>
      <c r="K3549" t="b">
        <v>0</v>
      </c>
      <c r="L3549">
        <v>1</v>
      </c>
      <c r="M3549" t="b">
        <v>0</v>
      </c>
      <c r="N3549" s="12" t="s">
        <v>8283</v>
      </c>
      <c r="O3549" t="s">
        <v>8286</v>
      </c>
      <c r="P3549" s="6">
        <f t="shared" si="275"/>
        <v>2</v>
      </c>
      <c r="Q3549">
        <f t="shared" si="276"/>
        <v>10</v>
      </c>
      <c r="R3549" s="16">
        <f t="shared" si="277"/>
        <v>42128.431064814817</v>
      </c>
      <c r="S3549" s="16">
        <f t="shared" si="278"/>
        <v>42261.632916666669</v>
      </c>
      <c r="T3549">
        <f t="shared" si="279"/>
        <v>2015</v>
      </c>
    </row>
    <row r="3550" spans="1:20" ht="60" hidden="1" x14ac:dyDescent="0.25">
      <c r="A3550">
        <v>2886</v>
      </c>
      <c r="B3550" s="3" t="s">
        <v>2886</v>
      </c>
      <c r="C3550" s="3" t="s">
        <v>6996</v>
      </c>
      <c r="D3550" s="6">
        <v>200</v>
      </c>
      <c r="E3550" s="8">
        <v>10</v>
      </c>
      <c r="F3550" t="s">
        <v>8220</v>
      </c>
      <c r="G3550" t="s">
        <v>8223</v>
      </c>
      <c r="H3550" t="s">
        <v>8245</v>
      </c>
      <c r="I3550" s="10">
        <v>1442635140</v>
      </c>
      <c r="J3550">
        <v>1442243484</v>
      </c>
      <c r="K3550" t="b">
        <v>0</v>
      </c>
      <c r="L3550">
        <v>1</v>
      </c>
      <c r="M3550" t="b">
        <v>0</v>
      </c>
      <c r="N3550" s="12" t="s">
        <v>8283</v>
      </c>
      <c r="O3550" t="s">
        <v>8286</v>
      </c>
      <c r="P3550" s="6">
        <f t="shared" si="275"/>
        <v>5</v>
      </c>
      <c r="Q3550">
        <f t="shared" si="276"/>
        <v>10</v>
      </c>
      <c r="R3550" s="16">
        <f t="shared" si="277"/>
        <v>42261.632916666669</v>
      </c>
      <c r="S3550" s="16">
        <f t="shared" si="278"/>
        <v>41831.697939814818</v>
      </c>
      <c r="T3550">
        <f t="shared" si="279"/>
        <v>2015</v>
      </c>
    </row>
    <row r="3551" spans="1:20" ht="45" hidden="1" x14ac:dyDescent="0.25">
      <c r="A3551">
        <v>3745</v>
      </c>
      <c r="B3551" s="3" t="s">
        <v>3742</v>
      </c>
      <c r="C3551" s="3" t="s">
        <v>7855</v>
      </c>
      <c r="D3551" s="6">
        <v>100</v>
      </c>
      <c r="E3551" s="8">
        <v>10</v>
      </c>
      <c r="F3551" t="s">
        <v>8220</v>
      </c>
      <c r="G3551" t="s">
        <v>8223</v>
      </c>
      <c r="H3551" t="s">
        <v>8245</v>
      </c>
      <c r="I3551" s="10">
        <v>1407689102</v>
      </c>
      <c r="J3551">
        <v>1405097102</v>
      </c>
      <c r="K3551" t="b">
        <v>0</v>
      </c>
      <c r="L3551">
        <v>1</v>
      </c>
      <c r="M3551" t="b">
        <v>0</v>
      </c>
      <c r="N3551" s="12" t="s">
        <v>8283</v>
      </c>
      <c r="O3551" t="s">
        <v>8286</v>
      </c>
      <c r="P3551" s="6">
        <f t="shared" si="275"/>
        <v>10</v>
      </c>
      <c r="Q3551">
        <f t="shared" si="276"/>
        <v>10</v>
      </c>
      <c r="R3551" s="16">
        <f t="shared" si="277"/>
        <v>41831.697939814818</v>
      </c>
      <c r="S3551" s="16">
        <f t="shared" si="278"/>
        <v>42165.79833333334</v>
      </c>
      <c r="T3551">
        <f t="shared" si="279"/>
        <v>2014</v>
      </c>
    </row>
    <row r="3552" spans="1:20" ht="30" hidden="1" x14ac:dyDescent="0.25">
      <c r="A3552">
        <v>847</v>
      </c>
      <c r="B3552" s="3" t="s">
        <v>848</v>
      </c>
      <c r="C3552" s="3" t="s">
        <v>4957</v>
      </c>
      <c r="D3552" s="6">
        <v>10</v>
      </c>
      <c r="E3552" s="8">
        <v>10</v>
      </c>
      <c r="F3552" t="s">
        <v>8218</v>
      </c>
      <c r="G3552" t="s">
        <v>8223</v>
      </c>
      <c r="H3552" t="s">
        <v>8245</v>
      </c>
      <c r="I3552" s="10">
        <v>1436555376</v>
      </c>
      <c r="J3552">
        <v>1433963376</v>
      </c>
      <c r="K3552" t="b">
        <v>0</v>
      </c>
      <c r="L3552">
        <v>1</v>
      </c>
      <c r="M3552" t="b">
        <v>1</v>
      </c>
      <c r="N3552" s="12" t="s">
        <v>8287</v>
      </c>
      <c r="O3552" t="s">
        <v>8296</v>
      </c>
      <c r="P3552" s="6">
        <f t="shared" si="275"/>
        <v>100</v>
      </c>
      <c r="Q3552">
        <f t="shared" si="276"/>
        <v>10</v>
      </c>
      <c r="R3552" s="16">
        <f t="shared" si="277"/>
        <v>42165.79833333334</v>
      </c>
      <c r="S3552" s="16">
        <f t="shared" si="278"/>
        <v>42109.826145833329</v>
      </c>
      <c r="T3552">
        <f t="shared" si="279"/>
        <v>2015</v>
      </c>
    </row>
    <row r="3553" spans="1:20" ht="75" hidden="1" x14ac:dyDescent="0.25">
      <c r="A3553">
        <v>2213</v>
      </c>
      <c r="B3553" s="3" t="s">
        <v>2214</v>
      </c>
      <c r="C3553" s="3" t="s">
        <v>6323</v>
      </c>
      <c r="D3553" s="6">
        <v>5</v>
      </c>
      <c r="E3553" s="8">
        <v>10</v>
      </c>
      <c r="F3553" t="s">
        <v>8218</v>
      </c>
      <c r="G3553" t="s">
        <v>8223</v>
      </c>
      <c r="H3553" t="s">
        <v>8245</v>
      </c>
      <c r="I3553" s="10">
        <v>1431719379</v>
      </c>
      <c r="J3553">
        <v>1429127379</v>
      </c>
      <c r="K3553" t="b">
        <v>0</v>
      </c>
      <c r="L3553">
        <v>1</v>
      </c>
      <c r="M3553" t="b">
        <v>1</v>
      </c>
      <c r="N3553" s="12" t="s">
        <v>8287</v>
      </c>
      <c r="O3553" t="s">
        <v>8289</v>
      </c>
      <c r="P3553" s="6">
        <f t="shared" si="275"/>
        <v>200</v>
      </c>
      <c r="Q3553">
        <f t="shared" si="276"/>
        <v>10</v>
      </c>
      <c r="R3553" s="16">
        <f t="shared" si="277"/>
        <v>42109.826145833329</v>
      </c>
      <c r="S3553" s="16">
        <f t="shared" si="278"/>
        <v>42276.903333333335</v>
      </c>
      <c r="T3553">
        <f t="shared" si="279"/>
        <v>2015</v>
      </c>
    </row>
    <row r="3554" spans="1:20" ht="45" hidden="1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 s="10">
        <v>1446154848</v>
      </c>
      <c r="J3554">
        <v>1443562848</v>
      </c>
      <c r="K3554" t="b">
        <v>0</v>
      </c>
      <c r="L3554">
        <v>1</v>
      </c>
      <c r="M3554" t="b">
        <v>0</v>
      </c>
      <c r="N3554" s="12" t="s">
        <v>8268</v>
      </c>
      <c r="O3554" t="s">
        <v>8302</v>
      </c>
      <c r="P3554" s="6">
        <f t="shared" si="275"/>
        <v>0.09</v>
      </c>
      <c r="Q3554">
        <f t="shared" si="276"/>
        <v>9</v>
      </c>
      <c r="R3554" s="16">
        <f t="shared" si="277"/>
        <v>42276.903333333335</v>
      </c>
      <c r="S3554" s="16">
        <f t="shared" si="278"/>
        <v>41838.832152777781</v>
      </c>
      <c r="T3554">
        <f t="shared" si="279"/>
        <v>2015</v>
      </c>
    </row>
    <row r="3555" spans="1:20" ht="60" hidden="1" x14ac:dyDescent="0.25">
      <c r="A3555">
        <v>666</v>
      </c>
      <c r="B3555" s="3" t="s">
        <v>667</v>
      </c>
      <c r="C3555" s="3" t="s">
        <v>4776</v>
      </c>
      <c r="D3555" s="6">
        <v>200000</v>
      </c>
      <c r="E3555" s="8">
        <v>8</v>
      </c>
      <c r="F3555" t="s">
        <v>8220</v>
      </c>
      <c r="G3555" t="s">
        <v>8223</v>
      </c>
      <c r="H3555" t="s">
        <v>8245</v>
      </c>
      <c r="I3555" s="10">
        <v>1408305498</v>
      </c>
      <c r="J3555">
        <v>1405713498</v>
      </c>
      <c r="K3555" t="b">
        <v>0</v>
      </c>
      <c r="L3555">
        <v>4</v>
      </c>
      <c r="M3555" t="b">
        <v>0</v>
      </c>
      <c r="N3555" s="12" t="s">
        <v>8268</v>
      </c>
      <c r="O3555" t="s">
        <v>8270</v>
      </c>
      <c r="P3555" s="6">
        <f t="shared" si="275"/>
        <v>0</v>
      </c>
      <c r="Q3555">
        <f t="shared" si="276"/>
        <v>2</v>
      </c>
      <c r="R3555" s="16">
        <f t="shared" si="277"/>
        <v>41838.832152777781</v>
      </c>
      <c r="S3555" s="16">
        <f t="shared" si="278"/>
        <v>41974.704745370371</v>
      </c>
      <c r="T3555">
        <f t="shared" si="279"/>
        <v>2014</v>
      </c>
    </row>
    <row r="3556" spans="1:20" ht="45" hidden="1" x14ac:dyDescent="0.25">
      <c r="A3556">
        <v>2423</v>
      </c>
      <c r="B3556" s="3" t="s">
        <v>2424</v>
      </c>
      <c r="C3556" s="3" t="s">
        <v>6533</v>
      </c>
      <c r="D3556" s="6">
        <v>60000</v>
      </c>
      <c r="E3556" s="8">
        <v>8</v>
      </c>
      <c r="F3556" t="s">
        <v>8220</v>
      </c>
      <c r="G3556" t="s">
        <v>8223</v>
      </c>
      <c r="H3556" t="s">
        <v>8245</v>
      </c>
      <c r="I3556" s="10">
        <v>1420044890</v>
      </c>
      <c r="J3556">
        <v>1417452890</v>
      </c>
      <c r="K3556" t="b">
        <v>0</v>
      </c>
      <c r="L3556">
        <v>1</v>
      </c>
      <c r="M3556" t="b">
        <v>0</v>
      </c>
      <c r="N3556" s="12" t="s">
        <v>8279</v>
      </c>
      <c r="O3556" t="s">
        <v>8305</v>
      </c>
      <c r="P3556" s="6">
        <f t="shared" si="275"/>
        <v>0.01</v>
      </c>
      <c r="Q3556">
        <f t="shared" si="276"/>
        <v>8</v>
      </c>
      <c r="R3556" s="16">
        <f t="shared" si="277"/>
        <v>41974.704745370371</v>
      </c>
      <c r="S3556" s="16">
        <f t="shared" si="278"/>
        <v>42396.911712962959</v>
      </c>
      <c r="T3556">
        <f t="shared" si="279"/>
        <v>2014</v>
      </c>
    </row>
    <row r="3557" spans="1:20" ht="45" hidden="1" x14ac:dyDescent="0.25">
      <c r="A3557">
        <v>157</v>
      </c>
      <c r="B3557" s="3" t="s">
        <v>159</v>
      </c>
      <c r="C3557" s="3" t="s">
        <v>4267</v>
      </c>
      <c r="D3557" s="6">
        <v>2995</v>
      </c>
      <c r="E3557" s="8">
        <v>8</v>
      </c>
      <c r="F3557" t="s">
        <v>8219</v>
      </c>
      <c r="G3557" t="s">
        <v>8223</v>
      </c>
      <c r="H3557" t="s">
        <v>8245</v>
      </c>
      <c r="I3557" s="10">
        <v>1456523572</v>
      </c>
      <c r="J3557">
        <v>1453931572</v>
      </c>
      <c r="K3557" t="b">
        <v>0</v>
      </c>
      <c r="L3557">
        <v>2</v>
      </c>
      <c r="M3557" t="b">
        <v>0</v>
      </c>
      <c r="N3557" s="12" t="s">
        <v>8281</v>
      </c>
      <c r="O3557" t="s">
        <v>8297</v>
      </c>
      <c r="P3557" s="6">
        <f t="shared" si="275"/>
        <v>0.27</v>
      </c>
      <c r="Q3557">
        <f t="shared" si="276"/>
        <v>4</v>
      </c>
      <c r="R3557" s="16">
        <f t="shared" si="277"/>
        <v>42396.911712962959</v>
      </c>
      <c r="S3557" s="16">
        <f t="shared" si="278"/>
        <v>41927.067627314813</v>
      </c>
      <c r="T3557">
        <f t="shared" si="279"/>
        <v>2016</v>
      </c>
    </row>
    <row r="3558" spans="1:20" ht="60" hidden="1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 s="10">
        <v>1415932643</v>
      </c>
      <c r="J3558">
        <v>1413337043</v>
      </c>
      <c r="K3558" t="b">
        <v>0</v>
      </c>
      <c r="L3558">
        <v>8</v>
      </c>
      <c r="M3558" t="b">
        <v>0</v>
      </c>
      <c r="N3558" s="12" t="s">
        <v>8268</v>
      </c>
      <c r="O3558" t="s">
        <v>8302</v>
      </c>
      <c r="P3558" s="6">
        <f t="shared" si="275"/>
        <v>0.8</v>
      </c>
      <c r="Q3558">
        <f t="shared" si="276"/>
        <v>1</v>
      </c>
      <c r="R3558" s="16">
        <f t="shared" si="277"/>
        <v>41927.067627314813</v>
      </c>
      <c r="S3558" s="16">
        <f t="shared" si="278"/>
        <v>41864.04886574074</v>
      </c>
      <c r="T3558">
        <f t="shared" si="279"/>
        <v>2014</v>
      </c>
    </row>
    <row r="3559" spans="1:20" ht="60" hidden="1" x14ac:dyDescent="0.25">
      <c r="A3559">
        <v>1915</v>
      </c>
      <c r="B3559" s="3" t="s">
        <v>1916</v>
      </c>
      <c r="C3559" s="3" t="s">
        <v>6025</v>
      </c>
      <c r="D3559" s="6">
        <v>500</v>
      </c>
      <c r="E3559" s="8">
        <v>8</v>
      </c>
      <c r="F3559" t="s">
        <v>8220</v>
      </c>
      <c r="G3559" t="s">
        <v>8223</v>
      </c>
      <c r="H3559" t="s">
        <v>8245</v>
      </c>
      <c r="I3559" s="10">
        <v>1409620222</v>
      </c>
      <c r="J3559">
        <v>1407892222</v>
      </c>
      <c r="K3559" t="b">
        <v>0</v>
      </c>
      <c r="L3559">
        <v>4</v>
      </c>
      <c r="M3559" t="b">
        <v>0</v>
      </c>
      <c r="N3559" s="12" t="s">
        <v>8268</v>
      </c>
      <c r="O3559" t="s">
        <v>8278</v>
      </c>
      <c r="P3559" s="6">
        <f t="shared" si="275"/>
        <v>1.6</v>
      </c>
      <c r="Q3559">
        <f t="shared" si="276"/>
        <v>2</v>
      </c>
      <c r="R3559" s="16">
        <f t="shared" si="277"/>
        <v>41864.04886574074</v>
      </c>
      <c r="S3559" s="16">
        <f t="shared" si="278"/>
        <v>42513.976319444439</v>
      </c>
      <c r="T3559">
        <f t="shared" si="279"/>
        <v>2014</v>
      </c>
    </row>
    <row r="3560" spans="1:20" ht="45" hidden="1" x14ac:dyDescent="0.25">
      <c r="A3560">
        <v>3957</v>
      </c>
      <c r="B3560" s="3" t="s">
        <v>3954</v>
      </c>
      <c r="C3560" s="3" t="s">
        <v>8064</v>
      </c>
      <c r="D3560" s="6">
        <v>28000</v>
      </c>
      <c r="E3560" s="8">
        <v>7</v>
      </c>
      <c r="F3560" t="s">
        <v>8220</v>
      </c>
      <c r="G3560" t="s">
        <v>8223</v>
      </c>
      <c r="H3560" t="s">
        <v>8245</v>
      </c>
      <c r="I3560" s="10">
        <v>1468020354</v>
      </c>
      <c r="J3560">
        <v>1464045954</v>
      </c>
      <c r="K3560" t="b">
        <v>0</v>
      </c>
      <c r="L3560">
        <v>1</v>
      </c>
      <c r="M3560" t="b">
        <v>0</v>
      </c>
      <c r="N3560" s="12" t="s">
        <v>8283</v>
      </c>
      <c r="O3560" t="s">
        <v>8286</v>
      </c>
      <c r="P3560" s="6">
        <f t="shared" si="275"/>
        <v>0.03</v>
      </c>
      <c r="Q3560">
        <f t="shared" si="276"/>
        <v>7</v>
      </c>
      <c r="R3560" s="16">
        <f t="shared" si="277"/>
        <v>42513.976319444439</v>
      </c>
      <c r="S3560" s="16">
        <f t="shared" si="278"/>
        <v>42465.128391203703</v>
      </c>
      <c r="T3560">
        <f t="shared" si="279"/>
        <v>2016</v>
      </c>
    </row>
    <row r="3561" spans="1:20" ht="60" hidden="1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 s="10">
        <v>1462417493</v>
      </c>
      <c r="J3561">
        <v>1459825493</v>
      </c>
      <c r="K3561" t="b">
        <v>0</v>
      </c>
      <c r="L3561">
        <v>3</v>
      </c>
      <c r="M3561" t="b">
        <v>0</v>
      </c>
      <c r="N3561" s="12" t="s">
        <v>8283</v>
      </c>
      <c r="O3561" t="s">
        <v>8286</v>
      </c>
      <c r="P3561" s="6">
        <f t="shared" si="275"/>
        <v>0.04</v>
      </c>
      <c r="Q3561">
        <f t="shared" si="276"/>
        <v>2.33</v>
      </c>
      <c r="R3561" s="16">
        <f t="shared" si="277"/>
        <v>42465.128391203703</v>
      </c>
      <c r="S3561" s="16">
        <f t="shared" si="278"/>
        <v>42013.059027777781</v>
      </c>
      <c r="T3561">
        <f t="shared" si="279"/>
        <v>2016</v>
      </c>
    </row>
    <row r="3562" spans="1:20" ht="60" hidden="1" x14ac:dyDescent="0.25">
      <c r="A3562">
        <v>1411</v>
      </c>
      <c r="B3562" s="3" t="s">
        <v>1412</v>
      </c>
      <c r="C3562" s="3" t="s">
        <v>5521</v>
      </c>
      <c r="D3562" s="6">
        <v>3000</v>
      </c>
      <c r="E3562" s="8">
        <v>7</v>
      </c>
      <c r="F3562" t="s">
        <v>8220</v>
      </c>
      <c r="G3562" t="s">
        <v>8224</v>
      </c>
      <c r="H3562" t="s">
        <v>8246</v>
      </c>
      <c r="I3562" s="10">
        <v>1423185900</v>
      </c>
      <c r="J3562">
        <v>1420766700</v>
      </c>
      <c r="K3562" t="b">
        <v>0</v>
      </c>
      <c r="L3562">
        <v>3</v>
      </c>
      <c r="M3562" t="b">
        <v>0</v>
      </c>
      <c r="N3562" s="12" t="s">
        <v>8271</v>
      </c>
      <c r="O3562" t="s">
        <v>8308</v>
      </c>
      <c r="P3562" s="6">
        <f t="shared" si="275"/>
        <v>0.23</v>
      </c>
      <c r="Q3562">
        <f t="shared" si="276"/>
        <v>2.33</v>
      </c>
      <c r="R3562" s="16">
        <f t="shared" si="277"/>
        <v>42013.059027777781</v>
      </c>
      <c r="S3562" s="16">
        <f t="shared" si="278"/>
        <v>42275.861157407402</v>
      </c>
      <c r="T3562">
        <f t="shared" si="279"/>
        <v>2015</v>
      </c>
    </row>
    <row r="3563" spans="1:20" ht="60" hidden="1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 s="10">
        <v>1448660404</v>
      </c>
      <c r="J3563">
        <v>1443472804</v>
      </c>
      <c r="K3563" t="b">
        <v>0</v>
      </c>
      <c r="L3563">
        <v>2</v>
      </c>
      <c r="M3563" t="b">
        <v>0</v>
      </c>
      <c r="N3563" s="12" t="s">
        <v>8281</v>
      </c>
      <c r="O3563" t="s">
        <v>8299</v>
      </c>
      <c r="P3563" s="6">
        <f t="shared" si="275"/>
        <v>0.01</v>
      </c>
      <c r="Q3563">
        <f t="shared" si="276"/>
        <v>3</v>
      </c>
      <c r="R3563" s="16">
        <f t="shared" si="277"/>
        <v>42275.861157407402</v>
      </c>
      <c r="S3563" s="16">
        <f t="shared" si="278"/>
        <v>42646.896898148145</v>
      </c>
      <c r="T3563">
        <f t="shared" si="279"/>
        <v>2015</v>
      </c>
    </row>
    <row r="3564" spans="1:20" ht="45" hidden="1" x14ac:dyDescent="0.25">
      <c r="A3564">
        <v>596</v>
      </c>
      <c r="B3564" s="3" t="s">
        <v>597</v>
      </c>
      <c r="C3564" s="3" t="s">
        <v>4706</v>
      </c>
      <c r="D3564" s="6">
        <v>20000</v>
      </c>
      <c r="E3564" s="8">
        <v>6</v>
      </c>
      <c r="F3564" t="s">
        <v>8220</v>
      </c>
      <c r="G3564" t="s">
        <v>8223</v>
      </c>
      <c r="H3564" t="s">
        <v>8245</v>
      </c>
      <c r="I3564" s="10">
        <v>1478122292</v>
      </c>
      <c r="J3564">
        <v>1475530292</v>
      </c>
      <c r="K3564" t="b">
        <v>0</v>
      </c>
      <c r="L3564">
        <v>2</v>
      </c>
      <c r="M3564" t="b">
        <v>0</v>
      </c>
      <c r="N3564" s="12" t="s">
        <v>8268</v>
      </c>
      <c r="O3564" t="s">
        <v>8302</v>
      </c>
      <c r="P3564" s="6">
        <f t="shared" si="275"/>
        <v>0.03</v>
      </c>
      <c r="Q3564">
        <f t="shared" si="276"/>
        <v>3</v>
      </c>
      <c r="R3564" s="16">
        <f t="shared" si="277"/>
        <v>42646.896898148145</v>
      </c>
      <c r="S3564" s="16">
        <f t="shared" si="278"/>
        <v>41974.712245370371</v>
      </c>
      <c r="T3564">
        <f t="shared" si="279"/>
        <v>2016</v>
      </c>
    </row>
    <row r="3565" spans="1:20" ht="45" hidden="1" x14ac:dyDescent="0.25">
      <c r="A3565">
        <v>1541</v>
      </c>
      <c r="B3565" s="3" t="s">
        <v>1542</v>
      </c>
      <c r="C3565" s="3" t="s">
        <v>5651</v>
      </c>
      <c r="D3565" s="6">
        <v>18000</v>
      </c>
      <c r="E3565" s="8">
        <v>6</v>
      </c>
      <c r="F3565" t="s">
        <v>8220</v>
      </c>
      <c r="G3565" t="s">
        <v>8223</v>
      </c>
      <c r="H3565" t="s">
        <v>8245</v>
      </c>
      <c r="I3565" s="10">
        <v>1420045538</v>
      </c>
      <c r="J3565">
        <v>1417453538</v>
      </c>
      <c r="K3565" t="b">
        <v>0</v>
      </c>
      <c r="L3565">
        <v>2</v>
      </c>
      <c r="M3565" t="b">
        <v>0</v>
      </c>
      <c r="N3565" s="12" t="s">
        <v>8273</v>
      </c>
      <c r="O3565" t="s">
        <v>8315</v>
      </c>
      <c r="P3565" s="6">
        <f t="shared" si="275"/>
        <v>0.03</v>
      </c>
      <c r="Q3565">
        <f t="shared" si="276"/>
        <v>3</v>
      </c>
      <c r="R3565" s="16">
        <f t="shared" si="277"/>
        <v>41974.712245370371</v>
      </c>
      <c r="S3565" s="16">
        <f t="shared" si="278"/>
        <v>42011.925937499997</v>
      </c>
      <c r="T3565">
        <f t="shared" si="279"/>
        <v>2014</v>
      </c>
    </row>
    <row r="3566" spans="1:20" ht="60" hidden="1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 s="10">
        <v>1425587220</v>
      </c>
      <c r="J3566">
        <v>1420668801</v>
      </c>
      <c r="K3566" t="b">
        <v>0</v>
      </c>
      <c r="L3566">
        <v>2</v>
      </c>
      <c r="M3566" t="b">
        <v>0</v>
      </c>
      <c r="N3566" s="12" t="s">
        <v>8306</v>
      </c>
      <c r="O3566" t="s">
        <v>8307</v>
      </c>
      <c r="P3566" s="6">
        <f t="shared" si="275"/>
        <v>0.09</v>
      </c>
      <c r="Q3566">
        <f t="shared" si="276"/>
        <v>3</v>
      </c>
      <c r="R3566" s="16">
        <f t="shared" si="277"/>
        <v>42011.925937499997</v>
      </c>
      <c r="S3566" s="16">
        <f t="shared" si="278"/>
        <v>42413.649641203709</v>
      </c>
      <c r="T3566">
        <f t="shared" si="279"/>
        <v>2015</v>
      </c>
    </row>
    <row r="3567" spans="1:20" ht="60" hidden="1" x14ac:dyDescent="0.25">
      <c r="A3567">
        <v>1879</v>
      </c>
      <c r="B3567" s="3" t="s">
        <v>1880</v>
      </c>
      <c r="C3567" s="3" t="s">
        <v>5989</v>
      </c>
      <c r="D3567" s="6">
        <v>5000</v>
      </c>
      <c r="E3567" s="8">
        <v>6</v>
      </c>
      <c r="F3567" t="s">
        <v>8220</v>
      </c>
      <c r="G3567" t="s">
        <v>8226</v>
      </c>
      <c r="H3567" t="s">
        <v>8248</v>
      </c>
      <c r="I3567" s="10">
        <v>1457966129</v>
      </c>
      <c r="J3567">
        <v>1455377729</v>
      </c>
      <c r="K3567" t="b">
        <v>0</v>
      </c>
      <c r="L3567">
        <v>2</v>
      </c>
      <c r="M3567" t="b">
        <v>0</v>
      </c>
      <c r="N3567" s="12" t="s">
        <v>8276</v>
      </c>
      <c r="O3567" t="s">
        <v>8304</v>
      </c>
      <c r="P3567" s="6">
        <f t="shared" si="275"/>
        <v>0.12</v>
      </c>
      <c r="Q3567">
        <f t="shared" si="276"/>
        <v>3</v>
      </c>
      <c r="R3567" s="16">
        <f t="shared" si="277"/>
        <v>42413.649641203709</v>
      </c>
      <c r="S3567" s="16">
        <f t="shared" si="278"/>
        <v>42395.456412037034</v>
      </c>
      <c r="T3567">
        <f t="shared" si="279"/>
        <v>2016</v>
      </c>
    </row>
    <row r="3568" spans="1:20" ht="60" hidden="1" x14ac:dyDescent="0.25">
      <c r="A3568">
        <v>1418</v>
      </c>
      <c r="B3568" s="3" t="s">
        <v>1419</v>
      </c>
      <c r="C3568" s="3" t="s">
        <v>5528</v>
      </c>
      <c r="D3568" s="6">
        <v>3000</v>
      </c>
      <c r="E3568" s="8">
        <v>6</v>
      </c>
      <c r="F3568" t="s">
        <v>8220</v>
      </c>
      <c r="G3568" t="s">
        <v>8226</v>
      </c>
      <c r="H3568" t="s">
        <v>8248</v>
      </c>
      <c r="I3568" s="10">
        <v>1456397834</v>
      </c>
      <c r="J3568">
        <v>1453805834</v>
      </c>
      <c r="K3568" t="b">
        <v>0</v>
      </c>
      <c r="L3568">
        <v>1</v>
      </c>
      <c r="M3568" t="b">
        <v>0</v>
      </c>
      <c r="N3568" s="12" t="s">
        <v>8271</v>
      </c>
      <c r="O3568" t="s">
        <v>8308</v>
      </c>
      <c r="P3568" s="6">
        <f t="shared" si="275"/>
        <v>0.2</v>
      </c>
      <c r="Q3568">
        <f t="shared" si="276"/>
        <v>6</v>
      </c>
      <c r="R3568" s="16">
        <f t="shared" si="277"/>
        <v>42395.456412037034</v>
      </c>
      <c r="S3568" s="16">
        <f t="shared" si="278"/>
        <v>41982.904386574075</v>
      </c>
      <c r="T3568">
        <f t="shared" si="279"/>
        <v>2016</v>
      </c>
    </row>
    <row r="3569" spans="1:20" ht="60" hidden="1" x14ac:dyDescent="0.25">
      <c r="A3569">
        <v>2901</v>
      </c>
      <c r="B3569" s="3" t="s">
        <v>2901</v>
      </c>
      <c r="C3569" s="3" t="s">
        <v>7011</v>
      </c>
      <c r="D3569" s="6">
        <v>750</v>
      </c>
      <c r="E3569" s="8">
        <v>6</v>
      </c>
      <c r="F3569" t="s">
        <v>8220</v>
      </c>
      <c r="G3569" t="s">
        <v>8223</v>
      </c>
      <c r="H3569" t="s">
        <v>8245</v>
      </c>
      <c r="I3569" s="10">
        <v>1423345339</v>
      </c>
      <c r="J3569">
        <v>1418161339</v>
      </c>
      <c r="K3569" t="b">
        <v>0</v>
      </c>
      <c r="L3569">
        <v>2</v>
      </c>
      <c r="M3569" t="b">
        <v>0</v>
      </c>
      <c r="N3569" s="12" t="s">
        <v>8283</v>
      </c>
      <c r="O3569" t="s">
        <v>8286</v>
      </c>
      <c r="P3569" s="6">
        <f t="shared" si="275"/>
        <v>0.8</v>
      </c>
      <c r="Q3569">
        <f t="shared" si="276"/>
        <v>3</v>
      </c>
      <c r="R3569" s="16">
        <f t="shared" si="277"/>
        <v>41982.904386574075</v>
      </c>
      <c r="S3569" s="16">
        <f t="shared" si="278"/>
        <v>42525.656944444447</v>
      </c>
      <c r="T3569">
        <f t="shared" si="279"/>
        <v>2014</v>
      </c>
    </row>
    <row r="3570" spans="1:20" ht="60" hidden="1" x14ac:dyDescent="0.25">
      <c r="A3570">
        <v>544</v>
      </c>
      <c r="B3570" s="3" t="s">
        <v>545</v>
      </c>
      <c r="C3570" s="3" t="s">
        <v>4654</v>
      </c>
      <c r="D3570" s="6">
        <v>500</v>
      </c>
      <c r="E3570" s="8">
        <v>6</v>
      </c>
      <c r="F3570" t="s">
        <v>8220</v>
      </c>
      <c r="G3570" t="s">
        <v>8223</v>
      </c>
      <c r="H3570" t="s">
        <v>8245</v>
      </c>
      <c r="I3570" s="10">
        <v>1467647160</v>
      </c>
      <c r="J3570">
        <v>1465055160</v>
      </c>
      <c r="K3570" t="b">
        <v>0</v>
      </c>
      <c r="L3570">
        <v>2</v>
      </c>
      <c r="M3570" t="b">
        <v>0</v>
      </c>
      <c r="N3570" s="12" t="s">
        <v>8268</v>
      </c>
      <c r="O3570" t="s">
        <v>8302</v>
      </c>
      <c r="P3570" s="6">
        <f t="shared" si="275"/>
        <v>1.2</v>
      </c>
      <c r="Q3570">
        <f t="shared" si="276"/>
        <v>3</v>
      </c>
      <c r="R3570" s="16">
        <f t="shared" si="277"/>
        <v>42525.656944444447</v>
      </c>
      <c r="S3570" s="16">
        <f t="shared" si="278"/>
        <v>41837.905694444446</v>
      </c>
      <c r="T3570">
        <f t="shared" si="279"/>
        <v>2016</v>
      </c>
    </row>
    <row r="3571" spans="1:20" ht="60" hidden="1" x14ac:dyDescent="0.25">
      <c r="A3571">
        <v>1178</v>
      </c>
      <c r="B3571" s="3" t="s">
        <v>1179</v>
      </c>
      <c r="C3571" s="3" t="s">
        <v>5288</v>
      </c>
      <c r="D3571" s="6">
        <v>75000</v>
      </c>
      <c r="E3571" s="8">
        <v>5</v>
      </c>
      <c r="F3571" t="s">
        <v>8220</v>
      </c>
      <c r="G3571" t="s">
        <v>8223</v>
      </c>
      <c r="H3571" t="s">
        <v>8245</v>
      </c>
      <c r="I3571" s="10">
        <v>1408225452</v>
      </c>
      <c r="J3571">
        <v>1405633452</v>
      </c>
      <c r="K3571" t="b">
        <v>0</v>
      </c>
      <c r="L3571">
        <v>1</v>
      </c>
      <c r="M3571" t="b">
        <v>0</v>
      </c>
      <c r="N3571" s="12" t="s">
        <v>8279</v>
      </c>
      <c r="O3571" t="s">
        <v>8305</v>
      </c>
      <c r="P3571" s="6">
        <f t="shared" si="275"/>
        <v>0.01</v>
      </c>
      <c r="Q3571">
        <f t="shared" si="276"/>
        <v>5</v>
      </c>
      <c r="R3571" s="16">
        <f t="shared" si="277"/>
        <v>41837.905694444446</v>
      </c>
      <c r="S3571" s="16">
        <f t="shared" si="278"/>
        <v>41792.687442129631</v>
      </c>
      <c r="T3571">
        <f t="shared" si="279"/>
        <v>2014</v>
      </c>
    </row>
    <row r="3572" spans="1:20" ht="60" hidden="1" x14ac:dyDescent="0.25">
      <c r="A3572">
        <v>161</v>
      </c>
      <c r="B3572" s="3" t="s">
        <v>163</v>
      </c>
      <c r="C3572" s="3" t="s">
        <v>4271</v>
      </c>
      <c r="D3572" s="6">
        <v>50000</v>
      </c>
      <c r="E3572" s="8">
        <v>5</v>
      </c>
      <c r="F3572" t="s">
        <v>8220</v>
      </c>
      <c r="G3572" t="s">
        <v>8223</v>
      </c>
      <c r="H3572" t="s">
        <v>8245</v>
      </c>
      <c r="I3572" s="10">
        <v>1404318595</v>
      </c>
      <c r="J3572">
        <v>1401726595</v>
      </c>
      <c r="K3572" t="b">
        <v>0</v>
      </c>
      <c r="L3572">
        <v>1</v>
      </c>
      <c r="M3572" t="b">
        <v>0</v>
      </c>
      <c r="N3572" s="12" t="s">
        <v>8281</v>
      </c>
      <c r="O3572" t="s">
        <v>8285</v>
      </c>
      <c r="P3572" s="6">
        <f t="shared" si="275"/>
        <v>0.01</v>
      </c>
      <c r="Q3572">
        <f t="shared" si="276"/>
        <v>5</v>
      </c>
      <c r="R3572" s="16">
        <f t="shared" si="277"/>
        <v>41792.687442129631</v>
      </c>
      <c r="S3572" s="16">
        <f t="shared" si="278"/>
        <v>42422.536192129628</v>
      </c>
      <c r="T3572">
        <f t="shared" si="279"/>
        <v>2014</v>
      </c>
    </row>
    <row r="3573" spans="1:20" ht="60" hidden="1" x14ac:dyDescent="0.25">
      <c r="A3573">
        <v>2589</v>
      </c>
      <c r="B3573" s="3" t="s">
        <v>2589</v>
      </c>
      <c r="C3573" s="3" t="s">
        <v>6699</v>
      </c>
      <c r="D3573" s="6">
        <v>50000</v>
      </c>
      <c r="E3573" s="8">
        <v>5</v>
      </c>
      <c r="F3573" t="s">
        <v>8220</v>
      </c>
      <c r="G3573" t="s">
        <v>8231</v>
      </c>
      <c r="H3573" t="s">
        <v>8252</v>
      </c>
      <c r="I3573" s="10">
        <v>1458733927</v>
      </c>
      <c r="J3573">
        <v>1456145527</v>
      </c>
      <c r="K3573" t="b">
        <v>0</v>
      </c>
      <c r="L3573">
        <v>1</v>
      </c>
      <c r="M3573" t="b">
        <v>0</v>
      </c>
      <c r="N3573" s="12" t="s">
        <v>8279</v>
      </c>
      <c r="O3573" t="s">
        <v>8305</v>
      </c>
      <c r="P3573" s="6">
        <f t="shared" si="275"/>
        <v>0.01</v>
      </c>
      <c r="Q3573">
        <f t="shared" si="276"/>
        <v>5</v>
      </c>
      <c r="R3573" s="16">
        <f t="shared" si="277"/>
        <v>42422.536192129628</v>
      </c>
      <c r="S3573" s="16">
        <f t="shared" si="278"/>
        <v>41331.555127314816</v>
      </c>
      <c r="T3573">
        <f t="shared" si="279"/>
        <v>2016</v>
      </c>
    </row>
    <row r="3574" spans="1:20" ht="60" hidden="1" x14ac:dyDescent="0.25">
      <c r="A3574">
        <v>447</v>
      </c>
      <c r="B3574" s="3" t="s">
        <v>448</v>
      </c>
      <c r="C3574" s="3" t="s">
        <v>4557</v>
      </c>
      <c r="D3574" s="6">
        <v>30000</v>
      </c>
      <c r="E3574" s="8">
        <v>5</v>
      </c>
      <c r="F3574" t="s">
        <v>8220</v>
      </c>
      <c r="G3574" t="s">
        <v>8224</v>
      </c>
      <c r="H3574" t="s">
        <v>8246</v>
      </c>
      <c r="I3574" s="10">
        <v>1364041163</v>
      </c>
      <c r="J3574">
        <v>1361884763</v>
      </c>
      <c r="K3574" t="b">
        <v>0</v>
      </c>
      <c r="L3574">
        <v>1</v>
      </c>
      <c r="M3574" t="b">
        <v>0</v>
      </c>
      <c r="N3574" s="12" t="s">
        <v>8281</v>
      </c>
      <c r="O3574" t="s">
        <v>8299</v>
      </c>
      <c r="P3574" s="6">
        <f t="shared" si="275"/>
        <v>0.02</v>
      </c>
      <c r="Q3574">
        <f t="shared" si="276"/>
        <v>5</v>
      </c>
      <c r="R3574" s="16">
        <f t="shared" si="277"/>
        <v>41331.555127314816</v>
      </c>
      <c r="S3574" s="16">
        <f t="shared" si="278"/>
        <v>42027.856990740736</v>
      </c>
      <c r="T3574">
        <f t="shared" si="279"/>
        <v>2013</v>
      </c>
    </row>
    <row r="3575" spans="1:20" hidden="1" x14ac:dyDescent="0.25">
      <c r="A3575">
        <v>2418</v>
      </c>
      <c r="B3575" s="3" t="s">
        <v>2419</v>
      </c>
      <c r="C3575" s="3" t="s">
        <v>6528</v>
      </c>
      <c r="D3575" s="6">
        <v>25000</v>
      </c>
      <c r="E3575" s="8">
        <v>5</v>
      </c>
      <c r="F3575" t="s">
        <v>8220</v>
      </c>
      <c r="G3575" t="s">
        <v>8223</v>
      </c>
      <c r="H3575" t="s">
        <v>8245</v>
      </c>
      <c r="I3575" s="10">
        <v>1427225644</v>
      </c>
      <c r="J3575">
        <v>1422045244</v>
      </c>
      <c r="K3575" t="b">
        <v>0</v>
      </c>
      <c r="L3575">
        <v>5</v>
      </c>
      <c r="M3575" t="b">
        <v>0</v>
      </c>
      <c r="N3575" s="12" t="s">
        <v>8279</v>
      </c>
      <c r="O3575" t="s">
        <v>8305</v>
      </c>
      <c r="P3575" s="6">
        <f t="shared" si="275"/>
        <v>0.02</v>
      </c>
      <c r="Q3575">
        <f t="shared" si="276"/>
        <v>1</v>
      </c>
      <c r="R3575" s="16">
        <f t="shared" si="277"/>
        <v>42027.856990740736</v>
      </c>
      <c r="S3575" s="16">
        <f t="shared" si="278"/>
        <v>42019.737766203703</v>
      </c>
      <c r="T3575">
        <f t="shared" si="279"/>
        <v>2015</v>
      </c>
    </row>
    <row r="3576" spans="1:20" ht="60" hidden="1" x14ac:dyDescent="0.25">
      <c r="A3576">
        <v>2416</v>
      </c>
      <c r="B3576" s="3" t="s">
        <v>2417</v>
      </c>
      <c r="C3576" s="3" t="s">
        <v>6526</v>
      </c>
      <c r="D3576" s="6">
        <v>20000</v>
      </c>
      <c r="E3576" s="8">
        <v>5</v>
      </c>
      <c r="F3576" t="s">
        <v>8220</v>
      </c>
      <c r="G3576" t="s">
        <v>8223</v>
      </c>
      <c r="H3576" t="s">
        <v>8245</v>
      </c>
      <c r="I3576" s="10">
        <v>1426345200</v>
      </c>
      <c r="J3576">
        <v>1421343743</v>
      </c>
      <c r="K3576" t="b">
        <v>0</v>
      </c>
      <c r="L3576">
        <v>1</v>
      </c>
      <c r="M3576" t="b">
        <v>0</v>
      </c>
      <c r="N3576" s="12" t="s">
        <v>8279</v>
      </c>
      <c r="O3576" t="s">
        <v>8305</v>
      </c>
      <c r="P3576" s="6">
        <f t="shared" si="275"/>
        <v>0.03</v>
      </c>
      <c r="Q3576">
        <f t="shared" si="276"/>
        <v>5</v>
      </c>
      <c r="R3576" s="16">
        <f t="shared" si="277"/>
        <v>42019.737766203703</v>
      </c>
      <c r="S3576" s="16">
        <f t="shared" si="278"/>
        <v>42123.185798611114</v>
      </c>
      <c r="T3576">
        <f t="shared" si="279"/>
        <v>2015</v>
      </c>
    </row>
    <row r="3577" spans="1:20" ht="60" hidden="1" x14ac:dyDescent="0.25">
      <c r="A3577">
        <v>1090</v>
      </c>
      <c r="B3577" s="3" t="s">
        <v>1091</v>
      </c>
      <c r="C3577" s="3" t="s">
        <v>5200</v>
      </c>
      <c r="D3577" s="6">
        <v>12999</v>
      </c>
      <c r="E3577" s="8">
        <v>5</v>
      </c>
      <c r="F3577" t="s">
        <v>8220</v>
      </c>
      <c r="G3577" t="s">
        <v>8225</v>
      </c>
      <c r="H3577" t="s">
        <v>8247</v>
      </c>
      <c r="I3577" s="10">
        <v>1432873653</v>
      </c>
      <c r="J3577">
        <v>1430281653</v>
      </c>
      <c r="K3577" t="b">
        <v>0</v>
      </c>
      <c r="L3577">
        <v>1</v>
      </c>
      <c r="M3577" t="b">
        <v>0</v>
      </c>
      <c r="N3577" s="12" t="s">
        <v>8276</v>
      </c>
      <c r="O3577" t="s">
        <v>8294</v>
      </c>
      <c r="P3577" s="6">
        <f t="shared" si="275"/>
        <v>0.04</v>
      </c>
      <c r="Q3577">
        <f t="shared" si="276"/>
        <v>5</v>
      </c>
      <c r="R3577" s="16">
        <f t="shared" si="277"/>
        <v>42123.185798611114</v>
      </c>
      <c r="S3577" s="16">
        <f t="shared" si="278"/>
        <v>42791.669837962967</v>
      </c>
      <c r="T3577">
        <f t="shared" si="279"/>
        <v>2015</v>
      </c>
    </row>
    <row r="3578" spans="1:20" ht="60" hidden="1" x14ac:dyDescent="0.25">
      <c r="A3578">
        <v>1694</v>
      </c>
      <c r="B3578" s="3" t="s">
        <v>1695</v>
      </c>
      <c r="C3578" s="3" t="s">
        <v>5804</v>
      </c>
      <c r="D3578" s="6">
        <v>10000</v>
      </c>
      <c r="E3578" s="8">
        <v>5</v>
      </c>
      <c r="F3578" t="s">
        <v>8221</v>
      </c>
      <c r="G3578" t="s">
        <v>8223</v>
      </c>
      <c r="H3578" t="s">
        <v>8245</v>
      </c>
      <c r="I3578" s="10">
        <v>1490589360</v>
      </c>
      <c r="J3578">
        <v>1488038674</v>
      </c>
      <c r="K3578" t="b">
        <v>0</v>
      </c>
      <c r="L3578">
        <v>1</v>
      </c>
      <c r="M3578" t="b">
        <v>0</v>
      </c>
      <c r="N3578" s="12" t="s">
        <v>8287</v>
      </c>
      <c r="O3578" t="s">
        <v>8290</v>
      </c>
      <c r="P3578" s="6">
        <f t="shared" si="275"/>
        <v>0.05</v>
      </c>
      <c r="Q3578">
        <f t="shared" si="276"/>
        <v>5</v>
      </c>
      <c r="R3578" s="16">
        <f t="shared" si="277"/>
        <v>42791.669837962967</v>
      </c>
      <c r="S3578" s="16">
        <f t="shared" si="278"/>
        <v>42060.04550925926</v>
      </c>
      <c r="T3578">
        <f t="shared" si="279"/>
        <v>2017</v>
      </c>
    </row>
    <row r="3579" spans="1:20" ht="60" hidden="1" x14ac:dyDescent="0.25">
      <c r="A3579">
        <v>3119</v>
      </c>
      <c r="B3579" s="3" t="s">
        <v>3119</v>
      </c>
      <c r="C3579" s="3" t="s">
        <v>7229</v>
      </c>
      <c r="D3579" s="6">
        <v>10000</v>
      </c>
      <c r="E3579" s="8">
        <v>5</v>
      </c>
      <c r="F3579" t="s">
        <v>8220</v>
      </c>
      <c r="G3579" t="s">
        <v>8223</v>
      </c>
      <c r="H3579" t="s">
        <v>8245</v>
      </c>
      <c r="I3579" s="10">
        <v>1427414732</v>
      </c>
      <c r="J3579">
        <v>1424826332</v>
      </c>
      <c r="K3579" t="b">
        <v>0</v>
      </c>
      <c r="L3579">
        <v>1</v>
      </c>
      <c r="M3579" t="b">
        <v>0</v>
      </c>
      <c r="N3579" s="12" t="s">
        <v>8283</v>
      </c>
      <c r="O3579" t="s">
        <v>8284</v>
      </c>
      <c r="P3579" s="6">
        <f t="shared" si="275"/>
        <v>0.05</v>
      </c>
      <c r="Q3579">
        <f t="shared" si="276"/>
        <v>5</v>
      </c>
      <c r="R3579" s="16">
        <f t="shared" si="277"/>
        <v>42060.04550925926</v>
      </c>
      <c r="S3579" s="16">
        <f t="shared" si="278"/>
        <v>41975.347523148142</v>
      </c>
      <c r="T3579">
        <f t="shared" si="279"/>
        <v>2015</v>
      </c>
    </row>
    <row r="3580" spans="1:20" ht="60" hidden="1" x14ac:dyDescent="0.25">
      <c r="A3580">
        <v>1139</v>
      </c>
      <c r="B3580" s="3" t="s">
        <v>1140</v>
      </c>
      <c r="C3580" s="3" t="s">
        <v>5249</v>
      </c>
      <c r="D3580" s="6">
        <v>8000</v>
      </c>
      <c r="E3580" s="8">
        <v>5</v>
      </c>
      <c r="F3580" t="s">
        <v>8220</v>
      </c>
      <c r="G3580" t="s">
        <v>8223</v>
      </c>
      <c r="H3580" t="s">
        <v>8245</v>
      </c>
      <c r="I3580" s="10">
        <v>1420100426</v>
      </c>
      <c r="J3580">
        <v>1417508426</v>
      </c>
      <c r="K3580" t="b">
        <v>0</v>
      </c>
      <c r="L3580">
        <v>1</v>
      </c>
      <c r="M3580" t="b">
        <v>0</v>
      </c>
      <c r="N3580" s="12" t="s">
        <v>8276</v>
      </c>
      <c r="O3580" t="s">
        <v>8304</v>
      </c>
      <c r="P3580" s="6">
        <f t="shared" si="275"/>
        <v>0.06</v>
      </c>
      <c r="Q3580">
        <f t="shared" si="276"/>
        <v>5</v>
      </c>
      <c r="R3580" s="16">
        <f t="shared" si="277"/>
        <v>41975.347523148142</v>
      </c>
      <c r="S3580" s="16">
        <f t="shared" si="278"/>
        <v>41799.259039351848</v>
      </c>
      <c r="T3580">
        <f t="shared" si="279"/>
        <v>2014</v>
      </c>
    </row>
    <row r="3581" spans="1:20" ht="60" hidden="1" x14ac:dyDescent="0.25">
      <c r="A3581">
        <v>3806</v>
      </c>
      <c r="B3581" s="3" t="s">
        <v>3803</v>
      </c>
      <c r="C3581" s="3" t="s">
        <v>7916</v>
      </c>
      <c r="D3581" s="6">
        <v>7500</v>
      </c>
      <c r="E3581" s="8">
        <v>5</v>
      </c>
      <c r="F3581" t="s">
        <v>8220</v>
      </c>
      <c r="G3581" t="s">
        <v>8225</v>
      </c>
      <c r="H3581" t="s">
        <v>8247</v>
      </c>
      <c r="I3581" s="10">
        <v>1404022381</v>
      </c>
      <c r="J3581">
        <v>1402294381</v>
      </c>
      <c r="K3581" t="b">
        <v>0</v>
      </c>
      <c r="L3581">
        <v>1</v>
      </c>
      <c r="M3581" t="b">
        <v>0</v>
      </c>
      <c r="N3581" s="12" t="s">
        <v>8283</v>
      </c>
      <c r="O3581" t="s">
        <v>8295</v>
      </c>
      <c r="P3581" s="6">
        <f t="shared" si="275"/>
        <v>7.0000000000000007E-2</v>
      </c>
      <c r="Q3581">
        <f t="shared" si="276"/>
        <v>5</v>
      </c>
      <c r="R3581" s="16">
        <f t="shared" si="277"/>
        <v>41799.259039351848</v>
      </c>
      <c r="S3581" s="16">
        <f t="shared" si="278"/>
        <v>42423.985567129625</v>
      </c>
      <c r="T3581">
        <f t="shared" si="279"/>
        <v>2014</v>
      </c>
    </row>
    <row r="3582" spans="1:20" ht="45" hidden="1" x14ac:dyDescent="0.25">
      <c r="A3582">
        <v>440</v>
      </c>
      <c r="B3582" s="3" t="s">
        <v>441</v>
      </c>
      <c r="C3582" s="3" t="s">
        <v>4550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 s="10">
        <v>1458859153</v>
      </c>
      <c r="J3582">
        <v>1456270753</v>
      </c>
      <c r="K3582" t="b">
        <v>0</v>
      </c>
      <c r="L3582">
        <v>1</v>
      </c>
      <c r="M3582" t="b">
        <v>0</v>
      </c>
      <c r="N3582" s="12" t="s">
        <v>8281</v>
      </c>
      <c r="O3582" t="s">
        <v>8299</v>
      </c>
      <c r="P3582" s="6">
        <f t="shared" si="275"/>
        <v>0.1</v>
      </c>
      <c r="Q3582">
        <f t="shared" si="276"/>
        <v>5</v>
      </c>
      <c r="R3582" s="16">
        <f t="shared" si="277"/>
        <v>42423.985567129625</v>
      </c>
      <c r="S3582" s="16">
        <f t="shared" si="278"/>
        <v>41136.85805555556</v>
      </c>
      <c r="T3582">
        <f t="shared" si="279"/>
        <v>2016</v>
      </c>
    </row>
    <row r="3583" spans="1:20" ht="45" hidden="1" x14ac:dyDescent="0.25">
      <c r="A3583">
        <v>1482</v>
      </c>
      <c r="B3583" s="3" t="s">
        <v>1483</v>
      </c>
      <c r="C3583" s="3" t="s">
        <v>5592</v>
      </c>
      <c r="D3583" s="6">
        <v>5000</v>
      </c>
      <c r="E3583" s="8">
        <v>5</v>
      </c>
      <c r="F3583" t="s">
        <v>8220</v>
      </c>
      <c r="G3583" t="s">
        <v>8223</v>
      </c>
      <c r="H3583" t="s">
        <v>8245</v>
      </c>
      <c r="I3583" s="10">
        <v>1347004260</v>
      </c>
      <c r="J3583">
        <v>1345062936</v>
      </c>
      <c r="K3583" t="b">
        <v>0</v>
      </c>
      <c r="L3583">
        <v>1</v>
      </c>
      <c r="M3583" t="b">
        <v>0</v>
      </c>
      <c r="N3583" s="12" t="s">
        <v>8271</v>
      </c>
      <c r="O3583" t="s">
        <v>8312</v>
      </c>
      <c r="P3583" s="6">
        <f t="shared" si="275"/>
        <v>0.1</v>
      </c>
      <c r="Q3583">
        <f t="shared" si="276"/>
        <v>5</v>
      </c>
      <c r="R3583" s="16">
        <f t="shared" si="277"/>
        <v>41136.85805555556</v>
      </c>
      <c r="S3583" s="16">
        <f t="shared" si="278"/>
        <v>41915.400219907409</v>
      </c>
      <c r="T3583">
        <f t="shared" si="279"/>
        <v>2012</v>
      </c>
    </row>
    <row r="3584" spans="1:20" ht="60" hidden="1" x14ac:dyDescent="0.25">
      <c r="A3584">
        <v>3939</v>
      </c>
      <c r="B3584" s="3" t="s">
        <v>3936</v>
      </c>
      <c r="C3584" s="3" t="s">
        <v>8047</v>
      </c>
      <c r="D3584" s="6">
        <v>5000</v>
      </c>
      <c r="E3584" s="8">
        <v>5</v>
      </c>
      <c r="F3584" t="s">
        <v>8220</v>
      </c>
      <c r="G3584" t="s">
        <v>8225</v>
      </c>
      <c r="H3584" t="s">
        <v>8247</v>
      </c>
      <c r="I3584" s="10">
        <v>1412656200</v>
      </c>
      <c r="J3584">
        <v>1412328979</v>
      </c>
      <c r="K3584" t="b">
        <v>0</v>
      </c>
      <c r="L3584">
        <v>1</v>
      </c>
      <c r="M3584" t="b">
        <v>0</v>
      </c>
      <c r="N3584" s="12" t="s">
        <v>8283</v>
      </c>
      <c r="O3584" t="s">
        <v>8286</v>
      </c>
      <c r="P3584" s="6">
        <f t="shared" si="275"/>
        <v>0.1</v>
      </c>
      <c r="Q3584">
        <f t="shared" si="276"/>
        <v>5</v>
      </c>
      <c r="R3584" s="16">
        <f t="shared" si="277"/>
        <v>41915.400219907409</v>
      </c>
      <c r="S3584" s="16">
        <f t="shared" si="278"/>
        <v>41471.446851851848</v>
      </c>
      <c r="T3584">
        <f t="shared" si="279"/>
        <v>2014</v>
      </c>
    </row>
    <row r="3585" spans="1:20" ht="45" hidden="1" x14ac:dyDescent="0.25">
      <c r="A3585">
        <v>763</v>
      </c>
      <c r="B3585" s="3" t="s">
        <v>764</v>
      </c>
      <c r="C3585" s="3" t="s">
        <v>4873</v>
      </c>
      <c r="D3585" s="6">
        <v>4290</v>
      </c>
      <c r="E3585" s="8">
        <v>5</v>
      </c>
      <c r="F3585" t="s">
        <v>8220</v>
      </c>
      <c r="G3585" t="s">
        <v>8224</v>
      </c>
      <c r="H3585" t="s">
        <v>8246</v>
      </c>
      <c r="I3585" s="10">
        <v>1376563408</v>
      </c>
      <c r="J3585">
        <v>1373971408</v>
      </c>
      <c r="K3585" t="b">
        <v>0</v>
      </c>
      <c r="L3585">
        <v>1</v>
      </c>
      <c r="M3585" t="b">
        <v>0</v>
      </c>
      <c r="N3585" s="12" t="s">
        <v>8271</v>
      </c>
      <c r="O3585" t="s">
        <v>8312</v>
      </c>
      <c r="P3585" s="6">
        <f t="shared" si="275"/>
        <v>0.12</v>
      </c>
      <c r="Q3585">
        <f t="shared" si="276"/>
        <v>5</v>
      </c>
      <c r="R3585" s="16">
        <f t="shared" si="277"/>
        <v>41471.446851851848</v>
      </c>
      <c r="S3585" s="16">
        <f t="shared" si="278"/>
        <v>42333.330277777779</v>
      </c>
      <c r="T3585">
        <f t="shared" si="279"/>
        <v>2013</v>
      </c>
    </row>
    <row r="3586" spans="1:20" ht="30" hidden="1" x14ac:dyDescent="0.25">
      <c r="A3586">
        <v>2586</v>
      </c>
      <c r="B3586" s="3" t="s">
        <v>2586</v>
      </c>
      <c r="C3586" s="3" t="s">
        <v>6696</v>
      </c>
      <c r="D3586" s="6">
        <v>3000</v>
      </c>
      <c r="E3586" s="8">
        <v>5</v>
      </c>
      <c r="F3586" t="s">
        <v>8220</v>
      </c>
      <c r="G3586" t="s">
        <v>8224</v>
      </c>
      <c r="H3586" t="s">
        <v>8246</v>
      </c>
      <c r="I3586" s="10">
        <v>1451030136</v>
      </c>
      <c r="J3586">
        <v>1448438136</v>
      </c>
      <c r="K3586" t="b">
        <v>0</v>
      </c>
      <c r="L3586">
        <v>1</v>
      </c>
      <c r="M3586" t="b">
        <v>0</v>
      </c>
      <c r="N3586" s="12" t="s">
        <v>8279</v>
      </c>
      <c r="O3586" t="s">
        <v>8305</v>
      </c>
      <c r="P3586" s="6">
        <f t="shared" ref="P3586:P3649" si="280">ROUND(E3586/D3586*100,2)</f>
        <v>0.17</v>
      </c>
      <c r="Q3586">
        <f t="shared" ref="Q3586:Q3649" si="281">ROUND(E3586/L3586,2)</f>
        <v>5</v>
      </c>
      <c r="R3586" s="16">
        <f t="shared" si="277"/>
        <v>42333.330277777779</v>
      </c>
      <c r="S3586" s="16">
        <f t="shared" si="278"/>
        <v>41985.427361111113</v>
      </c>
      <c r="T3586">
        <f t="shared" si="279"/>
        <v>2015</v>
      </c>
    </row>
    <row r="3587" spans="1:20" ht="60" hidden="1" x14ac:dyDescent="0.25">
      <c r="A3587">
        <v>2887</v>
      </c>
      <c r="B3587" s="3" t="s">
        <v>2887</v>
      </c>
      <c r="C3587" s="3" t="s">
        <v>6997</v>
      </c>
      <c r="D3587" s="6">
        <v>3000</v>
      </c>
      <c r="E3587" s="8">
        <v>5</v>
      </c>
      <c r="F3587" t="s">
        <v>8220</v>
      </c>
      <c r="G3587" t="s">
        <v>8223</v>
      </c>
      <c r="H3587" t="s">
        <v>8245</v>
      </c>
      <c r="I3587" s="10">
        <v>1420971324</v>
      </c>
      <c r="J3587">
        <v>1418379324</v>
      </c>
      <c r="K3587" t="b">
        <v>0</v>
      </c>
      <c r="L3587">
        <v>1</v>
      </c>
      <c r="M3587" t="b">
        <v>0</v>
      </c>
      <c r="N3587" s="12" t="s">
        <v>8283</v>
      </c>
      <c r="O3587" t="s">
        <v>8286</v>
      </c>
      <c r="P3587" s="6">
        <f t="shared" si="280"/>
        <v>0.17</v>
      </c>
      <c r="Q3587">
        <f t="shared" si="281"/>
        <v>5</v>
      </c>
      <c r="R3587" s="16">
        <f t="shared" ref="R3587:R3650" si="282">(((J3587/60)/60)/24)+DATE(1970,1,1)</f>
        <v>41985.427361111113</v>
      </c>
      <c r="S3587" s="16">
        <f t="shared" ref="S3587:S3650" si="283">(((J3588/60)/60)/24)+DATE(1970,1,1)</f>
        <v>42510.938900462963</v>
      </c>
      <c r="T3587">
        <f t="shared" ref="T3587:T3650" si="284">YEAR(R3587)</f>
        <v>2014</v>
      </c>
    </row>
    <row r="3588" spans="1:20" ht="60" hidden="1" x14ac:dyDescent="0.25">
      <c r="A3588">
        <v>4079</v>
      </c>
      <c r="B3588" s="3" t="s">
        <v>4075</v>
      </c>
      <c r="C3588" s="3" t="s">
        <v>8182</v>
      </c>
      <c r="D3588" s="6">
        <v>3000</v>
      </c>
      <c r="E3588" s="8">
        <v>5</v>
      </c>
      <c r="F3588" t="s">
        <v>8220</v>
      </c>
      <c r="G3588" t="s">
        <v>8223</v>
      </c>
      <c r="H3588" t="s">
        <v>8245</v>
      </c>
      <c r="I3588" s="10">
        <v>1466375521</v>
      </c>
      <c r="J3588">
        <v>1463783521</v>
      </c>
      <c r="K3588" t="b">
        <v>0</v>
      </c>
      <c r="L3588">
        <v>1</v>
      </c>
      <c r="M3588" t="b">
        <v>0</v>
      </c>
      <c r="N3588" s="12" t="s">
        <v>8283</v>
      </c>
      <c r="O3588" t="s">
        <v>8286</v>
      </c>
      <c r="P3588" s="6">
        <f t="shared" si="280"/>
        <v>0.17</v>
      </c>
      <c r="Q3588">
        <f t="shared" si="281"/>
        <v>5</v>
      </c>
      <c r="R3588" s="16">
        <f t="shared" si="282"/>
        <v>42510.938900462963</v>
      </c>
      <c r="S3588" s="16">
        <f t="shared" si="283"/>
        <v>41722.792407407411</v>
      </c>
      <c r="T3588">
        <f t="shared" si="284"/>
        <v>2016</v>
      </c>
    </row>
    <row r="3589" spans="1:20" ht="60" hidden="1" x14ac:dyDescent="0.25">
      <c r="A3589">
        <v>1119</v>
      </c>
      <c r="B3589" s="3" t="s">
        <v>1120</v>
      </c>
      <c r="C3589" s="3" t="s">
        <v>5229</v>
      </c>
      <c r="D3589" s="6">
        <v>2100</v>
      </c>
      <c r="E3589" s="8">
        <v>5</v>
      </c>
      <c r="F3589" t="s">
        <v>8220</v>
      </c>
      <c r="G3589" t="s">
        <v>8223</v>
      </c>
      <c r="H3589" t="s">
        <v>8245</v>
      </c>
      <c r="I3589" s="10">
        <v>1396810864</v>
      </c>
      <c r="J3589">
        <v>1395687664</v>
      </c>
      <c r="K3589" t="b">
        <v>0</v>
      </c>
      <c r="L3589">
        <v>1</v>
      </c>
      <c r="M3589" t="b">
        <v>0</v>
      </c>
      <c r="N3589" s="12" t="s">
        <v>8276</v>
      </c>
      <c r="O3589" t="s">
        <v>8294</v>
      </c>
      <c r="P3589" s="6">
        <f t="shared" si="280"/>
        <v>0.24</v>
      </c>
      <c r="Q3589">
        <f t="shared" si="281"/>
        <v>5</v>
      </c>
      <c r="R3589" s="16">
        <f t="shared" si="282"/>
        <v>41722.792407407411</v>
      </c>
      <c r="S3589" s="16">
        <f t="shared" si="283"/>
        <v>42527.007326388892</v>
      </c>
      <c r="T3589">
        <f t="shared" si="284"/>
        <v>2014</v>
      </c>
    </row>
    <row r="3590" spans="1:20" ht="60" hidden="1" x14ac:dyDescent="0.25">
      <c r="A3590">
        <v>1499</v>
      </c>
      <c r="B3590" s="3" t="s">
        <v>1500</v>
      </c>
      <c r="C3590" s="3" t="s">
        <v>5609</v>
      </c>
      <c r="D3590" s="6">
        <v>2000</v>
      </c>
      <c r="E3590" s="8">
        <v>5</v>
      </c>
      <c r="F3590" t="s">
        <v>8220</v>
      </c>
      <c r="G3590" t="s">
        <v>8223</v>
      </c>
      <c r="H3590" t="s">
        <v>8245</v>
      </c>
      <c r="I3590" s="10">
        <v>1470355833</v>
      </c>
      <c r="J3590">
        <v>1465171833</v>
      </c>
      <c r="K3590" t="b">
        <v>0</v>
      </c>
      <c r="L3590">
        <v>1</v>
      </c>
      <c r="M3590" t="b">
        <v>0</v>
      </c>
      <c r="N3590" s="12" t="s">
        <v>8271</v>
      </c>
      <c r="O3590" t="s">
        <v>8312</v>
      </c>
      <c r="P3590" s="6">
        <f t="shared" si="280"/>
        <v>0.25</v>
      </c>
      <c r="Q3590">
        <f t="shared" si="281"/>
        <v>5</v>
      </c>
      <c r="R3590" s="16">
        <f t="shared" si="282"/>
        <v>42527.007326388892</v>
      </c>
      <c r="S3590" s="16">
        <f t="shared" si="283"/>
        <v>42109.801712962959</v>
      </c>
      <c r="T3590">
        <f t="shared" si="284"/>
        <v>2016</v>
      </c>
    </row>
    <row r="3591" spans="1:20" ht="60" hidden="1" x14ac:dyDescent="0.25">
      <c r="A3591">
        <v>3945</v>
      </c>
      <c r="B3591" s="3" t="s">
        <v>3942</v>
      </c>
      <c r="C3591" s="3" t="s">
        <v>8053</v>
      </c>
      <c r="D3591" s="6">
        <v>2000</v>
      </c>
      <c r="E3591" s="8">
        <v>5</v>
      </c>
      <c r="F3591" t="s">
        <v>8220</v>
      </c>
      <c r="G3591" t="s">
        <v>8223</v>
      </c>
      <c r="H3591" t="s">
        <v>8245</v>
      </c>
      <c r="I3591" s="10">
        <v>1431717268</v>
      </c>
      <c r="J3591">
        <v>1429125268</v>
      </c>
      <c r="K3591" t="b">
        <v>0</v>
      </c>
      <c r="L3591">
        <v>1</v>
      </c>
      <c r="M3591" t="b">
        <v>0</v>
      </c>
      <c r="N3591" s="12" t="s">
        <v>8283</v>
      </c>
      <c r="O3591" t="s">
        <v>8286</v>
      </c>
      <c r="P3591" s="6">
        <f t="shared" si="280"/>
        <v>0.25</v>
      </c>
      <c r="Q3591">
        <f t="shared" si="281"/>
        <v>5</v>
      </c>
      <c r="R3591" s="16">
        <f t="shared" si="282"/>
        <v>42109.801712962959</v>
      </c>
      <c r="S3591" s="16">
        <f t="shared" si="283"/>
        <v>41809.389930555553</v>
      </c>
      <c r="T3591">
        <f t="shared" si="284"/>
        <v>2015</v>
      </c>
    </row>
    <row r="3592" spans="1:20" ht="45" hidden="1" x14ac:dyDescent="0.25">
      <c r="A3592">
        <v>3994</v>
      </c>
      <c r="B3592" s="3" t="s">
        <v>3990</v>
      </c>
      <c r="C3592" s="3" t="s">
        <v>8100</v>
      </c>
      <c r="D3592" s="6">
        <v>2000</v>
      </c>
      <c r="E3592" s="8">
        <v>5</v>
      </c>
      <c r="F3592" t="s">
        <v>8220</v>
      </c>
      <c r="G3592" t="s">
        <v>8223</v>
      </c>
      <c r="H3592" t="s">
        <v>8245</v>
      </c>
      <c r="I3592" s="10">
        <v>1405761690</v>
      </c>
      <c r="J3592">
        <v>1403169690</v>
      </c>
      <c r="K3592" t="b">
        <v>0</v>
      </c>
      <c r="L3592">
        <v>1</v>
      </c>
      <c r="M3592" t="b">
        <v>0</v>
      </c>
      <c r="N3592" s="12" t="s">
        <v>8283</v>
      </c>
      <c r="O3592" t="s">
        <v>8286</v>
      </c>
      <c r="P3592" s="6">
        <f t="shared" si="280"/>
        <v>0.25</v>
      </c>
      <c r="Q3592">
        <f t="shared" si="281"/>
        <v>5</v>
      </c>
      <c r="R3592" s="16">
        <f t="shared" si="282"/>
        <v>41809.389930555553</v>
      </c>
      <c r="S3592" s="16">
        <f t="shared" si="283"/>
        <v>41848.772928240738</v>
      </c>
      <c r="T3592">
        <f t="shared" si="284"/>
        <v>2014</v>
      </c>
    </row>
    <row r="3593" spans="1:20" ht="45" hidden="1" x14ac:dyDescent="0.25">
      <c r="A3593">
        <v>4007</v>
      </c>
      <c r="B3593" s="3" t="s">
        <v>4003</v>
      </c>
      <c r="C3593" s="3" t="s">
        <v>8112</v>
      </c>
      <c r="D3593" s="6">
        <v>2000</v>
      </c>
      <c r="E3593" s="8">
        <v>5</v>
      </c>
      <c r="F3593" t="s">
        <v>8220</v>
      </c>
      <c r="G3593" t="s">
        <v>8223</v>
      </c>
      <c r="H3593" t="s">
        <v>8245</v>
      </c>
      <c r="I3593" s="10">
        <v>1409070480</v>
      </c>
      <c r="J3593">
        <v>1406572381</v>
      </c>
      <c r="K3593" t="b">
        <v>0</v>
      </c>
      <c r="L3593">
        <v>1</v>
      </c>
      <c r="M3593" t="b">
        <v>0</v>
      </c>
      <c r="N3593" s="12" t="s">
        <v>8283</v>
      </c>
      <c r="O3593" t="s">
        <v>8286</v>
      </c>
      <c r="P3593" s="6">
        <f t="shared" si="280"/>
        <v>0.25</v>
      </c>
      <c r="Q3593">
        <f t="shared" si="281"/>
        <v>5</v>
      </c>
      <c r="R3593" s="16">
        <f t="shared" si="282"/>
        <v>41848.772928240738</v>
      </c>
      <c r="S3593" s="16">
        <f t="shared" si="283"/>
        <v>42492.98505787037</v>
      </c>
      <c r="T3593">
        <f t="shared" si="284"/>
        <v>2014</v>
      </c>
    </row>
    <row r="3594" spans="1:20" ht="60" hidden="1" x14ac:dyDescent="0.25">
      <c r="A3594">
        <v>3915</v>
      </c>
      <c r="B3594" s="3" t="s">
        <v>3912</v>
      </c>
      <c r="C3594" s="3" t="s">
        <v>8023</v>
      </c>
      <c r="D3594" s="6">
        <v>1500</v>
      </c>
      <c r="E3594" s="8">
        <v>5</v>
      </c>
      <c r="F3594" t="s">
        <v>8220</v>
      </c>
      <c r="G3594" t="s">
        <v>8224</v>
      </c>
      <c r="H3594" t="s">
        <v>8246</v>
      </c>
      <c r="I3594" s="10">
        <v>1464824309</v>
      </c>
      <c r="J3594">
        <v>1462232309</v>
      </c>
      <c r="K3594" t="b">
        <v>0</v>
      </c>
      <c r="L3594">
        <v>1</v>
      </c>
      <c r="M3594" t="b">
        <v>0</v>
      </c>
      <c r="N3594" s="12" t="s">
        <v>8283</v>
      </c>
      <c r="O3594" t="s">
        <v>8286</v>
      </c>
      <c r="P3594" s="6">
        <f t="shared" si="280"/>
        <v>0.33</v>
      </c>
      <c r="Q3594">
        <f t="shared" si="281"/>
        <v>5</v>
      </c>
      <c r="R3594" s="16">
        <f t="shared" si="282"/>
        <v>42492.98505787037</v>
      </c>
      <c r="S3594" s="16">
        <f t="shared" si="283"/>
        <v>41835.977083333331</v>
      </c>
      <c r="T3594">
        <f t="shared" si="284"/>
        <v>2016</v>
      </c>
    </row>
    <row r="3595" spans="1:20" ht="60" hidden="1" x14ac:dyDescent="0.25">
      <c r="A3595">
        <v>1113</v>
      </c>
      <c r="B3595" s="3" t="s">
        <v>1114</v>
      </c>
      <c r="C3595" s="3" t="s">
        <v>5223</v>
      </c>
      <c r="D3595" s="6">
        <v>1000</v>
      </c>
      <c r="E3595" s="8">
        <v>5</v>
      </c>
      <c r="F3595" t="s">
        <v>8220</v>
      </c>
      <c r="G3595" t="s">
        <v>8224</v>
      </c>
      <c r="H3595" t="s">
        <v>8246</v>
      </c>
      <c r="I3595" s="10">
        <v>1408058820</v>
      </c>
      <c r="J3595">
        <v>1405466820</v>
      </c>
      <c r="K3595" t="b">
        <v>0</v>
      </c>
      <c r="L3595">
        <v>1</v>
      </c>
      <c r="M3595" t="b">
        <v>0</v>
      </c>
      <c r="N3595" s="12" t="s">
        <v>8276</v>
      </c>
      <c r="O3595" t="s">
        <v>8294</v>
      </c>
      <c r="P3595" s="6">
        <f t="shared" si="280"/>
        <v>0.5</v>
      </c>
      <c r="Q3595">
        <f t="shared" si="281"/>
        <v>5</v>
      </c>
      <c r="R3595" s="16">
        <f t="shared" si="282"/>
        <v>41835.977083333331</v>
      </c>
      <c r="S3595" s="16">
        <f t="shared" si="283"/>
        <v>42325.448958333334</v>
      </c>
      <c r="T3595">
        <f t="shared" si="284"/>
        <v>2014</v>
      </c>
    </row>
    <row r="3596" spans="1:20" ht="60" hidden="1" x14ac:dyDescent="0.25">
      <c r="A3596">
        <v>1581</v>
      </c>
      <c r="B3596" s="3" t="s">
        <v>1582</v>
      </c>
      <c r="C3596" s="3" t="s">
        <v>5691</v>
      </c>
      <c r="D3596" s="6">
        <v>1000</v>
      </c>
      <c r="E3596" s="8">
        <v>5</v>
      </c>
      <c r="F3596" t="s">
        <v>8220</v>
      </c>
      <c r="G3596" t="s">
        <v>8224</v>
      </c>
      <c r="H3596" t="s">
        <v>8246</v>
      </c>
      <c r="I3596" s="10">
        <v>1450521990</v>
      </c>
      <c r="J3596">
        <v>1447757190</v>
      </c>
      <c r="K3596" t="b">
        <v>0</v>
      </c>
      <c r="L3596">
        <v>1</v>
      </c>
      <c r="M3596" t="b">
        <v>0</v>
      </c>
      <c r="N3596" s="12" t="s">
        <v>8273</v>
      </c>
      <c r="O3596" t="s">
        <v>8311</v>
      </c>
      <c r="P3596" s="6">
        <f t="shared" si="280"/>
        <v>0.5</v>
      </c>
      <c r="Q3596">
        <f t="shared" si="281"/>
        <v>5</v>
      </c>
      <c r="R3596" s="16">
        <f t="shared" si="282"/>
        <v>42325.448958333334</v>
      </c>
      <c r="S3596" s="16">
        <f t="shared" si="283"/>
        <v>42019.76944444445</v>
      </c>
      <c r="T3596">
        <f t="shared" si="284"/>
        <v>2015</v>
      </c>
    </row>
    <row r="3597" spans="1:20" ht="45" hidden="1" x14ac:dyDescent="0.25">
      <c r="A3597">
        <v>2583</v>
      </c>
      <c r="B3597" s="3" t="s">
        <v>2583</v>
      </c>
      <c r="C3597" s="3" t="s">
        <v>6693</v>
      </c>
      <c r="D3597" s="6">
        <v>1000</v>
      </c>
      <c r="E3597" s="8">
        <v>5</v>
      </c>
      <c r="F3597" t="s">
        <v>8220</v>
      </c>
      <c r="G3597" t="s">
        <v>8223</v>
      </c>
      <c r="H3597" t="s">
        <v>8245</v>
      </c>
      <c r="I3597" s="10">
        <v>1426526880</v>
      </c>
      <c r="J3597">
        <v>1421346480</v>
      </c>
      <c r="K3597" t="b">
        <v>0</v>
      </c>
      <c r="L3597">
        <v>5</v>
      </c>
      <c r="M3597" t="b">
        <v>0</v>
      </c>
      <c r="N3597" s="12" t="s">
        <v>8279</v>
      </c>
      <c r="O3597" t="s">
        <v>8305</v>
      </c>
      <c r="P3597" s="6">
        <f t="shared" si="280"/>
        <v>0.5</v>
      </c>
      <c r="Q3597">
        <f t="shared" si="281"/>
        <v>1</v>
      </c>
      <c r="R3597" s="16">
        <f t="shared" si="282"/>
        <v>42019.76944444445</v>
      </c>
      <c r="S3597" s="16">
        <f t="shared" si="283"/>
        <v>40782.165532407409</v>
      </c>
      <c r="T3597">
        <f t="shared" si="284"/>
        <v>2015</v>
      </c>
    </row>
    <row r="3598" spans="1:20" ht="60" hidden="1" x14ac:dyDescent="0.25">
      <c r="A3598">
        <v>1242</v>
      </c>
      <c r="B3598" s="3" t="s">
        <v>1243</v>
      </c>
      <c r="C3598" s="3" t="s">
        <v>5352</v>
      </c>
      <c r="D3598" s="6">
        <v>911</v>
      </c>
      <c r="E3598" s="8">
        <v>5</v>
      </c>
      <c r="F3598" t="s">
        <v>8219</v>
      </c>
      <c r="G3598" t="s">
        <v>8223</v>
      </c>
      <c r="H3598" t="s">
        <v>8245</v>
      </c>
      <c r="I3598" s="10">
        <v>1315747080</v>
      </c>
      <c r="J3598">
        <v>1314417502</v>
      </c>
      <c r="K3598" t="b">
        <v>0</v>
      </c>
      <c r="L3598">
        <v>1</v>
      </c>
      <c r="M3598" t="b">
        <v>0</v>
      </c>
      <c r="N3598" s="12" t="s">
        <v>8287</v>
      </c>
      <c r="O3598" t="s">
        <v>8314</v>
      </c>
      <c r="P3598" s="6">
        <f t="shared" si="280"/>
        <v>0.55000000000000004</v>
      </c>
      <c r="Q3598">
        <f t="shared" si="281"/>
        <v>5</v>
      </c>
      <c r="R3598" s="16">
        <f t="shared" si="282"/>
        <v>40782.165532407409</v>
      </c>
      <c r="S3598" s="16">
        <f t="shared" si="283"/>
        <v>42307.034074074079</v>
      </c>
      <c r="T3598">
        <f t="shared" si="284"/>
        <v>2011</v>
      </c>
    </row>
    <row r="3599" spans="1:20" ht="60" hidden="1" x14ac:dyDescent="0.25">
      <c r="A3599">
        <v>609</v>
      </c>
      <c r="B3599" s="3" t="s">
        <v>610</v>
      </c>
      <c r="C3599" s="3" t="s">
        <v>4719</v>
      </c>
      <c r="D3599" s="6">
        <v>780</v>
      </c>
      <c r="E3599" s="8">
        <v>5</v>
      </c>
      <c r="F3599" t="s">
        <v>8219</v>
      </c>
      <c r="G3599" t="s">
        <v>8224</v>
      </c>
      <c r="H3599" t="s">
        <v>8246</v>
      </c>
      <c r="I3599" s="10">
        <v>1448761744</v>
      </c>
      <c r="J3599">
        <v>1446166144</v>
      </c>
      <c r="K3599" t="b">
        <v>0</v>
      </c>
      <c r="L3599">
        <v>1</v>
      </c>
      <c r="M3599" t="b">
        <v>0</v>
      </c>
      <c r="N3599" s="12" t="s">
        <v>8268</v>
      </c>
      <c r="O3599" t="s">
        <v>8302</v>
      </c>
      <c r="P3599" s="6">
        <f t="shared" si="280"/>
        <v>0.64</v>
      </c>
      <c r="Q3599">
        <f t="shared" si="281"/>
        <v>5</v>
      </c>
      <c r="R3599" s="16">
        <f t="shared" si="282"/>
        <v>42307.034074074079</v>
      </c>
      <c r="S3599" s="16">
        <f t="shared" si="283"/>
        <v>42453.428240740745</v>
      </c>
      <c r="T3599">
        <f t="shared" si="284"/>
        <v>2015</v>
      </c>
    </row>
    <row r="3600" spans="1:20" ht="60" hidden="1" x14ac:dyDescent="0.25">
      <c r="A3600">
        <v>2849</v>
      </c>
      <c r="B3600" s="3" t="s">
        <v>2849</v>
      </c>
      <c r="C3600" s="3" t="s">
        <v>6959</v>
      </c>
      <c r="D3600" s="6">
        <v>500</v>
      </c>
      <c r="E3600" s="8">
        <v>5</v>
      </c>
      <c r="F3600" t="s">
        <v>8220</v>
      </c>
      <c r="G3600" t="s">
        <v>8224</v>
      </c>
      <c r="H3600" t="s">
        <v>8246</v>
      </c>
      <c r="I3600" s="10">
        <v>1461406600</v>
      </c>
      <c r="J3600">
        <v>1458814600</v>
      </c>
      <c r="K3600" t="b">
        <v>0</v>
      </c>
      <c r="L3600">
        <v>1</v>
      </c>
      <c r="M3600" t="b">
        <v>0</v>
      </c>
      <c r="N3600" s="12" t="s">
        <v>8283</v>
      </c>
      <c r="O3600" t="s">
        <v>8286</v>
      </c>
      <c r="P3600" s="6">
        <f t="shared" si="280"/>
        <v>1</v>
      </c>
      <c r="Q3600">
        <f t="shared" si="281"/>
        <v>5</v>
      </c>
      <c r="R3600" s="16">
        <f t="shared" si="282"/>
        <v>42453.428240740745</v>
      </c>
      <c r="S3600" s="16">
        <f t="shared" si="283"/>
        <v>42645.367442129631</v>
      </c>
      <c r="T3600">
        <f t="shared" si="284"/>
        <v>2016</v>
      </c>
    </row>
    <row r="3601" spans="1:20" ht="60" hidden="1" x14ac:dyDescent="0.25">
      <c r="A3601">
        <v>1865</v>
      </c>
      <c r="B3601" s="3" t="s">
        <v>1866</v>
      </c>
      <c r="C3601" s="3" t="s">
        <v>5975</v>
      </c>
      <c r="D3601" s="6">
        <v>110000</v>
      </c>
      <c r="E3601" s="8">
        <v>4</v>
      </c>
      <c r="F3601" t="s">
        <v>8220</v>
      </c>
      <c r="G3601" t="s">
        <v>8224</v>
      </c>
      <c r="H3601" t="s">
        <v>8246</v>
      </c>
      <c r="I3601" s="10">
        <v>1478425747</v>
      </c>
      <c r="J3601">
        <v>1475398147</v>
      </c>
      <c r="K3601" t="b">
        <v>0</v>
      </c>
      <c r="L3601">
        <v>2</v>
      </c>
      <c r="M3601" t="b">
        <v>0</v>
      </c>
      <c r="N3601" s="12" t="s">
        <v>8276</v>
      </c>
      <c r="O3601" t="s">
        <v>8304</v>
      </c>
      <c r="P3601" s="6">
        <f t="shared" si="280"/>
        <v>0</v>
      </c>
      <c r="Q3601">
        <f t="shared" si="281"/>
        <v>2</v>
      </c>
      <c r="R3601" s="16">
        <f t="shared" si="282"/>
        <v>42645.367442129631</v>
      </c>
      <c r="S3601" s="16">
        <f t="shared" si="283"/>
        <v>42034.339363425926</v>
      </c>
      <c r="T3601">
        <f t="shared" si="284"/>
        <v>2016</v>
      </c>
    </row>
    <row r="3602" spans="1:20" ht="30" hidden="1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 s="10">
        <v>1425197321</v>
      </c>
      <c r="J3602">
        <v>1422605321</v>
      </c>
      <c r="K3602" t="b">
        <v>0</v>
      </c>
      <c r="L3602">
        <v>3</v>
      </c>
      <c r="M3602" t="b">
        <v>0</v>
      </c>
      <c r="N3602" s="12" t="s">
        <v>8279</v>
      </c>
      <c r="O3602" t="s">
        <v>8305</v>
      </c>
      <c r="P3602" s="6">
        <f t="shared" si="280"/>
        <v>0.01</v>
      </c>
      <c r="Q3602">
        <f t="shared" si="281"/>
        <v>1.33</v>
      </c>
      <c r="R3602" s="16">
        <f t="shared" si="282"/>
        <v>42034.339363425926</v>
      </c>
      <c r="S3602" s="16">
        <f t="shared" si="283"/>
        <v>42131.455439814818</v>
      </c>
      <c r="T3602">
        <f t="shared" si="284"/>
        <v>2015</v>
      </c>
    </row>
    <row r="3603" spans="1:20" ht="45" hidden="1" x14ac:dyDescent="0.25">
      <c r="A3603">
        <v>636</v>
      </c>
      <c r="B3603" s="3" t="s">
        <v>637</v>
      </c>
      <c r="C3603" s="3" t="s">
        <v>4746</v>
      </c>
      <c r="D3603" s="6">
        <v>2000</v>
      </c>
      <c r="E3603" s="8">
        <v>4</v>
      </c>
      <c r="F3603" t="s">
        <v>8219</v>
      </c>
      <c r="G3603" t="s">
        <v>8224</v>
      </c>
      <c r="H3603" t="s">
        <v>8246</v>
      </c>
      <c r="I3603" s="10">
        <v>1433587620</v>
      </c>
      <c r="J3603">
        <v>1430996150</v>
      </c>
      <c r="K3603" t="b">
        <v>0</v>
      </c>
      <c r="L3603">
        <v>1</v>
      </c>
      <c r="M3603" t="b">
        <v>0</v>
      </c>
      <c r="N3603" s="12" t="s">
        <v>8268</v>
      </c>
      <c r="O3603" t="s">
        <v>8302</v>
      </c>
      <c r="P3603" s="6">
        <f t="shared" si="280"/>
        <v>0.2</v>
      </c>
      <c r="Q3603">
        <f t="shared" si="281"/>
        <v>4</v>
      </c>
      <c r="R3603" s="16">
        <f t="shared" si="282"/>
        <v>42131.455439814818</v>
      </c>
      <c r="S3603" s="16">
        <f t="shared" si="283"/>
        <v>41812.77443287037</v>
      </c>
      <c r="T3603">
        <f t="shared" si="284"/>
        <v>2015</v>
      </c>
    </row>
    <row r="3604" spans="1:20" ht="60" hidden="1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 s="10">
        <v>1408646111</v>
      </c>
      <c r="J3604">
        <v>1403462111</v>
      </c>
      <c r="K3604" t="b">
        <v>0</v>
      </c>
      <c r="L3604">
        <v>2</v>
      </c>
      <c r="M3604" t="b">
        <v>0</v>
      </c>
      <c r="N3604" s="12" t="s">
        <v>8283</v>
      </c>
      <c r="O3604" t="s">
        <v>8286</v>
      </c>
      <c r="P3604" s="6">
        <f t="shared" si="280"/>
        <v>0.4</v>
      </c>
      <c r="Q3604">
        <f t="shared" si="281"/>
        <v>2</v>
      </c>
      <c r="R3604" s="16">
        <f t="shared" si="282"/>
        <v>41812.77443287037</v>
      </c>
      <c r="S3604" s="16">
        <f t="shared" si="283"/>
        <v>41849.887037037035</v>
      </c>
      <c r="T3604">
        <f t="shared" si="284"/>
        <v>2014</v>
      </c>
    </row>
    <row r="3605" spans="1:20" ht="45" hidden="1" x14ac:dyDescent="0.25">
      <c r="A3605">
        <v>3805</v>
      </c>
      <c r="B3605" s="3" t="s">
        <v>3802</v>
      </c>
      <c r="C3605" s="3" t="s">
        <v>7915</v>
      </c>
      <c r="D3605" s="6">
        <v>150000</v>
      </c>
      <c r="E3605" s="8">
        <v>3</v>
      </c>
      <c r="F3605" t="s">
        <v>8220</v>
      </c>
      <c r="G3605" t="s">
        <v>8223</v>
      </c>
      <c r="H3605" t="s">
        <v>8245</v>
      </c>
      <c r="I3605" s="10">
        <v>1411852640</v>
      </c>
      <c r="J3605">
        <v>1406668640</v>
      </c>
      <c r="K3605" t="b">
        <v>0</v>
      </c>
      <c r="L3605">
        <v>2</v>
      </c>
      <c r="M3605" t="b">
        <v>0</v>
      </c>
      <c r="N3605" s="12" t="s">
        <v>8283</v>
      </c>
      <c r="O3605" t="s">
        <v>8295</v>
      </c>
      <c r="P3605" s="6">
        <f t="shared" si="280"/>
        <v>0</v>
      </c>
      <c r="Q3605">
        <f t="shared" si="281"/>
        <v>1.5</v>
      </c>
      <c r="R3605" s="16">
        <f t="shared" si="282"/>
        <v>41849.887037037035</v>
      </c>
      <c r="S3605" s="16">
        <f t="shared" si="283"/>
        <v>41500.747453703705</v>
      </c>
      <c r="T3605">
        <f t="shared" si="284"/>
        <v>2014</v>
      </c>
    </row>
    <row r="3606" spans="1:20" ht="60" hidden="1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 s="10">
        <v>1379094980</v>
      </c>
      <c r="J3606">
        <v>1376502980</v>
      </c>
      <c r="K3606" t="b">
        <v>0</v>
      </c>
      <c r="L3606">
        <v>3</v>
      </c>
      <c r="M3606" t="b">
        <v>0</v>
      </c>
      <c r="N3606" s="12" t="s">
        <v>8281</v>
      </c>
      <c r="O3606" t="s">
        <v>8299</v>
      </c>
      <c r="P3606" s="6">
        <f t="shared" si="280"/>
        <v>0</v>
      </c>
      <c r="Q3606">
        <f t="shared" si="281"/>
        <v>1</v>
      </c>
      <c r="R3606" s="16">
        <f t="shared" si="282"/>
        <v>41500.747453703705</v>
      </c>
      <c r="S3606" s="16">
        <f t="shared" si="283"/>
        <v>42107.864722222221</v>
      </c>
      <c r="T3606">
        <f t="shared" si="284"/>
        <v>2013</v>
      </c>
    </row>
    <row r="3607" spans="1:20" ht="45" hidden="1" x14ac:dyDescent="0.25">
      <c r="A3607">
        <v>3993</v>
      </c>
      <c r="B3607" s="3" t="s">
        <v>3989</v>
      </c>
      <c r="C3607" s="3" t="s">
        <v>8099</v>
      </c>
      <c r="D3607" s="6">
        <v>50000</v>
      </c>
      <c r="E3607" s="8">
        <v>3</v>
      </c>
      <c r="F3607" t="s">
        <v>8220</v>
      </c>
      <c r="G3607" t="s">
        <v>8223</v>
      </c>
      <c r="H3607" t="s">
        <v>8245</v>
      </c>
      <c r="I3607" s="10">
        <v>1431549912</v>
      </c>
      <c r="J3607">
        <v>1428957912</v>
      </c>
      <c r="K3607" t="b">
        <v>0</v>
      </c>
      <c r="L3607">
        <v>1</v>
      </c>
      <c r="M3607" t="b">
        <v>0</v>
      </c>
      <c r="N3607" s="12" t="s">
        <v>8283</v>
      </c>
      <c r="O3607" t="s">
        <v>8286</v>
      </c>
      <c r="P3607" s="6">
        <f t="shared" si="280"/>
        <v>0.01</v>
      </c>
      <c r="Q3607">
        <f t="shared" si="281"/>
        <v>3</v>
      </c>
      <c r="R3607" s="16">
        <f t="shared" si="282"/>
        <v>42107.864722222221</v>
      </c>
      <c r="S3607" s="16">
        <f t="shared" si="283"/>
        <v>42033.845543981486</v>
      </c>
      <c r="T3607">
        <f t="shared" si="284"/>
        <v>2015</v>
      </c>
    </row>
    <row r="3608" spans="1:20" ht="45" hidden="1" x14ac:dyDescent="0.25">
      <c r="A3608">
        <v>1593</v>
      </c>
      <c r="B3608" s="3" t="s">
        <v>1594</v>
      </c>
      <c r="C3608" s="3" t="s">
        <v>5703</v>
      </c>
      <c r="D3608" s="6">
        <v>22000</v>
      </c>
      <c r="E3608" s="8">
        <v>3</v>
      </c>
      <c r="F3608" t="s">
        <v>8220</v>
      </c>
      <c r="G3608" t="s">
        <v>8223</v>
      </c>
      <c r="H3608" t="s">
        <v>8245</v>
      </c>
      <c r="I3608" s="10">
        <v>1425154655</v>
      </c>
      <c r="J3608">
        <v>1422562655</v>
      </c>
      <c r="K3608" t="b">
        <v>0</v>
      </c>
      <c r="L3608">
        <v>3</v>
      </c>
      <c r="M3608" t="b">
        <v>0</v>
      </c>
      <c r="N3608" s="12" t="s">
        <v>8273</v>
      </c>
      <c r="O3608" t="s">
        <v>8311</v>
      </c>
      <c r="P3608" s="6">
        <f t="shared" si="280"/>
        <v>0.01</v>
      </c>
      <c r="Q3608">
        <f t="shared" si="281"/>
        <v>1</v>
      </c>
      <c r="R3608" s="16">
        <f t="shared" si="282"/>
        <v>42033.845543981486</v>
      </c>
      <c r="S3608" s="16">
        <f t="shared" si="283"/>
        <v>42460.374305555553</v>
      </c>
      <c r="T3608">
        <f t="shared" si="284"/>
        <v>2015</v>
      </c>
    </row>
    <row r="3609" spans="1:20" ht="60" hidden="1" x14ac:dyDescent="0.25">
      <c r="A3609">
        <v>3058</v>
      </c>
      <c r="B3609" s="3" t="s">
        <v>3058</v>
      </c>
      <c r="C3609" s="3" t="s">
        <v>7168</v>
      </c>
      <c r="D3609" s="6">
        <v>18000</v>
      </c>
      <c r="E3609" s="8">
        <v>3</v>
      </c>
      <c r="F3609" t="s">
        <v>8220</v>
      </c>
      <c r="G3609" t="s">
        <v>8236</v>
      </c>
      <c r="H3609" t="s">
        <v>8248</v>
      </c>
      <c r="I3609" s="10">
        <v>1463734740</v>
      </c>
      <c r="J3609">
        <v>1459414740</v>
      </c>
      <c r="K3609" t="b">
        <v>0</v>
      </c>
      <c r="L3609">
        <v>3</v>
      </c>
      <c r="M3609" t="b">
        <v>0</v>
      </c>
      <c r="N3609" s="12" t="s">
        <v>8283</v>
      </c>
      <c r="O3609" t="s">
        <v>8284</v>
      </c>
      <c r="P3609" s="6">
        <f t="shared" si="280"/>
        <v>0.02</v>
      </c>
      <c r="Q3609">
        <f t="shared" si="281"/>
        <v>1</v>
      </c>
      <c r="R3609" s="16">
        <f t="shared" si="282"/>
        <v>42460.374305555553</v>
      </c>
      <c r="S3609" s="16">
        <f t="shared" si="283"/>
        <v>42615.753310185188</v>
      </c>
      <c r="T3609">
        <f t="shared" si="284"/>
        <v>2016</v>
      </c>
    </row>
    <row r="3610" spans="1:20" ht="45" hidden="1" x14ac:dyDescent="0.25">
      <c r="A3610">
        <v>982</v>
      </c>
      <c r="B3610" s="3" t="s">
        <v>983</v>
      </c>
      <c r="C3610" s="3" t="s">
        <v>5092</v>
      </c>
      <c r="D3610" s="6">
        <v>17500</v>
      </c>
      <c r="E3610" s="8">
        <v>3</v>
      </c>
      <c r="F3610" t="s">
        <v>8220</v>
      </c>
      <c r="G3610" t="s">
        <v>8223</v>
      </c>
      <c r="H3610" t="s">
        <v>8245</v>
      </c>
      <c r="I3610" s="10">
        <v>1475431486</v>
      </c>
      <c r="J3610">
        <v>1472839486</v>
      </c>
      <c r="K3610" t="b">
        <v>0</v>
      </c>
      <c r="L3610">
        <v>3</v>
      </c>
      <c r="M3610" t="b">
        <v>0</v>
      </c>
      <c r="N3610" s="12" t="s">
        <v>8268</v>
      </c>
      <c r="O3610" t="s">
        <v>8270</v>
      </c>
      <c r="P3610" s="6">
        <f t="shared" si="280"/>
        <v>0.02</v>
      </c>
      <c r="Q3610">
        <f t="shared" si="281"/>
        <v>1</v>
      </c>
      <c r="R3610" s="16">
        <f t="shared" si="282"/>
        <v>42615.753310185188</v>
      </c>
      <c r="S3610" s="16">
        <f t="shared" si="283"/>
        <v>42095.229166666672</v>
      </c>
      <c r="T3610">
        <f t="shared" si="284"/>
        <v>2016</v>
      </c>
    </row>
    <row r="3611" spans="1:20" ht="30" hidden="1" x14ac:dyDescent="0.25">
      <c r="A3611">
        <v>3904</v>
      </c>
      <c r="B3611" s="3" t="s">
        <v>3901</v>
      </c>
      <c r="C3611" s="3" t="s">
        <v>8012</v>
      </c>
      <c r="D3611" s="6">
        <v>10000</v>
      </c>
      <c r="E3611" s="8">
        <v>3</v>
      </c>
      <c r="F3611" t="s">
        <v>8220</v>
      </c>
      <c r="G3611" t="s">
        <v>8223</v>
      </c>
      <c r="H3611" t="s">
        <v>8245</v>
      </c>
      <c r="I3611" s="10">
        <v>1429074240</v>
      </c>
      <c r="J3611">
        <v>1427866200</v>
      </c>
      <c r="K3611" t="b">
        <v>0</v>
      </c>
      <c r="L3611">
        <v>2</v>
      </c>
      <c r="M3611" t="b">
        <v>0</v>
      </c>
      <c r="N3611" s="12" t="s">
        <v>8283</v>
      </c>
      <c r="O3611" t="s">
        <v>8286</v>
      </c>
      <c r="P3611" s="6">
        <f t="shared" si="280"/>
        <v>0.03</v>
      </c>
      <c r="Q3611">
        <f t="shared" si="281"/>
        <v>1.5</v>
      </c>
      <c r="R3611" s="16">
        <f t="shared" si="282"/>
        <v>42095.229166666672</v>
      </c>
      <c r="S3611" s="16">
        <f t="shared" si="283"/>
        <v>42031.362187499995</v>
      </c>
      <c r="T3611">
        <f t="shared" si="284"/>
        <v>2015</v>
      </c>
    </row>
    <row r="3612" spans="1:20" ht="60" hidden="1" x14ac:dyDescent="0.25">
      <c r="A3612">
        <v>2394</v>
      </c>
      <c r="B3612" s="3" t="s">
        <v>2395</v>
      </c>
      <c r="C3612" s="3" t="s">
        <v>6504</v>
      </c>
      <c r="D3612" s="6">
        <v>5000</v>
      </c>
      <c r="E3612" s="8">
        <v>3</v>
      </c>
      <c r="F3612" t="s">
        <v>8219</v>
      </c>
      <c r="G3612" t="s">
        <v>8240</v>
      </c>
      <c r="H3612" t="s">
        <v>8248</v>
      </c>
      <c r="I3612" s="10">
        <v>1424940093</v>
      </c>
      <c r="J3612">
        <v>1422348093</v>
      </c>
      <c r="K3612" t="b">
        <v>0</v>
      </c>
      <c r="L3612">
        <v>2</v>
      </c>
      <c r="M3612" t="b">
        <v>0</v>
      </c>
      <c r="N3612" s="12" t="s">
        <v>8268</v>
      </c>
      <c r="O3612" t="s">
        <v>8302</v>
      </c>
      <c r="P3612" s="6">
        <f t="shared" si="280"/>
        <v>0.06</v>
      </c>
      <c r="Q3612">
        <f t="shared" si="281"/>
        <v>1.5</v>
      </c>
      <c r="R3612" s="16">
        <f t="shared" si="282"/>
        <v>42031.362187499995</v>
      </c>
      <c r="S3612" s="16">
        <f t="shared" si="283"/>
        <v>42375.996886574074</v>
      </c>
      <c r="T3612">
        <f t="shared" si="284"/>
        <v>2015</v>
      </c>
    </row>
    <row r="3613" spans="1:20" ht="45" hidden="1" x14ac:dyDescent="0.25">
      <c r="A3613">
        <v>194</v>
      </c>
      <c r="B3613" s="3" t="s">
        <v>196</v>
      </c>
      <c r="C3613" s="3" t="s">
        <v>4304</v>
      </c>
      <c r="D3613" s="6">
        <v>2500</v>
      </c>
      <c r="E3613" s="8">
        <v>3</v>
      </c>
      <c r="F3613" t="s">
        <v>8220</v>
      </c>
      <c r="G3613" t="s">
        <v>8224</v>
      </c>
      <c r="H3613" t="s">
        <v>8246</v>
      </c>
      <c r="I3613" s="10">
        <v>1457308531</v>
      </c>
      <c r="J3613">
        <v>1452124531</v>
      </c>
      <c r="K3613" t="b">
        <v>0</v>
      </c>
      <c r="L3613">
        <v>3</v>
      </c>
      <c r="M3613" t="b">
        <v>0</v>
      </c>
      <c r="N3613" s="12" t="s">
        <v>8281</v>
      </c>
      <c r="O3613" t="s">
        <v>8285</v>
      </c>
      <c r="P3613" s="6">
        <f t="shared" si="280"/>
        <v>0.12</v>
      </c>
      <c r="Q3613">
        <f t="shared" si="281"/>
        <v>1</v>
      </c>
      <c r="R3613" s="16">
        <f t="shared" si="282"/>
        <v>42375.996886574074</v>
      </c>
      <c r="S3613" s="16">
        <f t="shared" si="283"/>
        <v>42358.573182870372</v>
      </c>
      <c r="T3613">
        <f t="shared" si="284"/>
        <v>2016</v>
      </c>
    </row>
    <row r="3614" spans="1:20" ht="60" hidden="1" x14ac:dyDescent="0.25">
      <c r="A3614">
        <v>4113</v>
      </c>
      <c r="B3614" s="3" t="s">
        <v>4109</v>
      </c>
      <c r="C3614" s="3" t="s">
        <v>8215</v>
      </c>
      <c r="D3614" s="6">
        <v>1500</v>
      </c>
      <c r="E3614" s="8">
        <v>3</v>
      </c>
      <c r="F3614" t="s">
        <v>8220</v>
      </c>
      <c r="G3614" t="s">
        <v>8223</v>
      </c>
      <c r="H3614" t="s">
        <v>8245</v>
      </c>
      <c r="I3614" s="10">
        <v>1452234840</v>
      </c>
      <c r="J3614">
        <v>1450619123</v>
      </c>
      <c r="K3614" t="b">
        <v>0</v>
      </c>
      <c r="L3614">
        <v>3</v>
      </c>
      <c r="M3614" t="b">
        <v>0</v>
      </c>
      <c r="N3614" s="12" t="s">
        <v>8283</v>
      </c>
      <c r="O3614" t="s">
        <v>8286</v>
      </c>
      <c r="P3614" s="6">
        <f t="shared" si="280"/>
        <v>0.2</v>
      </c>
      <c r="Q3614">
        <f t="shared" si="281"/>
        <v>1</v>
      </c>
      <c r="R3614" s="16">
        <f t="shared" si="282"/>
        <v>42358.573182870372</v>
      </c>
      <c r="S3614" s="16">
        <f t="shared" si="283"/>
        <v>42307.189270833333</v>
      </c>
      <c r="T3614">
        <f t="shared" si="284"/>
        <v>2015</v>
      </c>
    </row>
    <row r="3615" spans="1:20" ht="60" hidden="1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 s="10">
        <v>1447542000</v>
      </c>
      <c r="J3615">
        <v>1446179553</v>
      </c>
      <c r="K3615" t="b">
        <v>0</v>
      </c>
      <c r="L3615">
        <v>2</v>
      </c>
      <c r="M3615" t="b">
        <v>0</v>
      </c>
      <c r="N3615" s="12" t="s">
        <v>8283</v>
      </c>
      <c r="O3615" t="s">
        <v>8286</v>
      </c>
      <c r="P3615" s="6">
        <f t="shared" si="280"/>
        <v>2</v>
      </c>
      <c r="Q3615">
        <f t="shared" si="281"/>
        <v>1.5</v>
      </c>
      <c r="R3615" s="16">
        <f t="shared" si="282"/>
        <v>42307.189270833333</v>
      </c>
      <c r="S3615" s="16">
        <f t="shared" si="283"/>
        <v>42524.667662037042</v>
      </c>
      <c r="T3615">
        <f t="shared" si="284"/>
        <v>2015</v>
      </c>
    </row>
    <row r="3616" spans="1:20" ht="30" hidden="1" x14ac:dyDescent="0.25">
      <c r="A3616">
        <v>1420</v>
      </c>
      <c r="B3616" s="3" t="s">
        <v>1421</v>
      </c>
      <c r="C3616" s="3" t="s">
        <v>5530</v>
      </c>
      <c r="D3616" s="6">
        <v>110</v>
      </c>
      <c r="E3616" s="8">
        <v>3</v>
      </c>
      <c r="F3616" t="s">
        <v>8220</v>
      </c>
      <c r="G3616" t="s">
        <v>8223</v>
      </c>
      <c r="H3616" t="s">
        <v>8245</v>
      </c>
      <c r="I3616" s="10">
        <v>1467129686</v>
      </c>
      <c r="J3616">
        <v>1464969686</v>
      </c>
      <c r="K3616" t="b">
        <v>0</v>
      </c>
      <c r="L3616">
        <v>3</v>
      </c>
      <c r="M3616" t="b">
        <v>0</v>
      </c>
      <c r="N3616" s="12" t="s">
        <v>8271</v>
      </c>
      <c r="O3616" t="s">
        <v>8308</v>
      </c>
      <c r="P3616" s="6">
        <f t="shared" si="280"/>
        <v>2.73</v>
      </c>
      <c r="Q3616">
        <f t="shared" si="281"/>
        <v>1</v>
      </c>
      <c r="R3616" s="16">
        <f t="shared" si="282"/>
        <v>42524.667662037042</v>
      </c>
      <c r="S3616" s="16">
        <f t="shared" si="283"/>
        <v>42437.094490740739</v>
      </c>
      <c r="T3616">
        <f t="shared" si="284"/>
        <v>2016</v>
      </c>
    </row>
    <row r="3617" spans="1:20" ht="60" hidden="1" x14ac:dyDescent="0.25">
      <c r="A3617">
        <v>3629</v>
      </c>
      <c r="B3617" s="3" t="s">
        <v>3627</v>
      </c>
      <c r="C3617" s="3" t="s">
        <v>7739</v>
      </c>
      <c r="D3617" s="6">
        <v>1000000</v>
      </c>
      <c r="E3617" s="8">
        <v>2</v>
      </c>
      <c r="F3617" t="s">
        <v>8220</v>
      </c>
      <c r="G3617" t="s">
        <v>8223</v>
      </c>
      <c r="H3617" t="s">
        <v>8245</v>
      </c>
      <c r="I3617" s="10">
        <v>1462467600</v>
      </c>
      <c r="J3617">
        <v>1457403364</v>
      </c>
      <c r="K3617" t="b">
        <v>0</v>
      </c>
      <c r="L3617">
        <v>2</v>
      </c>
      <c r="M3617" t="b">
        <v>0</v>
      </c>
      <c r="N3617" s="12" t="s">
        <v>8283</v>
      </c>
      <c r="O3617" t="s">
        <v>8295</v>
      </c>
      <c r="P3617" s="6">
        <f t="shared" si="280"/>
        <v>0</v>
      </c>
      <c r="Q3617">
        <f t="shared" si="281"/>
        <v>1</v>
      </c>
      <c r="R3617" s="16">
        <f t="shared" si="282"/>
        <v>42437.094490740739</v>
      </c>
      <c r="S3617" s="16">
        <f t="shared" si="283"/>
        <v>42489.099687499998</v>
      </c>
      <c r="T3617">
        <f t="shared" si="284"/>
        <v>2016</v>
      </c>
    </row>
    <row r="3618" spans="1:20" ht="30" hidden="1" x14ac:dyDescent="0.25">
      <c r="A3618">
        <v>2431</v>
      </c>
      <c r="B3618" s="3" t="s">
        <v>2432</v>
      </c>
      <c r="C3618" s="3" t="s">
        <v>6541</v>
      </c>
      <c r="D3618" s="6">
        <v>100000</v>
      </c>
      <c r="E3618" s="8">
        <v>2</v>
      </c>
      <c r="F3618" t="s">
        <v>8220</v>
      </c>
      <c r="G3618" t="s">
        <v>8223</v>
      </c>
      <c r="H3618" t="s">
        <v>8245</v>
      </c>
      <c r="I3618" s="10">
        <v>1467080613</v>
      </c>
      <c r="J3618">
        <v>1461896613</v>
      </c>
      <c r="K3618" t="b">
        <v>0</v>
      </c>
      <c r="L3618">
        <v>2</v>
      </c>
      <c r="M3618" t="b">
        <v>0</v>
      </c>
      <c r="N3618" s="12" t="s">
        <v>8279</v>
      </c>
      <c r="O3618" t="s">
        <v>8305</v>
      </c>
      <c r="P3618" s="6">
        <f t="shared" si="280"/>
        <v>0</v>
      </c>
      <c r="Q3618">
        <f t="shared" si="281"/>
        <v>1</v>
      </c>
      <c r="R3618" s="16">
        <f t="shared" si="282"/>
        <v>42489.099687499998</v>
      </c>
      <c r="S3618" s="16">
        <f t="shared" si="283"/>
        <v>42130.335358796292</v>
      </c>
      <c r="T3618">
        <f t="shared" si="284"/>
        <v>2016</v>
      </c>
    </row>
    <row r="3619" spans="1:20" ht="45" hidden="1" x14ac:dyDescent="0.25">
      <c r="A3619">
        <v>445</v>
      </c>
      <c r="B3619" s="3" t="s">
        <v>446</v>
      </c>
      <c r="C3619" s="3" t="s">
        <v>4555</v>
      </c>
      <c r="D3619" s="6">
        <v>60000</v>
      </c>
      <c r="E3619" s="8">
        <v>2</v>
      </c>
      <c r="F3619" t="s">
        <v>8220</v>
      </c>
      <c r="G3619" t="s">
        <v>8223</v>
      </c>
      <c r="H3619" t="s">
        <v>8245</v>
      </c>
      <c r="I3619" s="10">
        <v>1432195375</v>
      </c>
      <c r="J3619">
        <v>1430899375</v>
      </c>
      <c r="K3619" t="b">
        <v>0</v>
      </c>
      <c r="L3619">
        <v>2</v>
      </c>
      <c r="M3619" t="b">
        <v>0</v>
      </c>
      <c r="N3619" s="12" t="s">
        <v>8281</v>
      </c>
      <c r="O3619" t="s">
        <v>8299</v>
      </c>
      <c r="P3619" s="6">
        <f t="shared" si="280"/>
        <v>0</v>
      </c>
      <c r="Q3619">
        <f t="shared" si="281"/>
        <v>1</v>
      </c>
      <c r="R3619" s="16">
        <f t="shared" si="282"/>
        <v>42130.335358796292</v>
      </c>
      <c r="S3619" s="16">
        <f t="shared" si="283"/>
        <v>42391.772997685184</v>
      </c>
      <c r="T3619">
        <f t="shared" si="284"/>
        <v>2015</v>
      </c>
    </row>
    <row r="3620" spans="1:20" ht="60" hidden="1" x14ac:dyDescent="0.25">
      <c r="A3620">
        <v>4006</v>
      </c>
      <c r="B3620" s="3" t="s">
        <v>4002</v>
      </c>
      <c r="C3620" s="3" t="s">
        <v>8111</v>
      </c>
      <c r="D3620" s="6">
        <v>30000</v>
      </c>
      <c r="E3620" s="8">
        <v>2</v>
      </c>
      <c r="F3620" t="s">
        <v>8220</v>
      </c>
      <c r="G3620" t="s">
        <v>8223</v>
      </c>
      <c r="H3620" t="s">
        <v>8245</v>
      </c>
      <c r="I3620" s="10">
        <v>1455647587</v>
      </c>
      <c r="J3620">
        <v>1453487587</v>
      </c>
      <c r="K3620" t="b">
        <v>0</v>
      </c>
      <c r="L3620">
        <v>1</v>
      </c>
      <c r="M3620" t="b">
        <v>0</v>
      </c>
      <c r="N3620" s="12" t="s">
        <v>8283</v>
      </c>
      <c r="O3620" t="s">
        <v>8286</v>
      </c>
      <c r="P3620" s="6">
        <f t="shared" si="280"/>
        <v>0.01</v>
      </c>
      <c r="Q3620">
        <f t="shared" si="281"/>
        <v>2</v>
      </c>
      <c r="R3620" s="16">
        <f t="shared" si="282"/>
        <v>42391.772997685184</v>
      </c>
      <c r="S3620" s="16">
        <f t="shared" si="283"/>
        <v>42076.092152777783</v>
      </c>
      <c r="T3620">
        <f t="shared" si="284"/>
        <v>2016</v>
      </c>
    </row>
    <row r="3621" spans="1:20" ht="30" hidden="1" x14ac:dyDescent="0.25">
      <c r="A3621">
        <v>635</v>
      </c>
      <c r="B3621" s="3" t="s">
        <v>636</v>
      </c>
      <c r="C3621" s="3" t="s">
        <v>4745</v>
      </c>
      <c r="D3621" s="6">
        <v>25000</v>
      </c>
      <c r="E3621" s="8">
        <v>2</v>
      </c>
      <c r="F3621" t="s">
        <v>8219</v>
      </c>
      <c r="G3621" t="s">
        <v>8223</v>
      </c>
      <c r="H3621" t="s">
        <v>8245</v>
      </c>
      <c r="I3621" s="10">
        <v>1428804762</v>
      </c>
      <c r="J3621">
        <v>1426212762</v>
      </c>
      <c r="K3621" t="b">
        <v>0</v>
      </c>
      <c r="L3621">
        <v>1</v>
      </c>
      <c r="M3621" t="b">
        <v>0</v>
      </c>
      <c r="N3621" s="12" t="s">
        <v>8268</v>
      </c>
      <c r="O3621" t="s">
        <v>8302</v>
      </c>
      <c r="P3621" s="6">
        <f t="shared" si="280"/>
        <v>0.01</v>
      </c>
      <c r="Q3621">
        <f t="shared" si="281"/>
        <v>2</v>
      </c>
      <c r="R3621" s="16">
        <f t="shared" si="282"/>
        <v>42076.092152777783</v>
      </c>
      <c r="S3621" s="16">
        <f t="shared" si="283"/>
        <v>41931.959016203706</v>
      </c>
      <c r="T3621">
        <f t="shared" si="284"/>
        <v>2015</v>
      </c>
    </row>
    <row r="3622" spans="1:20" ht="45" hidden="1" x14ac:dyDescent="0.25">
      <c r="A3622">
        <v>1451</v>
      </c>
      <c r="B3622" s="3" t="s">
        <v>1452</v>
      </c>
      <c r="C3622" s="3" t="s">
        <v>5561</v>
      </c>
      <c r="D3622" s="6">
        <v>18950</v>
      </c>
      <c r="E3622" s="8">
        <v>2</v>
      </c>
      <c r="F3622" t="s">
        <v>8219</v>
      </c>
      <c r="G3622" t="s">
        <v>8223</v>
      </c>
      <c r="H3622" t="s">
        <v>8245</v>
      </c>
      <c r="I3622" s="10">
        <v>1416355259</v>
      </c>
      <c r="J3622">
        <v>1413759659</v>
      </c>
      <c r="K3622" t="b">
        <v>0</v>
      </c>
      <c r="L3622">
        <v>2</v>
      </c>
      <c r="M3622" t="b">
        <v>0</v>
      </c>
      <c r="N3622" s="12" t="s">
        <v>8271</v>
      </c>
      <c r="O3622" t="s">
        <v>8308</v>
      </c>
      <c r="P3622" s="6">
        <f t="shared" si="280"/>
        <v>0.01</v>
      </c>
      <c r="Q3622">
        <f t="shared" si="281"/>
        <v>1</v>
      </c>
      <c r="R3622" s="16">
        <f t="shared" si="282"/>
        <v>41931.959016203706</v>
      </c>
      <c r="S3622" s="16">
        <f t="shared" si="283"/>
        <v>42041.218715277777</v>
      </c>
      <c r="T3622">
        <f t="shared" si="284"/>
        <v>2014</v>
      </c>
    </row>
    <row r="3623" spans="1:20" ht="45" hidden="1" x14ac:dyDescent="0.25">
      <c r="A3623">
        <v>2432</v>
      </c>
      <c r="B3623" s="3" t="s">
        <v>2433</v>
      </c>
      <c r="C3623" s="3" t="s">
        <v>6542</v>
      </c>
      <c r="D3623" s="6">
        <v>14000</v>
      </c>
      <c r="E3623" s="8">
        <v>2</v>
      </c>
      <c r="F3623" t="s">
        <v>8220</v>
      </c>
      <c r="G3623" t="s">
        <v>8223</v>
      </c>
      <c r="H3623" t="s">
        <v>8245</v>
      </c>
      <c r="I3623" s="10">
        <v>1425791697</v>
      </c>
      <c r="J3623">
        <v>1423199697</v>
      </c>
      <c r="K3623" t="b">
        <v>0</v>
      </c>
      <c r="L3623">
        <v>2</v>
      </c>
      <c r="M3623" t="b">
        <v>0</v>
      </c>
      <c r="N3623" s="12" t="s">
        <v>8279</v>
      </c>
      <c r="O3623" t="s">
        <v>8305</v>
      </c>
      <c r="P3623" s="6">
        <f t="shared" si="280"/>
        <v>0.01</v>
      </c>
      <c r="Q3623">
        <f t="shared" si="281"/>
        <v>1</v>
      </c>
      <c r="R3623" s="16">
        <f t="shared" si="282"/>
        <v>42041.218715277777</v>
      </c>
      <c r="S3623" s="16">
        <f t="shared" si="283"/>
        <v>42658.690532407403</v>
      </c>
      <c r="T3623">
        <f t="shared" si="284"/>
        <v>2015</v>
      </c>
    </row>
    <row r="3624" spans="1:20" ht="60" hidden="1" x14ac:dyDescent="0.25">
      <c r="A3624">
        <v>3072</v>
      </c>
      <c r="B3624" s="3" t="s">
        <v>3072</v>
      </c>
      <c r="C3624" s="3" t="s">
        <v>7182</v>
      </c>
      <c r="D3624" s="6">
        <v>12000</v>
      </c>
      <c r="E3624" s="8">
        <v>2</v>
      </c>
      <c r="F3624" t="s">
        <v>8220</v>
      </c>
      <c r="G3624" t="s">
        <v>8223</v>
      </c>
      <c r="H3624" t="s">
        <v>8245</v>
      </c>
      <c r="I3624" s="10">
        <v>1477791960</v>
      </c>
      <c r="J3624">
        <v>1476549262</v>
      </c>
      <c r="K3624" t="b">
        <v>0</v>
      </c>
      <c r="L3624">
        <v>2</v>
      </c>
      <c r="M3624" t="b">
        <v>0</v>
      </c>
      <c r="N3624" s="12" t="s">
        <v>8283</v>
      </c>
      <c r="O3624" t="s">
        <v>8284</v>
      </c>
      <c r="P3624" s="6">
        <f t="shared" si="280"/>
        <v>0.02</v>
      </c>
      <c r="Q3624">
        <f t="shared" si="281"/>
        <v>1</v>
      </c>
      <c r="R3624" s="16">
        <f t="shared" si="282"/>
        <v>42658.690532407403</v>
      </c>
      <c r="S3624" s="16">
        <f t="shared" si="283"/>
        <v>41828.922905092593</v>
      </c>
      <c r="T3624">
        <f t="shared" si="284"/>
        <v>2016</v>
      </c>
    </row>
    <row r="3625" spans="1:20" ht="60" hidden="1" x14ac:dyDescent="0.25">
      <c r="A3625">
        <v>2913</v>
      </c>
      <c r="B3625" s="3" t="s">
        <v>2913</v>
      </c>
      <c r="C3625" s="3" t="s">
        <v>7023</v>
      </c>
      <c r="D3625" s="6">
        <v>10000</v>
      </c>
      <c r="E3625" s="8">
        <v>2</v>
      </c>
      <c r="F3625" t="s">
        <v>8220</v>
      </c>
      <c r="G3625" t="s">
        <v>8223</v>
      </c>
      <c r="H3625" t="s">
        <v>8245</v>
      </c>
      <c r="I3625" s="10">
        <v>1410041339</v>
      </c>
      <c r="J3625">
        <v>1404857339</v>
      </c>
      <c r="K3625" t="b">
        <v>0</v>
      </c>
      <c r="L3625">
        <v>2</v>
      </c>
      <c r="M3625" t="b">
        <v>0</v>
      </c>
      <c r="N3625" s="12" t="s">
        <v>8283</v>
      </c>
      <c r="O3625" t="s">
        <v>8286</v>
      </c>
      <c r="P3625" s="6">
        <f t="shared" si="280"/>
        <v>0.02</v>
      </c>
      <c r="Q3625">
        <f t="shared" si="281"/>
        <v>1</v>
      </c>
      <c r="R3625" s="16">
        <f t="shared" si="282"/>
        <v>41828.922905092593</v>
      </c>
      <c r="S3625" s="16">
        <f t="shared" si="283"/>
        <v>42377.70694444445</v>
      </c>
      <c r="T3625">
        <f t="shared" si="284"/>
        <v>2014</v>
      </c>
    </row>
    <row r="3626" spans="1:20" ht="45" hidden="1" x14ac:dyDescent="0.25">
      <c r="A3626">
        <v>2360</v>
      </c>
      <c r="B3626" s="3" t="s">
        <v>2361</v>
      </c>
      <c r="C3626" s="3" t="s">
        <v>6470</v>
      </c>
      <c r="D3626" s="6">
        <v>5000</v>
      </c>
      <c r="E3626" s="8">
        <v>2</v>
      </c>
      <c r="F3626" t="s">
        <v>8219</v>
      </c>
      <c r="G3626" t="s">
        <v>8228</v>
      </c>
      <c r="H3626" t="s">
        <v>8250</v>
      </c>
      <c r="I3626" s="10">
        <v>1454864280</v>
      </c>
      <c r="J3626">
        <v>1452272280</v>
      </c>
      <c r="K3626" t="b">
        <v>0</v>
      </c>
      <c r="L3626">
        <v>1</v>
      </c>
      <c r="M3626" t="b">
        <v>0</v>
      </c>
      <c r="N3626" s="12" t="s">
        <v>8268</v>
      </c>
      <c r="O3626" t="s">
        <v>8302</v>
      </c>
      <c r="P3626" s="6">
        <f t="shared" si="280"/>
        <v>0.04</v>
      </c>
      <c r="Q3626">
        <f t="shared" si="281"/>
        <v>2</v>
      </c>
      <c r="R3626" s="16">
        <f t="shared" si="282"/>
        <v>42377.70694444445</v>
      </c>
      <c r="S3626" s="16">
        <f t="shared" si="283"/>
        <v>42444.877743055549</v>
      </c>
      <c r="T3626">
        <f t="shared" si="284"/>
        <v>2016</v>
      </c>
    </row>
    <row r="3627" spans="1:20" ht="60" hidden="1" x14ac:dyDescent="0.25">
      <c r="A3627">
        <v>2907</v>
      </c>
      <c r="B3627" s="3" t="s">
        <v>2907</v>
      </c>
      <c r="C3627" s="3" t="s">
        <v>7017</v>
      </c>
      <c r="D3627" s="6">
        <v>2500</v>
      </c>
      <c r="E3627" s="8">
        <v>2</v>
      </c>
      <c r="F3627" t="s">
        <v>8220</v>
      </c>
      <c r="G3627" t="s">
        <v>8223</v>
      </c>
      <c r="H3627" t="s">
        <v>8245</v>
      </c>
      <c r="I3627" s="10">
        <v>1463259837</v>
      </c>
      <c r="J3627">
        <v>1458075837</v>
      </c>
      <c r="K3627" t="b">
        <v>0</v>
      </c>
      <c r="L3627">
        <v>2</v>
      </c>
      <c r="M3627" t="b">
        <v>0</v>
      </c>
      <c r="N3627" s="12" t="s">
        <v>8283</v>
      </c>
      <c r="O3627" t="s">
        <v>8286</v>
      </c>
      <c r="P3627" s="6">
        <f t="shared" si="280"/>
        <v>0.08</v>
      </c>
      <c r="Q3627">
        <f t="shared" si="281"/>
        <v>1</v>
      </c>
      <c r="R3627" s="16">
        <f t="shared" si="282"/>
        <v>42444.877743055549</v>
      </c>
      <c r="S3627" s="16">
        <f t="shared" si="283"/>
        <v>42567.531157407408</v>
      </c>
      <c r="T3627">
        <f t="shared" si="284"/>
        <v>2016</v>
      </c>
    </row>
    <row r="3628" spans="1:20" ht="60" hidden="1" x14ac:dyDescent="0.25">
      <c r="A3628">
        <v>2946</v>
      </c>
      <c r="B3628" s="3" t="s">
        <v>2946</v>
      </c>
      <c r="C3628" s="3" t="s">
        <v>7056</v>
      </c>
      <c r="D3628" s="6">
        <v>2000</v>
      </c>
      <c r="E3628" s="8">
        <v>2</v>
      </c>
      <c r="F3628" t="s">
        <v>8220</v>
      </c>
      <c r="G3628" t="s">
        <v>8224</v>
      </c>
      <c r="H3628" t="s">
        <v>8246</v>
      </c>
      <c r="I3628" s="10">
        <v>1471265092</v>
      </c>
      <c r="J3628">
        <v>1468673092</v>
      </c>
      <c r="K3628" t="b">
        <v>0</v>
      </c>
      <c r="L3628">
        <v>2</v>
      </c>
      <c r="M3628" t="b">
        <v>0</v>
      </c>
      <c r="N3628" s="12" t="s">
        <v>8283</v>
      </c>
      <c r="O3628" t="s">
        <v>8284</v>
      </c>
      <c r="P3628" s="6">
        <f t="shared" si="280"/>
        <v>0.1</v>
      </c>
      <c r="Q3628">
        <f t="shared" si="281"/>
        <v>1</v>
      </c>
      <c r="R3628" s="16">
        <f t="shared" si="282"/>
        <v>42567.531157407408</v>
      </c>
      <c r="S3628" s="16">
        <f t="shared" si="283"/>
        <v>42023.143414351856</v>
      </c>
      <c r="T3628">
        <f t="shared" si="284"/>
        <v>2016</v>
      </c>
    </row>
    <row r="3629" spans="1:20" ht="30" hidden="1" x14ac:dyDescent="0.25">
      <c r="A3629">
        <v>1992</v>
      </c>
      <c r="B3629" s="3" t="s">
        <v>1993</v>
      </c>
      <c r="C3629" s="3" t="s">
        <v>6102</v>
      </c>
      <c r="D3629" s="6">
        <v>1500</v>
      </c>
      <c r="E3629" s="8">
        <v>2</v>
      </c>
      <c r="F3629" t="s">
        <v>8220</v>
      </c>
      <c r="G3629" t="s">
        <v>8223</v>
      </c>
      <c r="H3629" t="s">
        <v>8245</v>
      </c>
      <c r="I3629" s="10">
        <v>1424229991</v>
      </c>
      <c r="J3629">
        <v>1421637991</v>
      </c>
      <c r="K3629" t="b">
        <v>0</v>
      </c>
      <c r="L3629">
        <v>2</v>
      </c>
      <c r="M3629" t="b">
        <v>0</v>
      </c>
      <c r="N3629" s="12" t="s">
        <v>8273</v>
      </c>
      <c r="O3629" t="s">
        <v>8313</v>
      </c>
      <c r="P3629" s="6">
        <f t="shared" si="280"/>
        <v>0.13</v>
      </c>
      <c r="Q3629">
        <f t="shared" si="281"/>
        <v>1</v>
      </c>
      <c r="R3629" s="16">
        <f t="shared" si="282"/>
        <v>42023.143414351856</v>
      </c>
      <c r="S3629" s="16">
        <f t="shared" si="283"/>
        <v>41745.826273148145</v>
      </c>
      <c r="T3629">
        <f t="shared" si="284"/>
        <v>2015</v>
      </c>
    </row>
    <row r="3630" spans="1:20" ht="45" hidden="1" x14ac:dyDescent="0.25">
      <c r="A3630">
        <v>2769</v>
      </c>
      <c r="B3630" s="3" t="s">
        <v>2769</v>
      </c>
      <c r="C3630" s="3" t="s">
        <v>6879</v>
      </c>
      <c r="D3630" s="6">
        <v>800</v>
      </c>
      <c r="E3630" s="8">
        <v>2</v>
      </c>
      <c r="F3630" t="s">
        <v>8220</v>
      </c>
      <c r="G3630" t="s">
        <v>8224</v>
      </c>
      <c r="H3630" t="s">
        <v>8246</v>
      </c>
      <c r="I3630" s="10">
        <v>1401997790</v>
      </c>
      <c r="J3630">
        <v>1397677790</v>
      </c>
      <c r="K3630" t="b">
        <v>0</v>
      </c>
      <c r="L3630">
        <v>2</v>
      </c>
      <c r="M3630" t="b">
        <v>0</v>
      </c>
      <c r="N3630" s="12" t="s">
        <v>8271</v>
      </c>
      <c r="O3630" t="s">
        <v>8316</v>
      </c>
      <c r="P3630" s="6">
        <f t="shared" si="280"/>
        <v>0.25</v>
      </c>
      <c r="Q3630">
        <f t="shared" si="281"/>
        <v>1</v>
      </c>
      <c r="R3630" s="16">
        <f t="shared" si="282"/>
        <v>41745.826273148145</v>
      </c>
      <c r="S3630" s="16">
        <f t="shared" si="283"/>
        <v>41729.702314814815</v>
      </c>
      <c r="T3630">
        <f t="shared" si="284"/>
        <v>2014</v>
      </c>
    </row>
    <row r="3631" spans="1:20" ht="45" hidden="1" x14ac:dyDescent="0.25">
      <c r="A3631">
        <v>778</v>
      </c>
      <c r="B3631" s="3" t="s">
        <v>779</v>
      </c>
      <c r="C3631" s="3" t="s">
        <v>4888</v>
      </c>
      <c r="D3631" s="6">
        <v>500</v>
      </c>
      <c r="E3631" s="8">
        <v>2</v>
      </c>
      <c r="F3631" t="s">
        <v>8220</v>
      </c>
      <c r="G3631" t="s">
        <v>8223</v>
      </c>
      <c r="H3631" t="s">
        <v>8245</v>
      </c>
      <c r="I3631" s="10">
        <v>1398876680</v>
      </c>
      <c r="J3631">
        <v>1396284680</v>
      </c>
      <c r="K3631" t="b">
        <v>0</v>
      </c>
      <c r="L3631">
        <v>1</v>
      </c>
      <c r="M3631" t="b">
        <v>0</v>
      </c>
      <c r="N3631" s="12" t="s">
        <v>8271</v>
      </c>
      <c r="O3631" t="s">
        <v>8312</v>
      </c>
      <c r="P3631" s="6">
        <f t="shared" si="280"/>
        <v>0.4</v>
      </c>
      <c r="Q3631">
        <f t="shared" si="281"/>
        <v>2</v>
      </c>
      <c r="R3631" s="16">
        <f t="shared" si="282"/>
        <v>41729.702314814815</v>
      </c>
      <c r="S3631" s="16">
        <f t="shared" si="283"/>
        <v>41647.632256944446</v>
      </c>
      <c r="T3631">
        <f t="shared" si="284"/>
        <v>2014</v>
      </c>
    </row>
    <row r="3632" spans="1:20" ht="30" hidden="1" x14ac:dyDescent="0.25">
      <c r="A3632">
        <v>2154</v>
      </c>
      <c r="B3632" s="3" t="s">
        <v>2155</v>
      </c>
      <c r="C3632" s="3" t="s">
        <v>6264</v>
      </c>
      <c r="D3632" s="6">
        <v>250</v>
      </c>
      <c r="E3632" s="8">
        <v>2</v>
      </c>
      <c r="F3632" t="s">
        <v>8220</v>
      </c>
      <c r="G3632" t="s">
        <v>8223</v>
      </c>
      <c r="H3632" t="s">
        <v>8245</v>
      </c>
      <c r="I3632" s="10">
        <v>1390921827</v>
      </c>
      <c r="J3632">
        <v>1389193827</v>
      </c>
      <c r="K3632" t="b">
        <v>0</v>
      </c>
      <c r="L3632">
        <v>2</v>
      </c>
      <c r="M3632" t="b">
        <v>0</v>
      </c>
      <c r="N3632" s="12" t="s">
        <v>8276</v>
      </c>
      <c r="O3632" t="s">
        <v>8294</v>
      </c>
      <c r="P3632" s="6">
        <f t="shared" si="280"/>
        <v>0.8</v>
      </c>
      <c r="Q3632">
        <f t="shared" si="281"/>
        <v>1</v>
      </c>
      <c r="R3632" s="16">
        <f t="shared" si="282"/>
        <v>41647.632256944446</v>
      </c>
      <c r="S3632" s="16">
        <f t="shared" si="283"/>
        <v>42066.733587962968</v>
      </c>
      <c r="T3632">
        <f t="shared" si="284"/>
        <v>2014</v>
      </c>
    </row>
    <row r="3633" spans="1:20" ht="60" hidden="1" x14ac:dyDescent="0.25">
      <c r="A3633">
        <v>2148</v>
      </c>
      <c r="B3633" s="3" t="s">
        <v>2149</v>
      </c>
      <c r="C3633" s="3" t="s">
        <v>6258</v>
      </c>
      <c r="D3633" s="6">
        <v>100</v>
      </c>
      <c r="E3633" s="8">
        <v>2</v>
      </c>
      <c r="F3633" t="s">
        <v>8220</v>
      </c>
      <c r="G3633" t="s">
        <v>8224</v>
      </c>
      <c r="H3633" t="s">
        <v>8246</v>
      </c>
      <c r="I3633" s="10">
        <v>1427992582</v>
      </c>
      <c r="J3633">
        <v>1425404182</v>
      </c>
      <c r="K3633" t="b">
        <v>0</v>
      </c>
      <c r="L3633">
        <v>2</v>
      </c>
      <c r="M3633" t="b">
        <v>0</v>
      </c>
      <c r="N3633" s="12" t="s">
        <v>8276</v>
      </c>
      <c r="O3633" t="s">
        <v>8294</v>
      </c>
      <c r="P3633" s="6">
        <f t="shared" si="280"/>
        <v>2</v>
      </c>
      <c r="Q3633">
        <f t="shared" si="281"/>
        <v>1</v>
      </c>
      <c r="R3633" s="16">
        <f t="shared" si="282"/>
        <v>42066.733587962968</v>
      </c>
      <c r="S3633" s="16">
        <f t="shared" si="283"/>
        <v>41908.650347222225</v>
      </c>
      <c r="T3633">
        <f t="shared" si="284"/>
        <v>2015</v>
      </c>
    </row>
    <row r="3634" spans="1:20" ht="30" hidden="1" x14ac:dyDescent="0.25">
      <c r="A3634">
        <v>619</v>
      </c>
      <c r="B3634" s="3" t="s">
        <v>620</v>
      </c>
      <c r="C3634" s="3" t="s">
        <v>4729</v>
      </c>
      <c r="D3634" s="6">
        <v>2500000</v>
      </c>
      <c r="E3634" s="8">
        <v>1</v>
      </c>
      <c r="F3634" t="s">
        <v>8219</v>
      </c>
      <c r="G3634" t="s">
        <v>8223</v>
      </c>
      <c r="H3634" t="s">
        <v>8245</v>
      </c>
      <c r="I3634" s="10">
        <v>1416933390</v>
      </c>
      <c r="J3634">
        <v>1411745790</v>
      </c>
      <c r="K3634" t="b">
        <v>0</v>
      </c>
      <c r="L3634">
        <v>1</v>
      </c>
      <c r="M3634" t="b">
        <v>0</v>
      </c>
      <c r="N3634" s="12" t="s">
        <v>8268</v>
      </c>
      <c r="O3634" t="s">
        <v>8302</v>
      </c>
      <c r="P3634" s="6">
        <f t="shared" si="280"/>
        <v>0</v>
      </c>
      <c r="Q3634">
        <f t="shared" si="281"/>
        <v>1</v>
      </c>
      <c r="R3634" s="16">
        <f t="shared" si="282"/>
        <v>41908.650347222225</v>
      </c>
      <c r="S3634" s="16">
        <f t="shared" si="283"/>
        <v>41865.583275462966</v>
      </c>
      <c r="T3634">
        <f t="shared" si="284"/>
        <v>2014</v>
      </c>
    </row>
    <row r="3635" spans="1:20" ht="30" hidden="1" x14ac:dyDescent="0.25">
      <c r="A3635">
        <v>639</v>
      </c>
      <c r="B3635" s="3" t="s">
        <v>640</v>
      </c>
      <c r="C3635" s="3" t="s">
        <v>4749</v>
      </c>
      <c r="D3635" s="6">
        <v>1000000</v>
      </c>
      <c r="E3635" s="8">
        <v>1</v>
      </c>
      <c r="F3635" t="s">
        <v>8219</v>
      </c>
      <c r="G3635" t="s">
        <v>8223</v>
      </c>
      <c r="H3635" t="s">
        <v>8245</v>
      </c>
      <c r="I3635" s="10">
        <v>1413208795</v>
      </c>
      <c r="J3635">
        <v>1408024795</v>
      </c>
      <c r="K3635" t="b">
        <v>0</v>
      </c>
      <c r="L3635">
        <v>1</v>
      </c>
      <c r="M3635" t="b">
        <v>0</v>
      </c>
      <c r="N3635" s="12" t="s">
        <v>8268</v>
      </c>
      <c r="O3635" t="s">
        <v>8302</v>
      </c>
      <c r="P3635" s="6">
        <f t="shared" si="280"/>
        <v>0</v>
      </c>
      <c r="Q3635">
        <f t="shared" si="281"/>
        <v>1</v>
      </c>
      <c r="R3635" s="16">
        <f t="shared" si="282"/>
        <v>41865.583275462966</v>
      </c>
      <c r="S3635" s="16">
        <f t="shared" si="283"/>
        <v>42433.737453703703</v>
      </c>
      <c r="T3635">
        <f t="shared" si="284"/>
        <v>2014</v>
      </c>
    </row>
    <row r="3636" spans="1:20" ht="45" hidden="1" x14ac:dyDescent="0.25">
      <c r="A3636">
        <v>542</v>
      </c>
      <c r="B3636" s="3" t="s">
        <v>543</v>
      </c>
      <c r="C3636" s="3" t="s">
        <v>4652</v>
      </c>
      <c r="D3636" s="6">
        <v>250000</v>
      </c>
      <c r="E3636" s="8">
        <v>1</v>
      </c>
      <c r="F3636" t="s">
        <v>8220</v>
      </c>
      <c r="G3636" t="s">
        <v>8223</v>
      </c>
      <c r="H3636" t="s">
        <v>8245</v>
      </c>
      <c r="I3636" s="10">
        <v>1462293716</v>
      </c>
      <c r="J3636">
        <v>1457113316</v>
      </c>
      <c r="K3636" t="b">
        <v>0</v>
      </c>
      <c r="L3636">
        <v>1</v>
      </c>
      <c r="M3636" t="b">
        <v>0</v>
      </c>
      <c r="N3636" s="12" t="s">
        <v>8268</v>
      </c>
      <c r="O3636" t="s">
        <v>8302</v>
      </c>
      <c r="P3636" s="6">
        <f t="shared" si="280"/>
        <v>0</v>
      </c>
      <c r="Q3636">
        <f t="shared" si="281"/>
        <v>1</v>
      </c>
      <c r="R3636" s="16">
        <f t="shared" si="282"/>
        <v>42433.737453703703</v>
      </c>
      <c r="S3636" s="16">
        <f t="shared" si="283"/>
        <v>42433.825717592597</v>
      </c>
      <c r="T3636">
        <f t="shared" si="284"/>
        <v>2016</v>
      </c>
    </row>
    <row r="3637" spans="1:20" ht="60" hidden="1" x14ac:dyDescent="0.25">
      <c r="A3637">
        <v>3951</v>
      </c>
      <c r="B3637" s="3" t="s">
        <v>3948</v>
      </c>
      <c r="C3637" s="3" t="s">
        <v>6961</v>
      </c>
      <c r="D3637" s="6">
        <v>200000</v>
      </c>
      <c r="E3637" s="8">
        <v>1</v>
      </c>
      <c r="F3637" t="s">
        <v>8220</v>
      </c>
      <c r="G3637" t="s">
        <v>8240</v>
      </c>
      <c r="H3637" t="s">
        <v>8248</v>
      </c>
      <c r="I3637" s="10">
        <v>1462301342</v>
      </c>
      <c r="J3637">
        <v>1457120942</v>
      </c>
      <c r="K3637" t="b">
        <v>0</v>
      </c>
      <c r="L3637">
        <v>1</v>
      </c>
      <c r="M3637" t="b">
        <v>0</v>
      </c>
      <c r="N3637" s="12" t="s">
        <v>8283</v>
      </c>
      <c r="O3637" t="s">
        <v>8286</v>
      </c>
      <c r="P3637" s="6">
        <f t="shared" si="280"/>
        <v>0</v>
      </c>
      <c r="Q3637">
        <f t="shared" si="281"/>
        <v>1</v>
      </c>
      <c r="R3637" s="16">
        <f t="shared" si="282"/>
        <v>42433.825717592597</v>
      </c>
      <c r="S3637" s="16">
        <f t="shared" si="283"/>
        <v>41815.927106481482</v>
      </c>
      <c r="T3637">
        <f t="shared" si="284"/>
        <v>2016</v>
      </c>
    </row>
    <row r="3638" spans="1:20" ht="30" hidden="1" x14ac:dyDescent="0.25">
      <c r="A3638">
        <v>696</v>
      </c>
      <c r="B3638" s="3" t="s">
        <v>697</v>
      </c>
      <c r="C3638" s="3" t="s">
        <v>4806</v>
      </c>
      <c r="D3638" s="6">
        <v>175000</v>
      </c>
      <c r="E3638" s="8">
        <v>1</v>
      </c>
      <c r="F3638" t="s">
        <v>8220</v>
      </c>
      <c r="G3638" t="s">
        <v>8232</v>
      </c>
      <c r="H3638" t="s">
        <v>8248</v>
      </c>
      <c r="I3638" s="10">
        <v>1406326502</v>
      </c>
      <c r="J3638">
        <v>1403734502</v>
      </c>
      <c r="K3638" t="b">
        <v>0</v>
      </c>
      <c r="L3638">
        <v>1</v>
      </c>
      <c r="M3638" t="b">
        <v>0</v>
      </c>
      <c r="N3638" s="12" t="s">
        <v>8268</v>
      </c>
      <c r="O3638" t="s">
        <v>8270</v>
      </c>
      <c r="P3638" s="6">
        <f t="shared" si="280"/>
        <v>0</v>
      </c>
      <c r="Q3638">
        <f t="shared" si="281"/>
        <v>1</v>
      </c>
      <c r="R3638" s="16">
        <f t="shared" si="282"/>
        <v>41815.927106481482</v>
      </c>
      <c r="S3638" s="16">
        <f t="shared" si="283"/>
        <v>42390.171261574069</v>
      </c>
      <c r="T3638">
        <f t="shared" si="284"/>
        <v>2014</v>
      </c>
    </row>
    <row r="3639" spans="1:20" ht="60" hidden="1" x14ac:dyDescent="0.25">
      <c r="A3639">
        <v>1450</v>
      </c>
      <c r="B3639" s="3" t="s">
        <v>1451</v>
      </c>
      <c r="C3639" s="3" t="s">
        <v>5560</v>
      </c>
      <c r="D3639" s="6">
        <v>100000</v>
      </c>
      <c r="E3639" s="8">
        <v>1</v>
      </c>
      <c r="F3639" t="s">
        <v>8220</v>
      </c>
      <c r="G3639" t="s">
        <v>8223</v>
      </c>
      <c r="H3639" t="s">
        <v>8245</v>
      </c>
      <c r="I3639" s="10">
        <v>1455941197</v>
      </c>
      <c r="J3639">
        <v>1453349197</v>
      </c>
      <c r="K3639" t="b">
        <v>0</v>
      </c>
      <c r="L3639">
        <v>1</v>
      </c>
      <c r="M3639" t="b">
        <v>0</v>
      </c>
      <c r="N3639" s="12" t="s">
        <v>8271</v>
      </c>
      <c r="O3639" t="s">
        <v>8308</v>
      </c>
      <c r="P3639" s="6">
        <f t="shared" si="280"/>
        <v>0</v>
      </c>
      <c r="Q3639">
        <f t="shared" si="281"/>
        <v>1</v>
      </c>
      <c r="R3639" s="16">
        <f t="shared" si="282"/>
        <v>42390.171261574069</v>
      </c>
      <c r="S3639" s="16">
        <f t="shared" si="283"/>
        <v>42642.988819444443</v>
      </c>
      <c r="T3639">
        <f t="shared" si="284"/>
        <v>2016</v>
      </c>
    </row>
    <row r="3640" spans="1:20" ht="30" hidden="1" x14ac:dyDescent="0.25">
      <c r="A3640">
        <v>2582</v>
      </c>
      <c r="B3640" s="3" t="s">
        <v>2582</v>
      </c>
      <c r="C3640" s="3" t="s">
        <v>6692</v>
      </c>
      <c r="D3640" s="6">
        <v>90000</v>
      </c>
      <c r="E3640" s="8">
        <v>1</v>
      </c>
      <c r="F3640" t="s">
        <v>8220</v>
      </c>
      <c r="G3640" t="s">
        <v>8223</v>
      </c>
      <c r="H3640" t="s">
        <v>8245</v>
      </c>
      <c r="I3640" s="10">
        <v>1477784634</v>
      </c>
      <c r="J3640">
        <v>1475192634</v>
      </c>
      <c r="K3640" t="b">
        <v>0</v>
      </c>
      <c r="L3640">
        <v>1</v>
      </c>
      <c r="M3640" t="b">
        <v>0</v>
      </c>
      <c r="N3640" s="12" t="s">
        <v>8279</v>
      </c>
      <c r="O3640" t="s">
        <v>8305</v>
      </c>
      <c r="P3640" s="6">
        <f t="shared" si="280"/>
        <v>0</v>
      </c>
      <c r="Q3640">
        <f t="shared" si="281"/>
        <v>1</v>
      </c>
      <c r="R3640" s="16">
        <f t="shared" si="282"/>
        <v>42642.988819444443</v>
      </c>
      <c r="S3640" s="16">
        <f t="shared" si="283"/>
        <v>42031.471666666665</v>
      </c>
      <c r="T3640">
        <f t="shared" si="284"/>
        <v>2016</v>
      </c>
    </row>
    <row r="3641" spans="1:20" ht="45" hidden="1" x14ac:dyDescent="0.25">
      <c r="A3641">
        <v>576</v>
      </c>
      <c r="B3641" s="3" t="s">
        <v>577</v>
      </c>
      <c r="C3641" s="3" t="s">
        <v>4686</v>
      </c>
      <c r="D3641" s="6">
        <v>80000</v>
      </c>
      <c r="E3641" s="8">
        <v>1</v>
      </c>
      <c r="F3641" t="s">
        <v>8220</v>
      </c>
      <c r="G3641" t="s">
        <v>8223</v>
      </c>
      <c r="H3641" t="s">
        <v>8245</v>
      </c>
      <c r="I3641" s="10">
        <v>1427537952</v>
      </c>
      <c r="J3641">
        <v>1422357552</v>
      </c>
      <c r="K3641" t="b">
        <v>0</v>
      </c>
      <c r="L3641">
        <v>1</v>
      </c>
      <c r="M3641" t="b">
        <v>0</v>
      </c>
      <c r="N3641" s="12" t="s">
        <v>8268</v>
      </c>
      <c r="O3641" t="s">
        <v>8302</v>
      </c>
      <c r="P3641" s="6">
        <f t="shared" si="280"/>
        <v>0</v>
      </c>
      <c r="Q3641">
        <f t="shared" si="281"/>
        <v>1</v>
      </c>
      <c r="R3641" s="16">
        <f t="shared" si="282"/>
        <v>42031.471666666665</v>
      </c>
      <c r="S3641" s="16">
        <f t="shared" si="283"/>
        <v>41828.967916666668</v>
      </c>
      <c r="T3641">
        <f t="shared" si="284"/>
        <v>2015</v>
      </c>
    </row>
    <row r="3642" spans="1:20" ht="45" hidden="1" x14ac:dyDescent="0.25">
      <c r="A3642">
        <v>2594</v>
      </c>
      <c r="B3642" s="3" t="s">
        <v>2594</v>
      </c>
      <c r="C3642" s="3" t="s">
        <v>6704</v>
      </c>
      <c r="D3642" s="6">
        <v>80000</v>
      </c>
      <c r="E3642" s="8">
        <v>1</v>
      </c>
      <c r="F3642" t="s">
        <v>8220</v>
      </c>
      <c r="G3642" t="s">
        <v>8223</v>
      </c>
      <c r="H3642" t="s">
        <v>8245</v>
      </c>
      <c r="I3642" s="10">
        <v>1407453228</v>
      </c>
      <c r="J3642">
        <v>1404861228</v>
      </c>
      <c r="K3642" t="b">
        <v>0</v>
      </c>
      <c r="L3642">
        <v>1</v>
      </c>
      <c r="M3642" t="b">
        <v>0</v>
      </c>
      <c r="N3642" s="12" t="s">
        <v>8279</v>
      </c>
      <c r="O3642" t="s">
        <v>8305</v>
      </c>
      <c r="P3642" s="6">
        <f t="shared" si="280"/>
        <v>0</v>
      </c>
      <c r="Q3642">
        <f t="shared" si="281"/>
        <v>1</v>
      </c>
      <c r="R3642" s="16">
        <f t="shared" si="282"/>
        <v>41828.967916666668</v>
      </c>
      <c r="S3642" s="16">
        <f t="shared" si="283"/>
        <v>42393.961909722217</v>
      </c>
      <c r="T3642">
        <f t="shared" si="284"/>
        <v>2014</v>
      </c>
    </row>
    <row r="3643" spans="1:20" ht="45" hidden="1" x14ac:dyDescent="0.25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 s="10">
        <v>1456700709</v>
      </c>
      <c r="J3643">
        <v>1453676709</v>
      </c>
      <c r="K3643" t="b">
        <v>0</v>
      </c>
      <c r="L3643">
        <v>1</v>
      </c>
      <c r="M3643" t="b">
        <v>0</v>
      </c>
      <c r="N3643" s="12" t="s">
        <v>8268</v>
      </c>
      <c r="O3643" t="s">
        <v>8270</v>
      </c>
      <c r="P3643" s="6">
        <f t="shared" si="280"/>
        <v>0</v>
      </c>
      <c r="Q3643">
        <f t="shared" si="281"/>
        <v>1</v>
      </c>
      <c r="R3643" s="16">
        <f t="shared" si="282"/>
        <v>42393.961909722217</v>
      </c>
      <c r="S3643" s="16">
        <f t="shared" si="283"/>
        <v>41620.93141203704</v>
      </c>
      <c r="T3643">
        <f t="shared" si="284"/>
        <v>2016</v>
      </c>
    </row>
    <row r="3644" spans="1:20" ht="45" hidden="1" x14ac:dyDescent="0.25">
      <c r="A3644">
        <v>496</v>
      </c>
      <c r="B3644" s="3" t="s">
        <v>497</v>
      </c>
      <c r="C3644" s="3" t="s">
        <v>4606</v>
      </c>
      <c r="D3644" s="6">
        <v>60000</v>
      </c>
      <c r="E3644" s="8">
        <v>1</v>
      </c>
      <c r="F3644" t="s">
        <v>8220</v>
      </c>
      <c r="G3644" t="s">
        <v>8223</v>
      </c>
      <c r="H3644" t="s">
        <v>8245</v>
      </c>
      <c r="I3644" s="10">
        <v>1392070874</v>
      </c>
      <c r="J3644">
        <v>1386886874</v>
      </c>
      <c r="K3644" t="b">
        <v>0</v>
      </c>
      <c r="L3644">
        <v>1</v>
      </c>
      <c r="M3644" t="b">
        <v>0</v>
      </c>
      <c r="N3644" s="12" t="s">
        <v>8281</v>
      </c>
      <c r="O3644" t="s">
        <v>8299</v>
      </c>
      <c r="P3644" s="6">
        <f t="shared" si="280"/>
        <v>0</v>
      </c>
      <c r="Q3644">
        <f t="shared" si="281"/>
        <v>1</v>
      </c>
      <c r="R3644" s="16">
        <f t="shared" si="282"/>
        <v>41620.93141203704</v>
      </c>
      <c r="S3644" s="16">
        <f t="shared" si="283"/>
        <v>42534.180717592593</v>
      </c>
      <c r="T3644">
        <f t="shared" si="284"/>
        <v>2013</v>
      </c>
    </row>
    <row r="3645" spans="1:20" ht="45" hidden="1" x14ac:dyDescent="0.25">
      <c r="A3645">
        <v>171</v>
      </c>
      <c r="B3645" s="3" t="s">
        <v>173</v>
      </c>
      <c r="C3645" s="3" t="s">
        <v>4281</v>
      </c>
      <c r="D3645" s="6">
        <v>50000</v>
      </c>
      <c r="E3645" s="8">
        <v>1</v>
      </c>
      <c r="F3645" t="s">
        <v>8220</v>
      </c>
      <c r="G3645" t="s">
        <v>8223</v>
      </c>
      <c r="H3645" t="s">
        <v>8245</v>
      </c>
      <c r="I3645" s="10">
        <v>1470975614</v>
      </c>
      <c r="J3645">
        <v>1465791614</v>
      </c>
      <c r="K3645" t="b">
        <v>0</v>
      </c>
      <c r="L3645">
        <v>1</v>
      </c>
      <c r="M3645" t="b">
        <v>0</v>
      </c>
      <c r="N3645" s="12" t="s">
        <v>8281</v>
      </c>
      <c r="O3645" t="s">
        <v>8285</v>
      </c>
      <c r="P3645" s="6">
        <f t="shared" si="280"/>
        <v>0</v>
      </c>
      <c r="Q3645">
        <f t="shared" si="281"/>
        <v>1</v>
      </c>
      <c r="R3645" s="16">
        <f t="shared" si="282"/>
        <v>42534.180717592593</v>
      </c>
      <c r="S3645" s="16">
        <f t="shared" si="283"/>
        <v>42412.318668981476</v>
      </c>
      <c r="T3645">
        <f t="shared" si="284"/>
        <v>2016</v>
      </c>
    </row>
    <row r="3646" spans="1:20" ht="30" hidden="1" x14ac:dyDescent="0.25">
      <c r="A3646">
        <v>2427</v>
      </c>
      <c r="B3646" s="3" t="s">
        <v>2428</v>
      </c>
      <c r="C3646" s="3" t="s">
        <v>6537</v>
      </c>
      <c r="D3646" s="6">
        <v>50000</v>
      </c>
      <c r="E3646" s="8">
        <v>1</v>
      </c>
      <c r="F3646" t="s">
        <v>8220</v>
      </c>
      <c r="G3646" t="s">
        <v>8223</v>
      </c>
      <c r="H3646" t="s">
        <v>8245</v>
      </c>
      <c r="I3646" s="10">
        <v>1458715133</v>
      </c>
      <c r="J3646">
        <v>1455262733</v>
      </c>
      <c r="K3646" t="b">
        <v>0</v>
      </c>
      <c r="L3646">
        <v>1</v>
      </c>
      <c r="M3646" t="b">
        <v>0</v>
      </c>
      <c r="N3646" s="12" t="s">
        <v>8279</v>
      </c>
      <c r="O3646" t="s">
        <v>8305</v>
      </c>
      <c r="P3646" s="6">
        <f t="shared" si="280"/>
        <v>0</v>
      </c>
      <c r="Q3646">
        <f t="shared" si="281"/>
        <v>1</v>
      </c>
      <c r="R3646" s="16">
        <f t="shared" si="282"/>
        <v>42412.318668981476</v>
      </c>
      <c r="S3646" s="16">
        <f t="shared" si="283"/>
        <v>42460.320613425924</v>
      </c>
      <c r="T3646">
        <f t="shared" si="284"/>
        <v>2016</v>
      </c>
    </row>
    <row r="3647" spans="1:20" ht="60" hidden="1" x14ac:dyDescent="0.25">
      <c r="A3647">
        <v>3200</v>
      </c>
      <c r="B3647" s="3" t="s">
        <v>3200</v>
      </c>
      <c r="C3647" s="3" t="s">
        <v>7310</v>
      </c>
      <c r="D3647" s="6">
        <v>50000</v>
      </c>
      <c r="E3647" s="8">
        <v>1</v>
      </c>
      <c r="F3647" t="s">
        <v>8220</v>
      </c>
      <c r="G3647" t="s">
        <v>8223</v>
      </c>
      <c r="H3647" t="s">
        <v>8245</v>
      </c>
      <c r="I3647" s="10">
        <v>1461994440</v>
      </c>
      <c r="J3647">
        <v>1459410101</v>
      </c>
      <c r="K3647" t="b">
        <v>0</v>
      </c>
      <c r="L3647">
        <v>1</v>
      </c>
      <c r="M3647" t="b">
        <v>0</v>
      </c>
      <c r="N3647" s="12" t="s">
        <v>8283</v>
      </c>
      <c r="O3647" t="s">
        <v>8295</v>
      </c>
      <c r="P3647" s="6">
        <f t="shared" si="280"/>
        <v>0</v>
      </c>
      <c r="Q3647">
        <f t="shared" si="281"/>
        <v>1</v>
      </c>
      <c r="R3647" s="16">
        <f t="shared" si="282"/>
        <v>42460.320613425924</v>
      </c>
      <c r="S3647" s="16">
        <f t="shared" si="283"/>
        <v>42045.784155092595</v>
      </c>
      <c r="T3647">
        <f t="shared" si="284"/>
        <v>2016</v>
      </c>
    </row>
    <row r="3648" spans="1:20" ht="45" hidden="1" x14ac:dyDescent="0.25">
      <c r="A3648">
        <v>2428</v>
      </c>
      <c r="B3648" s="3" t="s">
        <v>2429</v>
      </c>
      <c r="C3648" s="3" t="s">
        <v>6538</v>
      </c>
      <c r="D3648" s="6">
        <v>35000</v>
      </c>
      <c r="E3648" s="8">
        <v>1</v>
      </c>
      <c r="F3648" t="s">
        <v>8220</v>
      </c>
      <c r="G3648" t="s">
        <v>8223</v>
      </c>
      <c r="H3648" t="s">
        <v>8245</v>
      </c>
      <c r="I3648" s="10">
        <v>1426182551</v>
      </c>
      <c r="J3648">
        <v>1423594151</v>
      </c>
      <c r="K3648" t="b">
        <v>0</v>
      </c>
      <c r="L3648">
        <v>1</v>
      </c>
      <c r="M3648" t="b">
        <v>0</v>
      </c>
      <c r="N3648" s="12" t="s">
        <v>8279</v>
      </c>
      <c r="O3648" t="s">
        <v>8305</v>
      </c>
      <c r="P3648" s="6">
        <f t="shared" si="280"/>
        <v>0</v>
      </c>
      <c r="Q3648">
        <f t="shared" si="281"/>
        <v>1</v>
      </c>
      <c r="R3648" s="16">
        <f t="shared" si="282"/>
        <v>42045.784155092595</v>
      </c>
      <c r="S3648" s="16">
        <f t="shared" si="283"/>
        <v>42551.961689814809</v>
      </c>
      <c r="T3648">
        <f t="shared" si="284"/>
        <v>2015</v>
      </c>
    </row>
    <row r="3649" spans="1:20" ht="60" hidden="1" x14ac:dyDescent="0.25">
      <c r="A3649">
        <v>2689</v>
      </c>
      <c r="B3649" s="3" t="s">
        <v>2689</v>
      </c>
      <c r="C3649" s="3" t="s">
        <v>6799</v>
      </c>
      <c r="D3649" s="6">
        <v>35000</v>
      </c>
      <c r="E3649" s="8">
        <v>1</v>
      </c>
      <c r="F3649" t="s">
        <v>8220</v>
      </c>
      <c r="G3649" t="s">
        <v>8223</v>
      </c>
      <c r="H3649" t="s">
        <v>8245</v>
      </c>
      <c r="I3649" s="10">
        <v>1469919890</v>
      </c>
      <c r="J3649">
        <v>1467327890</v>
      </c>
      <c r="K3649" t="b">
        <v>0</v>
      </c>
      <c r="L3649">
        <v>1</v>
      </c>
      <c r="M3649" t="b">
        <v>0</v>
      </c>
      <c r="N3649" s="12" t="s">
        <v>8279</v>
      </c>
      <c r="O3649" t="s">
        <v>8305</v>
      </c>
      <c r="P3649" s="6">
        <f t="shared" si="280"/>
        <v>0</v>
      </c>
      <c r="Q3649">
        <f t="shared" si="281"/>
        <v>1</v>
      </c>
      <c r="R3649" s="16">
        <f t="shared" si="282"/>
        <v>42551.961689814809</v>
      </c>
      <c r="S3649" s="16">
        <f t="shared" si="283"/>
        <v>41878.140497685185</v>
      </c>
      <c r="T3649">
        <f t="shared" si="284"/>
        <v>2016</v>
      </c>
    </row>
    <row r="3650" spans="1:20" ht="60" hidden="1" x14ac:dyDescent="0.25">
      <c r="A3650">
        <v>2694</v>
      </c>
      <c r="B3650" s="3" t="s">
        <v>2694</v>
      </c>
      <c r="C3650" s="3" t="s">
        <v>6804</v>
      </c>
      <c r="D3650" s="6">
        <v>30000</v>
      </c>
      <c r="E3650" s="8">
        <v>1</v>
      </c>
      <c r="F3650" t="s">
        <v>8220</v>
      </c>
      <c r="G3650" t="s">
        <v>8223</v>
      </c>
      <c r="H3650" t="s">
        <v>8245</v>
      </c>
      <c r="I3650" s="10">
        <v>1411701739</v>
      </c>
      <c r="J3650">
        <v>1409109739</v>
      </c>
      <c r="K3650" t="b">
        <v>0</v>
      </c>
      <c r="L3650">
        <v>1</v>
      </c>
      <c r="M3650" t="b">
        <v>0</v>
      </c>
      <c r="N3650" s="12" t="s">
        <v>8279</v>
      </c>
      <c r="O3650" t="s">
        <v>8305</v>
      </c>
      <c r="P3650" s="6">
        <f t="shared" ref="P3650:P3713" si="285">ROUND(E3650/D3650*100,2)</f>
        <v>0</v>
      </c>
      <c r="Q3650">
        <f t="shared" ref="Q3650:Q3713" si="286">ROUND(E3650/L3650,2)</f>
        <v>1</v>
      </c>
      <c r="R3650" s="16">
        <f t="shared" si="282"/>
        <v>41878.140497685185</v>
      </c>
      <c r="S3650" s="16">
        <f t="shared" si="283"/>
        <v>42107.841284722221</v>
      </c>
      <c r="T3650">
        <f t="shared" si="284"/>
        <v>2014</v>
      </c>
    </row>
    <row r="3651" spans="1:20" ht="45" hidden="1" x14ac:dyDescent="0.25">
      <c r="A3651">
        <v>2910</v>
      </c>
      <c r="B3651" s="3" t="s">
        <v>2910</v>
      </c>
      <c r="C3651" s="3" t="s">
        <v>7020</v>
      </c>
      <c r="D3651" s="6">
        <v>30000</v>
      </c>
      <c r="E3651" s="8">
        <v>1</v>
      </c>
      <c r="F3651" t="s">
        <v>8220</v>
      </c>
      <c r="G3651" t="s">
        <v>8224</v>
      </c>
      <c r="H3651" t="s">
        <v>8246</v>
      </c>
      <c r="I3651" s="10">
        <v>1434139887</v>
      </c>
      <c r="J3651">
        <v>1428955887</v>
      </c>
      <c r="K3651" t="b">
        <v>0</v>
      </c>
      <c r="L3651">
        <v>1</v>
      </c>
      <c r="M3651" t="b">
        <v>0</v>
      </c>
      <c r="N3651" s="12" t="s">
        <v>8283</v>
      </c>
      <c r="O3651" t="s">
        <v>8286</v>
      </c>
      <c r="P3651" s="6">
        <f t="shared" si="285"/>
        <v>0</v>
      </c>
      <c r="Q3651">
        <f t="shared" si="286"/>
        <v>1</v>
      </c>
      <c r="R3651" s="16">
        <f t="shared" ref="R3651:R3714" si="287">(((J3651/60)/60)/24)+DATE(1970,1,1)</f>
        <v>42107.841284722221</v>
      </c>
      <c r="S3651" s="16">
        <f t="shared" ref="S3651:S3714" si="288">(((J3652/60)/60)/24)+DATE(1970,1,1)</f>
        <v>41958.285046296296</v>
      </c>
      <c r="T3651">
        <f t="shared" ref="T3651:T3714" si="289">YEAR(R3651)</f>
        <v>2015</v>
      </c>
    </row>
    <row r="3652" spans="1:20" ht="45" hidden="1" x14ac:dyDescent="0.25">
      <c r="A3652">
        <v>1134</v>
      </c>
      <c r="B3652" s="3" t="s">
        <v>1135</v>
      </c>
      <c r="C3652" s="3" t="s">
        <v>5244</v>
      </c>
      <c r="D3652" s="6">
        <v>25000</v>
      </c>
      <c r="E3652" s="8">
        <v>1</v>
      </c>
      <c r="F3652" t="s">
        <v>8220</v>
      </c>
      <c r="G3652" t="s">
        <v>8225</v>
      </c>
      <c r="H3652" t="s">
        <v>8247</v>
      </c>
      <c r="I3652" s="10">
        <v>1417235580</v>
      </c>
      <c r="J3652">
        <v>1416034228</v>
      </c>
      <c r="K3652" t="b">
        <v>0</v>
      </c>
      <c r="L3652">
        <v>1</v>
      </c>
      <c r="M3652" t="b">
        <v>0</v>
      </c>
      <c r="N3652" s="12" t="s">
        <v>8276</v>
      </c>
      <c r="O3652" t="s">
        <v>8304</v>
      </c>
      <c r="P3652" s="6">
        <f t="shared" si="285"/>
        <v>0</v>
      </c>
      <c r="Q3652">
        <f t="shared" si="286"/>
        <v>1</v>
      </c>
      <c r="R3652" s="16">
        <f t="shared" si="287"/>
        <v>41958.285046296296</v>
      </c>
      <c r="S3652" s="16">
        <f t="shared" si="288"/>
        <v>42017.907337962963</v>
      </c>
      <c r="T3652">
        <f t="shared" si="289"/>
        <v>2014</v>
      </c>
    </row>
    <row r="3653" spans="1:20" ht="30" hidden="1" x14ac:dyDescent="0.25">
      <c r="A3653">
        <v>2914</v>
      </c>
      <c r="B3653" s="3" t="s">
        <v>2914</v>
      </c>
      <c r="C3653" s="3" t="s">
        <v>7024</v>
      </c>
      <c r="D3653" s="6">
        <v>25000</v>
      </c>
      <c r="E3653" s="8">
        <v>1</v>
      </c>
      <c r="F3653" t="s">
        <v>8220</v>
      </c>
      <c r="G3653" t="s">
        <v>8224</v>
      </c>
      <c r="H3653" t="s">
        <v>8246</v>
      </c>
      <c r="I3653" s="10">
        <v>1426365994</v>
      </c>
      <c r="J3653">
        <v>1421185594</v>
      </c>
      <c r="K3653" t="b">
        <v>0</v>
      </c>
      <c r="L3653">
        <v>1</v>
      </c>
      <c r="M3653" t="b">
        <v>0</v>
      </c>
      <c r="N3653" s="12" t="s">
        <v>8283</v>
      </c>
      <c r="O3653" t="s">
        <v>8286</v>
      </c>
      <c r="P3653" s="6">
        <f t="shared" si="285"/>
        <v>0</v>
      </c>
      <c r="Q3653">
        <f t="shared" si="286"/>
        <v>1</v>
      </c>
      <c r="R3653" s="16">
        <f t="shared" si="287"/>
        <v>42017.907337962963</v>
      </c>
      <c r="S3653" s="16">
        <f t="shared" si="288"/>
        <v>42034.960127314815</v>
      </c>
      <c r="T3653">
        <f t="shared" si="289"/>
        <v>2015</v>
      </c>
    </row>
    <row r="3654" spans="1:20" ht="60" hidden="1" x14ac:dyDescent="0.25">
      <c r="A3654">
        <v>2941</v>
      </c>
      <c r="B3654" s="3" t="s">
        <v>2941</v>
      </c>
      <c r="C3654" s="3" t="s">
        <v>7051</v>
      </c>
      <c r="D3654" s="6">
        <v>25000</v>
      </c>
      <c r="E3654" s="8">
        <v>1</v>
      </c>
      <c r="F3654" t="s">
        <v>8220</v>
      </c>
      <c r="G3654" t="s">
        <v>8223</v>
      </c>
      <c r="H3654" t="s">
        <v>8245</v>
      </c>
      <c r="I3654" s="10">
        <v>1425250955</v>
      </c>
      <c r="J3654">
        <v>1422658955</v>
      </c>
      <c r="K3654" t="b">
        <v>0</v>
      </c>
      <c r="L3654">
        <v>1</v>
      </c>
      <c r="M3654" t="b">
        <v>0</v>
      </c>
      <c r="N3654" s="12" t="s">
        <v>8283</v>
      </c>
      <c r="O3654" t="s">
        <v>8284</v>
      </c>
      <c r="P3654" s="6">
        <f t="shared" si="285"/>
        <v>0</v>
      </c>
      <c r="Q3654">
        <f t="shared" si="286"/>
        <v>1</v>
      </c>
      <c r="R3654" s="16">
        <f t="shared" si="287"/>
        <v>42034.960127314815</v>
      </c>
      <c r="S3654" s="16">
        <f t="shared" si="288"/>
        <v>42590.677152777775</v>
      </c>
      <c r="T3654">
        <f t="shared" si="289"/>
        <v>2015</v>
      </c>
    </row>
    <row r="3655" spans="1:20" ht="60" hidden="1" x14ac:dyDescent="0.25">
      <c r="A3655">
        <v>3639</v>
      </c>
      <c r="B3655" s="3" t="s">
        <v>3637</v>
      </c>
      <c r="C3655" s="3" t="s">
        <v>7749</v>
      </c>
      <c r="D3655" s="6">
        <v>25000</v>
      </c>
      <c r="E3655" s="8">
        <v>1</v>
      </c>
      <c r="F3655" t="s">
        <v>8220</v>
      </c>
      <c r="G3655" t="s">
        <v>8223</v>
      </c>
      <c r="H3655" t="s">
        <v>8245</v>
      </c>
      <c r="I3655" s="10">
        <v>1475853060</v>
      </c>
      <c r="J3655">
        <v>1470672906</v>
      </c>
      <c r="K3655" t="b">
        <v>0</v>
      </c>
      <c r="L3655">
        <v>1</v>
      </c>
      <c r="M3655" t="b">
        <v>0</v>
      </c>
      <c r="N3655" s="12" t="s">
        <v>8283</v>
      </c>
      <c r="O3655" t="s">
        <v>8295</v>
      </c>
      <c r="P3655" s="6">
        <f t="shared" si="285"/>
        <v>0</v>
      </c>
      <c r="Q3655">
        <f t="shared" si="286"/>
        <v>1</v>
      </c>
      <c r="R3655" s="16">
        <f t="shared" si="287"/>
        <v>42590.677152777775</v>
      </c>
      <c r="S3655" s="16">
        <f t="shared" si="288"/>
        <v>42689.029583333337</v>
      </c>
      <c r="T3655">
        <f t="shared" si="289"/>
        <v>2016</v>
      </c>
    </row>
    <row r="3656" spans="1:20" ht="60" hidden="1" x14ac:dyDescent="0.25">
      <c r="A3656">
        <v>3796</v>
      </c>
      <c r="B3656" s="3" t="s">
        <v>3793</v>
      </c>
      <c r="C3656" s="3" t="s">
        <v>7906</v>
      </c>
      <c r="D3656" s="6">
        <v>22500</v>
      </c>
      <c r="E3656" s="8">
        <v>1</v>
      </c>
      <c r="F3656" t="s">
        <v>8220</v>
      </c>
      <c r="G3656" t="s">
        <v>8223</v>
      </c>
      <c r="H3656" t="s">
        <v>8245</v>
      </c>
      <c r="I3656" s="10">
        <v>1484354556</v>
      </c>
      <c r="J3656">
        <v>1479170556</v>
      </c>
      <c r="K3656" t="b">
        <v>0</v>
      </c>
      <c r="L3656">
        <v>1</v>
      </c>
      <c r="M3656" t="b">
        <v>0</v>
      </c>
      <c r="N3656" s="12" t="s">
        <v>8283</v>
      </c>
      <c r="O3656" t="s">
        <v>8295</v>
      </c>
      <c r="P3656" s="6">
        <f t="shared" si="285"/>
        <v>0</v>
      </c>
      <c r="Q3656">
        <f t="shared" si="286"/>
        <v>1</v>
      </c>
      <c r="R3656" s="16">
        <f t="shared" si="287"/>
        <v>42689.029583333337</v>
      </c>
      <c r="S3656" s="16">
        <f t="shared" si="288"/>
        <v>41953.95821759259</v>
      </c>
      <c r="T3656">
        <f t="shared" si="289"/>
        <v>2016</v>
      </c>
    </row>
    <row r="3657" spans="1:20" ht="60" hidden="1" x14ac:dyDescent="0.25">
      <c r="A3657">
        <v>3055</v>
      </c>
      <c r="B3657" s="3" t="s">
        <v>3055</v>
      </c>
      <c r="C3657" s="3" t="s">
        <v>7165</v>
      </c>
      <c r="D3657" s="6">
        <v>20000</v>
      </c>
      <c r="E3657" s="8">
        <v>1</v>
      </c>
      <c r="F3657" t="s">
        <v>8220</v>
      </c>
      <c r="G3657" t="s">
        <v>8223</v>
      </c>
      <c r="H3657" t="s">
        <v>8245</v>
      </c>
      <c r="I3657" s="10">
        <v>1420844390</v>
      </c>
      <c r="J3657">
        <v>1415660390</v>
      </c>
      <c r="K3657" t="b">
        <v>0</v>
      </c>
      <c r="L3657">
        <v>1</v>
      </c>
      <c r="M3657" t="b">
        <v>0</v>
      </c>
      <c r="N3657" s="12" t="s">
        <v>8283</v>
      </c>
      <c r="O3657" t="s">
        <v>8284</v>
      </c>
      <c r="P3657" s="6">
        <f t="shared" si="285"/>
        <v>0.01</v>
      </c>
      <c r="Q3657">
        <f t="shared" si="286"/>
        <v>1</v>
      </c>
      <c r="R3657" s="16">
        <f t="shared" si="287"/>
        <v>41953.95821759259</v>
      </c>
      <c r="S3657" s="16">
        <f t="shared" si="288"/>
        <v>42411.942997685182</v>
      </c>
      <c r="T3657">
        <f t="shared" si="289"/>
        <v>2014</v>
      </c>
    </row>
    <row r="3658" spans="1:20" ht="60" hidden="1" x14ac:dyDescent="0.25">
      <c r="A3658">
        <v>564</v>
      </c>
      <c r="B3658" s="3" t="s">
        <v>565</v>
      </c>
      <c r="C3658" s="3" t="s">
        <v>4674</v>
      </c>
      <c r="D3658" s="6">
        <v>18000</v>
      </c>
      <c r="E3658" s="8">
        <v>1</v>
      </c>
      <c r="F3658" t="s">
        <v>8220</v>
      </c>
      <c r="G3658" t="s">
        <v>8229</v>
      </c>
      <c r="H3658" t="s">
        <v>8248</v>
      </c>
      <c r="I3658" s="10">
        <v>1457822275</v>
      </c>
      <c r="J3658">
        <v>1455230275</v>
      </c>
      <c r="K3658" t="b">
        <v>0</v>
      </c>
      <c r="L3658">
        <v>1</v>
      </c>
      <c r="M3658" t="b">
        <v>0</v>
      </c>
      <c r="N3658" s="12" t="s">
        <v>8268</v>
      </c>
      <c r="O3658" t="s">
        <v>8302</v>
      </c>
      <c r="P3658" s="6">
        <f t="shared" si="285"/>
        <v>0.01</v>
      </c>
      <c r="Q3658">
        <f t="shared" si="286"/>
        <v>1</v>
      </c>
      <c r="R3658" s="16">
        <f t="shared" si="287"/>
        <v>42411.942997685182</v>
      </c>
      <c r="S3658" s="16">
        <f t="shared" si="288"/>
        <v>42063.869791666672</v>
      </c>
      <c r="T3658">
        <f t="shared" si="289"/>
        <v>2016</v>
      </c>
    </row>
    <row r="3659" spans="1:20" ht="30" hidden="1" x14ac:dyDescent="0.25">
      <c r="A3659">
        <v>1702</v>
      </c>
      <c r="B3659" s="3" t="s">
        <v>1703</v>
      </c>
      <c r="C3659" s="3" t="s">
        <v>5812</v>
      </c>
      <c r="D3659" s="6">
        <v>16500</v>
      </c>
      <c r="E3659" s="8">
        <v>1</v>
      </c>
      <c r="F3659" t="s">
        <v>8220</v>
      </c>
      <c r="G3659" t="s">
        <v>8223</v>
      </c>
      <c r="H3659" t="s">
        <v>8245</v>
      </c>
      <c r="I3659" s="10">
        <v>1427745150</v>
      </c>
      <c r="J3659">
        <v>1425156750</v>
      </c>
      <c r="K3659" t="b">
        <v>0</v>
      </c>
      <c r="L3659">
        <v>1</v>
      </c>
      <c r="M3659" t="b">
        <v>0</v>
      </c>
      <c r="N3659" s="12" t="s">
        <v>8287</v>
      </c>
      <c r="O3659" t="s">
        <v>8290</v>
      </c>
      <c r="P3659" s="6">
        <f t="shared" si="285"/>
        <v>0.01</v>
      </c>
      <c r="Q3659">
        <f t="shared" si="286"/>
        <v>1</v>
      </c>
      <c r="R3659" s="16">
        <f t="shared" si="287"/>
        <v>42063.869791666672</v>
      </c>
      <c r="S3659" s="16">
        <f t="shared" si="288"/>
        <v>42009.817199074074</v>
      </c>
      <c r="T3659">
        <f t="shared" si="289"/>
        <v>2015</v>
      </c>
    </row>
    <row r="3660" spans="1:20" ht="60" hidden="1" x14ac:dyDescent="0.25">
      <c r="A3660">
        <v>540</v>
      </c>
      <c r="B3660" s="3" t="s">
        <v>541</v>
      </c>
      <c r="C3660" s="3" t="s">
        <v>4650</v>
      </c>
      <c r="D3660" s="6">
        <v>15000</v>
      </c>
      <c r="E3660" s="8">
        <v>1</v>
      </c>
      <c r="F3660" t="s">
        <v>8220</v>
      </c>
      <c r="G3660" t="s">
        <v>8223</v>
      </c>
      <c r="H3660" t="s">
        <v>8245</v>
      </c>
      <c r="I3660" s="10">
        <v>1423078606</v>
      </c>
      <c r="J3660">
        <v>1420486606</v>
      </c>
      <c r="K3660" t="b">
        <v>0</v>
      </c>
      <c r="L3660">
        <v>1</v>
      </c>
      <c r="M3660" t="b">
        <v>0</v>
      </c>
      <c r="N3660" s="12" t="s">
        <v>8268</v>
      </c>
      <c r="O3660" t="s">
        <v>8302</v>
      </c>
      <c r="P3660" s="6">
        <f t="shared" si="285"/>
        <v>0.01</v>
      </c>
      <c r="Q3660">
        <f t="shared" si="286"/>
        <v>1</v>
      </c>
      <c r="R3660" s="16">
        <f t="shared" si="287"/>
        <v>42009.817199074074</v>
      </c>
      <c r="S3660" s="16">
        <f t="shared" si="288"/>
        <v>41444.64261574074</v>
      </c>
      <c r="T3660">
        <f t="shared" si="289"/>
        <v>2015</v>
      </c>
    </row>
    <row r="3661" spans="1:20" ht="60" hidden="1" x14ac:dyDescent="0.25">
      <c r="A3661">
        <v>1497</v>
      </c>
      <c r="B3661" s="3" t="s">
        <v>1498</v>
      </c>
      <c r="C3661" s="3" t="s">
        <v>5607</v>
      </c>
      <c r="D3661" s="6">
        <v>15000</v>
      </c>
      <c r="E3661" s="8">
        <v>1</v>
      </c>
      <c r="F3661" t="s">
        <v>8220</v>
      </c>
      <c r="G3661" t="s">
        <v>8223</v>
      </c>
      <c r="H3661" t="s">
        <v>8245</v>
      </c>
      <c r="I3661" s="10">
        <v>1375299780</v>
      </c>
      <c r="J3661">
        <v>1371655522</v>
      </c>
      <c r="K3661" t="b">
        <v>0</v>
      </c>
      <c r="L3661">
        <v>1</v>
      </c>
      <c r="M3661" t="b">
        <v>0</v>
      </c>
      <c r="N3661" s="12" t="s">
        <v>8271</v>
      </c>
      <c r="O3661" t="s">
        <v>8312</v>
      </c>
      <c r="P3661" s="6">
        <f t="shared" si="285"/>
        <v>0.01</v>
      </c>
      <c r="Q3661">
        <f t="shared" si="286"/>
        <v>1</v>
      </c>
      <c r="R3661" s="16">
        <f t="shared" si="287"/>
        <v>41444.64261574074</v>
      </c>
      <c r="S3661" s="16">
        <f t="shared" si="288"/>
        <v>42059.270023148143</v>
      </c>
      <c r="T3661">
        <f t="shared" si="289"/>
        <v>2013</v>
      </c>
    </row>
    <row r="3662" spans="1:20" ht="45" hidden="1" x14ac:dyDescent="0.25">
      <c r="A3662">
        <v>3912</v>
      </c>
      <c r="B3662" s="3" t="s">
        <v>3909</v>
      </c>
      <c r="C3662" s="3" t="s">
        <v>8020</v>
      </c>
      <c r="D3662" s="6">
        <v>15000</v>
      </c>
      <c r="E3662" s="8">
        <v>1</v>
      </c>
      <c r="F3662" t="s">
        <v>8220</v>
      </c>
      <c r="G3662" t="s">
        <v>8223</v>
      </c>
      <c r="H3662" t="s">
        <v>8245</v>
      </c>
      <c r="I3662" s="10">
        <v>1429936500</v>
      </c>
      <c r="J3662">
        <v>1424759330</v>
      </c>
      <c r="K3662" t="b">
        <v>0</v>
      </c>
      <c r="L3662">
        <v>1</v>
      </c>
      <c r="M3662" t="b">
        <v>0</v>
      </c>
      <c r="N3662" s="12" t="s">
        <v>8283</v>
      </c>
      <c r="O3662" t="s">
        <v>8286</v>
      </c>
      <c r="P3662" s="6">
        <f t="shared" si="285"/>
        <v>0.01</v>
      </c>
      <c r="Q3662">
        <f t="shared" si="286"/>
        <v>1</v>
      </c>
      <c r="R3662" s="16">
        <f t="shared" si="287"/>
        <v>42059.270023148143</v>
      </c>
      <c r="S3662" s="16">
        <f t="shared" si="288"/>
        <v>42486.748414351852</v>
      </c>
      <c r="T3662">
        <f t="shared" si="289"/>
        <v>2015</v>
      </c>
    </row>
    <row r="3663" spans="1:20" ht="60" hidden="1" x14ac:dyDescent="0.25">
      <c r="A3663">
        <v>1440</v>
      </c>
      <c r="B3663" s="3" t="s">
        <v>1441</v>
      </c>
      <c r="C3663" s="3" t="s">
        <v>5550</v>
      </c>
      <c r="D3663" s="6">
        <v>13000</v>
      </c>
      <c r="E3663" s="8">
        <v>1</v>
      </c>
      <c r="F3663" t="s">
        <v>8220</v>
      </c>
      <c r="G3663" t="s">
        <v>8236</v>
      </c>
      <c r="H3663" t="s">
        <v>8248</v>
      </c>
      <c r="I3663" s="10">
        <v>1464285463</v>
      </c>
      <c r="J3663">
        <v>1461693463</v>
      </c>
      <c r="K3663" t="b">
        <v>0</v>
      </c>
      <c r="L3663">
        <v>1</v>
      </c>
      <c r="M3663" t="b">
        <v>0</v>
      </c>
      <c r="N3663" s="12" t="s">
        <v>8271</v>
      </c>
      <c r="O3663" t="s">
        <v>8308</v>
      </c>
      <c r="P3663" s="6">
        <f t="shared" si="285"/>
        <v>0.01</v>
      </c>
      <c r="Q3663">
        <f t="shared" si="286"/>
        <v>1</v>
      </c>
      <c r="R3663" s="16">
        <f t="shared" si="287"/>
        <v>42486.748414351852</v>
      </c>
      <c r="S3663" s="16">
        <f t="shared" si="288"/>
        <v>42009.64061342593</v>
      </c>
      <c r="T3663">
        <f t="shared" si="289"/>
        <v>2016</v>
      </c>
    </row>
    <row r="3664" spans="1:20" ht="60" hidden="1" x14ac:dyDescent="0.25">
      <c r="A3664">
        <v>214</v>
      </c>
      <c r="B3664" s="3" t="s">
        <v>216</v>
      </c>
      <c r="C3664" s="3" t="s">
        <v>4324</v>
      </c>
      <c r="D3664" s="6">
        <v>12500</v>
      </c>
      <c r="E3664" s="8">
        <v>1</v>
      </c>
      <c r="F3664" t="s">
        <v>8220</v>
      </c>
      <c r="G3664" t="s">
        <v>8223</v>
      </c>
      <c r="H3664" t="s">
        <v>8245</v>
      </c>
      <c r="I3664" s="10">
        <v>1425655349</v>
      </c>
      <c r="J3664">
        <v>1420471349</v>
      </c>
      <c r="K3664" t="b">
        <v>0</v>
      </c>
      <c r="L3664">
        <v>1</v>
      </c>
      <c r="M3664" t="b">
        <v>0</v>
      </c>
      <c r="N3664" s="12" t="s">
        <v>8281</v>
      </c>
      <c r="O3664" t="s">
        <v>8285</v>
      </c>
      <c r="P3664" s="6">
        <f t="shared" si="285"/>
        <v>0.01</v>
      </c>
      <c r="Q3664">
        <f t="shared" si="286"/>
        <v>1</v>
      </c>
      <c r="R3664" s="16">
        <f t="shared" si="287"/>
        <v>42009.64061342593</v>
      </c>
      <c r="S3664" s="16">
        <f t="shared" si="288"/>
        <v>42415.168564814812</v>
      </c>
      <c r="T3664">
        <f t="shared" si="289"/>
        <v>2015</v>
      </c>
    </row>
    <row r="3665" spans="1:20" ht="60" hidden="1" x14ac:dyDescent="0.25">
      <c r="A3665">
        <v>3932</v>
      </c>
      <c r="B3665" s="3" t="s">
        <v>3929</v>
      </c>
      <c r="C3665" s="3" t="s">
        <v>8040</v>
      </c>
      <c r="D3665" s="6">
        <v>12000</v>
      </c>
      <c r="E3665" s="8">
        <v>1</v>
      </c>
      <c r="F3665" t="s">
        <v>8220</v>
      </c>
      <c r="G3665" t="s">
        <v>8223</v>
      </c>
      <c r="H3665" t="s">
        <v>8245</v>
      </c>
      <c r="I3665" s="10">
        <v>1458097364</v>
      </c>
      <c r="J3665">
        <v>1455508964</v>
      </c>
      <c r="K3665" t="b">
        <v>0</v>
      </c>
      <c r="L3665">
        <v>1</v>
      </c>
      <c r="M3665" t="b">
        <v>0</v>
      </c>
      <c r="N3665" s="12" t="s">
        <v>8283</v>
      </c>
      <c r="O3665" t="s">
        <v>8286</v>
      </c>
      <c r="P3665" s="6">
        <f t="shared" si="285"/>
        <v>0.01</v>
      </c>
      <c r="Q3665">
        <f t="shared" si="286"/>
        <v>1</v>
      </c>
      <c r="R3665" s="16">
        <f t="shared" si="287"/>
        <v>42415.168564814812</v>
      </c>
      <c r="S3665" s="16">
        <f t="shared" si="288"/>
        <v>42052.93850694444</v>
      </c>
      <c r="T3665">
        <f t="shared" si="289"/>
        <v>2016</v>
      </c>
    </row>
    <row r="3666" spans="1:20" ht="45" hidden="1" x14ac:dyDescent="0.25">
      <c r="A3666">
        <v>583</v>
      </c>
      <c r="B3666" s="3" t="s">
        <v>584</v>
      </c>
      <c r="C3666" s="3" t="s">
        <v>4693</v>
      </c>
      <c r="D3666" s="6">
        <v>9000</v>
      </c>
      <c r="E3666" s="8">
        <v>1</v>
      </c>
      <c r="F3666" t="s">
        <v>8220</v>
      </c>
      <c r="G3666" t="s">
        <v>8223</v>
      </c>
      <c r="H3666" t="s">
        <v>8245</v>
      </c>
      <c r="I3666" s="10">
        <v>1426800687</v>
      </c>
      <c r="J3666">
        <v>1424212287</v>
      </c>
      <c r="K3666" t="b">
        <v>0</v>
      </c>
      <c r="L3666">
        <v>1</v>
      </c>
      <c r="M3666" t="b">
        <v>0</v>
      </c>
      <c r="N3666" s="12" t="s">
        <v>8268</v>
      </c>
      <c r="O3666" t="s">
        <v>8302</v>
      </c>
      <c r="P3666" s="6">
        <f t="shared" si="285"/>
        <v>0.01</v>
      </c>
      <c r="Q3666">
        <f t="shared" si="286"/>
        <v>1</v>
      </c>
      <c r="R3666" s="16">
        <f t="shared" si="287"/>
        <v>42052.93850694444</v>
      </c>
      <c r="S3666" s="16">
        <f t="shared" si="288"/>
        <v>42178.614571759259</v>
      </c>
      <c r="T3666">
        <f t="shared" si="289"/>
        <v>2015</v>
      </c>
    </row>
    <row r="3667" spans="1:20" hidden="1" x14ac:dyDescent="0.25">
      <c r="A3667">
        <v>589</v>
      </c>
      <c r="B3667" s="3" t="s">
        <v>590</v>
      </c>
      <c r="C3667" s="3" t="s">
        <v>4699</v>
      </c>
      <c r="D3667" s="6">
        <v>7500</v>
      </c>
      <c r="E3667" s="8">
        <v>1</v>
      </c>
      <c r="F3667" t="s">
        <v>8220</v>
      </c>
      <c r="G3667" t="s">
        <v>8223</v>
      </c>
      <c r="H3667" t="s">
        <v>8245</v>
      </c>
      <c r="I3667" s="10">
        <v>1436366699</v>
      </c>
      <c r="J3667">
        <v>1435070699</v>
      </c>
      <c r="K3667" t="b">
        <v>0</v>
      </c>
      <c r="L3667">
        <v>1</v>
      </c>
      <c r="M3667" t="b">
        <v>0</v>
      </c>
      <c r="N3667" s="12" t="s">
        <v>8268</v>
      </c>
      <c r="O3667" t="s">
        <v>8302</v>
      </c>
      <c r="P3667" s="6">
        <f t="shared" si="285"/>
        <v>0.01</v>
      </c>
      <c r="Q3667">
        <f t="shared" si="286"/>
        <v>1</v>
      </c>
      <c r="R3667" s="16">
        <f t="shared" si="287"/>
        <v>42178.614571759259</v>
      </c>
      <c r="S3667" s="16">
        <f t="shared" si="288"/>
        <v>41956.950983796298</v>
      </c>
      <c r="T3667">
        <f t="shared" si="289"/>
        <v>2015</v>
      </c>
    </row>
    <row r="3668" spans="1:20" ht="60" hidden="1" x14ac:dyDescent="0.25">
      <c r="A3668">
        <v>1587</v>
      </c>
      <c r="B3668" s="3" t="s">
        <v>1588</v>
      </c>
      <c r="C3668" s="3" t="s">
        <v>5697</v>
      </c>
      <c r="D3668" s="6">
        <v>7500</v>
      </c>
      <c r="E3668" s="8">
        <v>1</v>
      </c>
      <c r="F3668" t="s">
        <v>8220</v>
      </c>
      <c r="G3668" t="s">
        <v>8223</v>
      </c>
      <c r="H3668" t="s">
        <v>8245</v>
      </c>
      <c r="I3668" s="10">
        <v>1418510965</v>
      </c>
      <c r="J3668">
        <v>1415918965</v>
      </c>
      <c r="K3668" t="b">
        <v>0</v>
      </c>
      <c r="L3668">
        <v>1</v>
      </c>
      <c r="M3668" t="b">
        <v>0</v>
      </c>
      <c r="N3668" s="12" t="s">
        <v>8273</v>
      </c>
      <c r="O3668" t="s">
        <v>8311</v>
      </c>
      <c r="P3668" s="6">
        <f t="shared" si="285"/>
        <v>0.01</v>
      </c>
      <c r="Q3668">
        <f t="shared" si="286"/>
        <v>1</v>
      </c>
      <c r="R3668" s="16">
        <f t="shared" si="287"/>
        <v>41956.950983796298</v>
      </c>
      <c r="S3668" s="16">
        <f t="shared" si="288"/>
        <v>42611.261064814811</v>
      </c>
      <c r="T3668">
        <f t="shared" si="289"/>
        <v>2014</v>
      </c>
    </row>
    <row r="3669" spans="1:20" ht="30" hidden="1" x14ac:dyDescent="0.25">
      <c r="A3669">
        <v>3862</v>
      </c>
      <c r="B3669" s="3" t="s">
        <v>3859</v>
      </c>
      <c r="C3669" s="3" t="s">
        <v>7971</v>
      </c>
      <c r="D3669" s="6">
        <v>7500</v>
      </c>
      <c r="E3669" s="8">
        <v>1</v>
      </c>
      <c r="F3669" t="s">
        <v>8220</v>
      </c>
      <c r="G3669" t="s">
        <v>8223</v>
      </c>
      <c r="H3669" t="s">
        <v>8245</v>
      </c>
      <c r="I3669" s="10">
        <v>1473699540</v>
      </c>
      <c r="J3669">
        <v>1472451356</v>
      </c>
      <c r="K3669" t="b">
        <v>0</v>
      </c>
      <c r="L3669">
        <v>1</v>
      </c>
      <c r="M3669" t="b">
        <v>0</v>
      </c>
      <c r="N3669" s="12" t="s">
        <v>8283</v>
      </c>
      <c r="O3669" t="s">
        <v>8286</v>
      </c>
      <c r="P3669" s="6">
        <f t="shared" si="285"/>
        <v>0.01</v>
      </c>
      <c r="Q3669">
        <f t="shared" si="286"/>
        <v>1</v>
      </c>
      <c r="R3669" s="16">
        <f t="shared" si="287"/>
        <v>42611.261064814811</v>
      </c>
      <c r="S3669" s="16">
        <f t="shared" si="288"/>
        <v>42174.780821759254</v>
      </c>
      <c r="T3669">
        <f t="shared" si="289"/>
        <v>2016</v>
      </c>
    </row>
    <row r="3670" spans="1:20" ht="60" hidden="1" x14ac:dyDescent="0.25">
      <c r="A3670">
        <v>4015</v>
      </c>
      <c r="B3670" s="3" t="s">
        <v>4011</v>
      </c>
      <c r="C3670" s="3" t="s">
        <v>8120</v>
      </c>
      <c r="D3670" s="6">
        <v>7000</v>
      </c>
      <c r="E3670" s="8">
        <v>1</v>
      </c>
      <c r="F3670" t="s">
        <v>8220</v>
      </c>
      <c r="G3670" t="s">
        <v>8223</v>
      </c>
      <c r="H3670" t="s">
        <v>8245</v>
      </c>
      <c r="I3670" s="10">
        <v>1437331463</v>
      </c>
      <c r="J3670">
        <v>1434739463</v>
      </c>
      <c r="K3670" t="b">
        <v>0</v>
      </c>
      <c r="L3670">
        <v>1</v>
      </c>
      <c r="M3670" t="b">
        <v>0</v>
      </c>
      <c r="N3670" s="12" t="s">
        <v>8283</v>
      </c>
      <c r="O3670" t="s">
        <v>8286</v>
      </c>
      <c r="P3670" s="6">
        <f t="shared" si="285"/>
        <v>0.01</v>
      </c>
      <c r="Q3670">
        <f t="shared" si="286"/>
        <v>1</v>
      </c>
      <c r="R3670" s="16">
        <f t="shared" si="287"/>
        <v>42174.780821759254</v>
      </c>
      <c r="S3670" s="16">
        <f t="shared" si="288"/>
        <v>42416.881018518514</v>
      </c>
      <c r="T3670">
        <f t="shared" si="289"/>
        <v>2015</v>
      </c>
    </row>
    <row r="3671" spans="1:20" ht="45" hidden="1" x14ac:dyDescent="0.25">
      <c r="A3671">
        <v>212</v>
      </c>
      <c r="B3671" s="3" t="s">
        <v>214</v>
      </c>
      <c r="C3671" s="3" t="s">
        <v>4322</v>
      </c>
      <c r="D3671" s="6">
        <v>6300</v>
      </c>
      <c r="E3671" s="8">
        <v>1</v>
      </c>
      <c r="F3671" t="s">
        <v>8220</v>
      </c>
      <c r="G3671" t="s">
        <v>8223</v>
      </c>
      <c r="H3671" t="s">
        <v>8245</v>
      </c>
      <c r="I3671" s="10">
        <v>1460837320</v>
      </c>
      <c r="J3671">
        <v>1455656920</v>
      </c>
      <c r="K3671" t="b">
        <v>0</v>
      </c>
      <c r="L3671">
        <v>1</v>
      </c>
      <c r="M3671" t="b">
        <v>0</v>
      </c>
      <c r="N3671" s="12" t="s">
        <v>8281</v>
      </c>
      <c r="O3671" t="s">
        <v>8285</v>
      </c>
      <c r="P3671" s="6">
        <f t="shared" si="285"/>
        <v>0.02</v>
      </c>
      <c r="Q3671">
        <f t="shared" si="286"/>
        <v>1</v>
      </c>
      <c r="R3671" s="16">
        <f t="shared" si="287"/>
        <v>42416.881018518514</v>
      </c>
      <c r="S3671" s="16">
        <f t="shared" si="288"/>
        <v>42479.318518518514</v>
      </c>
      <c r="T3671">
        <f t="shared" si="289"/>
        <v>2016</v>
      </c>
    </row>
    <row r="3672" spans="1:20" ht="60" hidden="1" x14ac:dyDescent="0.25">
      <c r="A3672">
        <v>1410</v>
      </c>
      <c r="B3672" s="3" t="s">
        <v>1411</v>
      </c>
      <c r="C3672" s="3" t="s">
        <v>5520</v>
      </c>
      <c r="D3672" s="6">
        <v>6000</v>
      </c>
      <c r="E3672" s="8">
        <v>1</v>
      </c>
      <c r="F3672" t="s">
        <v>8220</v>
      </c>
      <c r="G3672" t="s">
        <v>8236</v>
      </c>
      <c r="H3672" t="s">
        <v>8248</v>
      </c>
      <c r="I3672" s="10">
        <v>1464939520</v>
      </c>
      <c r="J3672">
        <v>1461051520</v>
      </c>
      <c r="K3672" t="b">
        <v>0</v>
      </c>
      <c r="L3672">
        <v>1</v>
      </c>
      <c r="M3672" t="b">
        <v>0</v>
      </c>
      <c r="N3672" s="12" t="s">
        <v>8271</v>
      </c>
      <c r="O3672" t="s">
        <v>8308</v>
      </c>
      <c r="P3672" s="6">
        <f t="shared" si="285"/>
        <v>0.02</v>
      </c>
      <c r="Q3672">
        <f t="shared" si="286"/>
        <v>1</v>
      </c>
      <c r="R3672" s="16">
        <f t="shared" si="287"/>
        <v>42479.318518518514</v>
      </c>
      <c r="S3672" s="16">
        <f t="shared" si="288"/>
        <v>42026.687453703707</v>
      </c>
      <c r="T3672">
        <f t="shared" si="289"/>
        <v>2016</v>
      </c>
    </row>
    <row r="3673" spans="1:20" ht="30" hidden="1" x14ac:dyDescent="0.25">
      <c r="A3673">
        <v>2421</v>
      </c>
      <c r="B3673" s="3" t="s">
        <v>2422</v>
      </c>
      <c r="C3673" s="3" t="s">
        <v>6531</v>
      </c>
      <c r="D3673" s="6">
        <v>6000</v>
      </c>
      <c r="E3673" s="8">
        <v>1</v>
      </c>
      <c r="F3673" t="s">
        <v>8220</v>
      </c>
      <c r="G3673" t="s">
        <v>8223</v>
      </c>
      <c r="H3673" t="s">
        <v>8245</v>
      </c>
      <c r="I3673" s="10">
        <v>1424536196</v>
      </c>
      <c r="J3673">
        <v>1421944196</v>
      </c>
      <c r="K3673" t="b">
        <v>0</v>
      </c>
      <c r="L3673">
        <v>1</v>
      </c>
      <c r="M3673" t="b">
        <v>0</v>
      </c>
      <c r="N3673" s="12" t="s">
        <v>8279</v>
      </c>
      <c r="O3673" t="s">
        <v>8305</v>
      </c>
      <c r="P3673" s="6">
        <f t="shared" si="285"/>
        <v>0.02</v>
      </c>
      <c r="Q3673">
        <f t="shared" si="286"/>
        <v>1</v>
      </c>
      <c r="R3673" s="16">
        <f t="shared" si="287"/>
        <v>42026.687453703707</v>
      </c>
      <c r="S3673" s="16">
        <f t="shared" si="288"/>
        <v>42535.68440972222</v>
      </c>
      <c r="T3673">
        <f t="shared" si="289"/>
        <v>2015</v>
      </c>
    </row>
    <row r="3674" spans="1:20" ht="60" hidden="1" x14ac:dyDescent="0.25">
      <c r="A3674">
        <v>566</v>
      </c>
      <c r="B3674" s="3" t="s">
        <v>567</v>
      </c>
      <c r="C3674" s="3" t="s">
        <v>4676</v>
      </c>
      <c r="D3674" s="6">
        <v>5000</v>
      </c>
      <c r="E3674" s="8">
        <v>1</v>
      </c>
      <c r="F3674" t="s">
        <v>8220</v>
      </c>
      <c r="G3674" t="s">
        <v>8223</v>
      </c>
      <c r="H3674" t="s">
        <v>8245</v>
      </c>
      <c r="I3674" s="10">
        <v>1468513533</v>
      </c>
      <c r="J3674">
        <v>1465921533</v>
      </c>
      <c r="K3674" t="b">
        <v>0</v>
      </c>
      <c r="L3674">
        <v>1</v>
      </c>
      <c r="M3674" t="b">
        <v>0</v>
      </c>
      <c r="N3674" s="12" t="s">
        <v>8268</v>
      </c>
      <c r="O3674" t="s">
        <v>8302</v>
      </c>
      <c r="P3674" s="6">
        <f t="shared" si="285"/>
        <v>0.02</v>
      </c>
      <c r="Q3674">
        <f t="shared" si="286"/>
        <v>1</v>
      </c>
      <c r="R3674" s="16">
        <f t="shared" si="287"/>
        <v>42535.68440972222</v>
      </c>
      <c r="S3674" s="16">
        <f t="shared" si="288"/>
        <v>42031.928576388891</v>
      </c>
      <c r="T3674">
        <f t="shared" si="289"/>
        <v>2016</v>
      </c>
    </row>
    <row r="3675" spans="1:20" ht="45" hidden="1" x14ac:dyDescent="0.25">
      <c r="A3675">
        <v>634</v>
      </c>
      <c r="B3675" s="3" t="s">
        <v>635</v>
      </c>
      <c r="C3675" s="3" t="s">
        <v>4744</v>
      </c>
      <c r="D3675" s="6">
        <v>5000</v>
      </c>
      <c r="E3675" s="8">
        <v>1</v>
      </c>
      <c r="F3675" t="s">
        <v>8219</v>
      </c>
      <c r="G3675" t="s">
        <v>8223</v>
      </c>
      <c r="H3675" t="s">
        <v>8245</v>
      </c>
      <c r="I3675" s="10">
        <v>1424989029</v>
      </c>
      <c r="J3675">
        <v>1422397029</v>
      </c>
      <c r="K3675" t="b">
        <v>0</v>
      </c>
      <c r="L3675">
        <v>1</v>
      </c>
      <c r="M3675" t="b">
        <v>0</v>
      </c>
      <c r="N3675" s="12" t="s">
        <v>8268</v>
      </c>
      <c r="O3675" t="s">
        <v>8302</v>
      </c>
      <c r="P3675" s="6">
        <f t="shared" si="285"/>
        <v>0.02</v>
      </c>
      <c r="Q3675">
        <f t="shared" si="286"/>
        <v>1</v>
      </c>
      <c r="R3675" s="16">
        <f t="shared" si="287"/>
        <v>42031.928576388891</v>
      </c>
      <c r="S3675" s="16">
        <f t="shared" si="288"/>
        <v>42397.679513888885</v>
      </c>
      <c r="T3675">
        <f t="shared" si="289"/>
        <v>2015</v>
      </c>
    </row>
    <row r="3676" spans="1:20" ht="60" hidden="1" x14ac:dyDescent="0.25">
      <c r="A3676">
        <v>2146</v>
      </c>
      <c r="B3676" s="3" t="s">
        <v>2147</v>
      </c>
      <c r="C3676" s="3" t="s">
        <v>6256</v>
      </c>
      <c r="D3676" s="6">
        <v>5000</v>
      </c>
      <c r="E3676" s="8">
        <v>1</v>
      </c>
      <c r="F3676" t="s">
        <v>8220</v>
      </c>
      <c r="G3676" t="s">
        <v>8223</v>
      </c>
      <c r="H3676" t="s">
        <v>8245</v>
      </c>
      <c r="I3676" s="10">
        <v>1455207510</v>
      </c>
      <c r="J3676">
        <v>1453997910</v>
      </c>
      <c r="K3676" t="b">
        <v>0</v>
      </c>
      <c r="L3676">
        <v>1</v>
      </c>
      <c r="M3676" t="b">
        <v>0</v>
      </c>
      <c r="N3676" s="12" t="s">
        <v>8276</v>
      </c>
      <c r="O3676" t="s">
        <v>8294</v>
      </c>
      <c r="P3676" s="6">
        <f t="shared" si="285"/>
        <v>0.02</v>
      </c>
      <c r="Q3676">
        <f t="shared" si="286"/>
        <v>1</v>
      </c>
      <c r="R3676" s="16">
        <f t="shared" si="287"/>
        <v>42397.679513888885</v>
      </c>
      <c r="S3676" s="16">
        <f t="shared" si="288"/>
        <v>42041.743090277778</v>
      </c>
      <c r="T3676">
        <f t="shared" si="289"/>
        <v>2016</v>
      </c>
    </row>
    <row r="3677" spans="1:20" ht="60" hidden="1" x14ac:dyDescent="0.25">
      <c r="A3677">
        <v>3856</v>
      </c>
      <c r="B3677" s="3" t="s">
        <v>3853</v>
      </c>
      <c r="C3677" s="3" t="s">
        <v>7965</v>
      </c>
      <c r="D3677" s="6">
        <v>5000</v>
      </c>
      <c r="E3677" s="8">
        <v>1</v>
      </c>
      <c r="F3677" t="s">
        <v>8220</v>
      </c>
      <c r="G3677" t="s">
        <v>8223</v>
      </c>
      <c r="H3677" t="s">
        <v>8245</v>
      </c>
      <c r="I3677" s="10">
        <v>1425833403</v>
      </c>
      <c r="J3677">
        <v>1423245003</v>
      </c>
      <c r="K3677" t="b">
        <v>0</v>
      </c>
      <c r="L3677">
        <v>1</v>
      </c>
      <c r="M3677" t="b">
        <v>0</v>
      </c>
      <c r="N3677" s="12" t="s">
        <v>8283</v>
      </c>
      <c r="O3677" t="s">
        <v>8286</v>
      </c>
      <c r="P3677" s="6">
        <f t="shared" si="285"/>
        <v>0.02</v>
      </c>
      <c r="Q3677">
        <f t="shared" si="286"/>
        <v>1</v>
      </c>
      <c r="R3677" s="16">
        <f t="shared" si="287"/>
        <v>42041.743090277778</v>
      </c>
      <c r="S3677" s="16">
        <f t="shared" si="288"/>
        <v>41842.201261574075</v>
      </c>
      <c r="T3677">
        <f t="shared" si="289"/>
        <v>2015</v>
      </c>
    </row>
    <row r="3678" spans="1:20" ht="60" hidden="1" x14ac:dyDescent="0.25">
      <c r="A3678">
        <v>4045</v>
      </c>
      <c r="B3678" s="3" t="s">
        <v>4041</v>
      </c>
      <c r="C3678" s="3" t="s">
        <v>8149</v>
      </c>
      <c r="D3678" s="6">
        <v>5000</v>
      </c>
      <c r="E3678" s="8">
        <v>1</v>
      </c>
      <c r="F3678" t="s">
        <v>8220</v>
      </c>
      <c r="G3678" t="s">
        <v>8225</v>
      </c>
      <c r="H3678" t="s">
        <v>8247</v>
      </c>
      <c r="I3678" s="10">
        <v>1408596589</v>
      </c>
      <c r="J3678">
        <v>1406004589</v>
      </c>
      <c r="K3678" t="b">
        <v>0</v>
      </c>
      <c r="L3678">
        <v>1</v>
      </c>
      <c r="M3678" t="b">
        <v>0</v>
      </c>
      <c r="N3678" s="12" t="s">
        <v>8283</v>
      </c>
      <c r="O3678" t="s">
        <v>8286</v>
      </c>
      <c r="P3678" s="6">
        <f t="shared" si="285"/>
        <v>0.02</v>
      </c>
      <c r="Q3678">
        <f t="shared" si="286"/>
        <v>1</v>
      </c>
      <c r="R3678" s="16">
        <f t="shared" si="287"/>
        <v>41842.201261574075</v>
      </c>
      <c r="S3678" s="16">
        <f t="shared" si="288"/>
        <v>42102.036527777775</v>
      </c>
      <c r="T3678">
        <f t="shared" si="289"/>
        <v>2014</v>
      </c>
    </row>
    <row r="3679" spans="1:20" ht="45" hidden="1" x14ac:dyDescent="0.25">
      <c r="A3679">
        <v>1734</v>
      </c>
      <c r="B3679" s="3" t="s">
        <v>1735</v>
      </c>
      <c r="C3679" s="3" t="s">
        <v>5844</v>
      </c>
      <c r="D3679" s="6">
        <v>4500</v>
      </c>
      <c r="E3679" s="8">
        <v>1</v>
      </c>
      <c r="F3679" t="s">
        <v>8220</v>
      </c>
      <c r="G3679" t="s">
        <v>8223</v>
      </c>
      <c r="H3679" t="s">
        <v>8245</v>
      </c>
      <c r="I3679" s="10">
        <v>1431046356</v>
      </c>
      <c r="J3679">
        <v>1428454356</v>
      </c>
      <c r="K3679" t="b">
        <v>0</v>
      </c>
      <c r="L3679">
        <v>1</v>
      </c>
      <c r="M3679" t="b">
        <v>0</v>
      </c>
      <c r="N3679" s="12" t="s">
        <v>8287</v>
      </c>
      <c r="O3679" t="s">
        <v>8290</v>
      </c>
      <c r="P3679" s="6">
        <f t="shared" si="285"/>
        <v>0.02</v>
      </c>
      <c r="Q3679">
        <f t="shared" si="286"/>
        <v>1</v>
      </c>
      <c r="R3679" s="16">
        <f t="shared" si="287"/>
        <v>42102.036527777775</v>
      </c>
      <c r="S3679" s="16">
        <f t="shared" si="288"/>
        <v>42502.913761574076</v>
      </c>
      <c r="T3679">
        <f t="shared" si="289"/>
        <v>2015</v>
      </c>
    </row>
    <row r="3680" spans="1:20" ht="60" hidden="1" x14ac:dyDescent="0.25">
      <c r="A3680">
        <v>2425</v>
      </c>
      <c r="B3680" s="3" t="s">
        <v>2426</v>
      </c>
      <c r="C3680" s="3" t="s">
        <v>6535</v>
      </c>
      <c r="D3680" s="6">
        <v>3500</v>
      </c>
      <c r="E3680" s="8">
        <v>1</v>
      </c>
      <c r="F3680" t="s">
        <v>8220</v>
      </c>
      <c r="G3680" t="s">
        <v>8223</v>
      </c>
      <c r="H3680" t="s">
        <v>8245</v>
      </c>
      <c r="I3680" s="10">
        <v>1464386640</v>
      </c>
      <c r="J3680">
        <v>1463090149</v>
      </c>
      <c r="K3680" t="b">
        <v>0</v>
      </c>
      <c r="L3680">
        <v>1</v>
      </c>
      <c r="M3680" t="b">
        <v>0</v>
      </c>
      <c r="N3680" s="12" t="s">
        <v>8279</v>
      </c>
      <c r="O3680" t="s">
        <v>8305</v>
      </c>
      <c r="P3680" s="6">
        <f t="shared" si="285"/>
        <v>0.03</v>
      </c>
      <c r="Q3680">
        <f t="shared" si="286"/>
        <v>1</v>
      </c>
      <c r="R3680" s="16">
        <f t="shared" si="287"/>
        <v>42502.913761574076</v>
      </c>
      <c r="S3680" s="16">
        <f t="shared" si="288"/>
        <v>42753.329039351855</v>
      </c>
      <c r="T3680">
        <f t="shared" si="289"/>
        <v>2016</v>
      </c>
    </row>
    <row r="3681" spans="1:20" ht="45" hidden="1" x14ac:dyDescent="0.25">
      <c r="A3681">
        <v>474</v>
      </c>
      <c r="B3681" s="3" t="s">
        <v>475</v>
      </c>
      <c r="C3681" s="3" t="s">
        <v>4584</v>
      </c>
      <c r="D3681" s="6">
        <v>3300</v>
      </c>
      <c r="E3681" s="8">
        <v>1</v>
      </c>
      <c r="F3681" t="s">
        <v>8220</v>
      </c>
      <c r="G3681" t="s">
        <v>8223</v>
      </c>
      <c r="H3681" t="s">
        <v>8245</v>
      </c>
      <c r="I3681" s="10">
        <v>1487318029</v>
      </c>
      <c r="J3681">
        <v>1484726029</v>
      </c>
      <c r="K3681" t="b">
        <v>0</v>
      </c>
      <c r="L3681">
        <v>1</v>
      </c>
      <c r="M3681" t="b">
        <v>0</v>
      </c>
      <c r="N3681" s="12" t="s">
        <v>8281</v>
      </c>
      <c r="O3681" t="s">
        <v>8299</v>
      </c>
      <c r="P3681" s="6">
        <f t="shared" si="285"/>
        <v>0.03</v>
      </c>
      <c r="Q3681">
        <f t="shared" si="286"/>
        <v>1</v>
      </c>
      <c r="R3681" s="16">
        <f t="shared" si="287"/>
        <v>42753.329039351855</v>
      </c>
      <c r="S3681" s="16">
        <f t="shared" si="288"/>
        <v>42096.704976851848</v>
      </c>
      <c r="T3681">
        <f t="shared" si="289"/>
        <v>2017</v>
      </c>
    </row>
    <row r="3682" spans="1:20" ht="60" hidden="1" x14ac:dyDescent="0.25">
      <c r="A3682">
        <v>121</v>
      </c>
      <c r="B3682" s="3" t="s">
        <v>123</v>
      </c>
      <c r="C3682" s="3" t="s">
        <v>4232</v>
      </c>
      <c r="D3682" s="6">
        <v>3000</v>
      </c>
      <c r="E3682" s="8">
        <v>1</v>
      </c>
      <c r="F3682" t="s">
        <v>8219</v>
      </c>
      <c r="G3682" t="s">
        <v>8223</v>
      </c>
      <c r="H3682" t="s">
        <v>8245</v>
      </c>
      <c r="I3682" s="10">
        <v>1429352160</v>
      </c>
      <c r="J3682">
        <v>1427993710</v>
      </c>
      <c r="K3682" t="b">
        <v>0</v>
      </c>
      <c r="L3682">
        <v>1</v>
      </c>
      <c r="M3682" t="b">
        <v>0</v>
      </c>
      <c r="N3682" s="12" t="s">
        <v>8281</v>
      </c>
      <c r="O3682" t="s">
        <v>8297</v>
      </c>
      <c r="P3682" s="6">
        <f t="shared" si="285"/>
        <v>0.03</v>
      </c>
      <c r="Q3682">
        <f t="shared" si="286"/>
        <v>1</v>
      </c>
      <c r="R3682" s="16">
        <f t="shared" si="287"/>
        <v>42096.704976851848</v>
      </c>
      <c r="S3682" s="16">
        <f t="shared" si="288"/>
        <v>42605.908182870371</v>
      </c>
      <c r="T3682">
        <f t="shared" si="289"/>
        <v>2015</v>
      </c>
    </row>
    <row r="3683" spans="1:20" ht="60" hidden="1" x14ac:dyDescent="0.25">
      <c r="A3683">
        <v>580</v>
      </c>
      <c r="B3683" s="3" t="s">
        <v>581</v>
      </c>
      <c r="C3683" s="3" t="s">
        <v>4690</v>
      </c>
      <c r="D3683" s="6">
        <v>3000</v>
      </c>
      <c r="E3683" s="8">
        <v>1</v>
      </c>
      <c r="F3683" t="s">
        <v>8220</v>
      </c>
      <c r="G3683" t="s">
        <v>8223</v>
      </c>
      <c r="H3683" t="s">
        <v>8245</v>
      </c>
      <c r="I3683" s="10">
        <v>1474580867</v>
      </c>
      <c r="J3683">
        <v>1471988867</v>
      </c>
      <c r="K3683" t="b">
        <v>0</v>
      </c>
      <c r="L3683">
        <v>1</v>
      </c>
      <c r="M3683" t="b">
        <v>0</v>
      </c>
      <c r="N3683" s="12" t="s">
        <v>8268</v>
      </c>
      <c r="O3683" t="s">
        <v>8302</v>
      </c>
      <c r="P3683" s="6">
        <f t="shared" si="285"/>
        <v>0.03</v>
      </c>
      <c r="Q3683">
        <f t="shared" si="286"/>
        <v>1</v>
      </c>
      <c r="R3683" s="16">
        <f t="shared" si="287"/>
        <v>42605.908182870371</v>
      </c>
      <c r="S3683" s="16">
        <f t="shared" si="288"/>
        <v>42031.884652777779</v>
      </c>
      <c r="T3683">
        <f t="shared" si="289"/>
        <v>2016</v>
      </c>
    </row>
    <row r="3684" spans="1:20" ht="45" hidden="1" x14ac:dyDescent="0.25">
      <c r="A3684">
        <v>1545</v>
      </c>
      <c r="B3684" s="3" t="s">
        <v>1546</v>
      </c>
      <c r="C3684" s="3" t="s">
        <v>5655</v>
      </c>
      <c r="D3684" s="6">
        <v>3000</v>
      </c>
      <c r="E3684" s="8">
        <v>1</v>
      </c>
      <c r="F3684" t="s">
        <v>8220</v>
      </c>
      <c r="G3684" t="s">
        <v>8223</v>
      </c>
      <c r="H3684" t="s">
        <v>8245</v>
      </c>
      <c r="I3684" s="10">
        <v>1425330960</v>
      </c>
      <c r="J3684">
        <v>1422393234</v>
      </c>
      <c r="K3684" t="b">
        <v>0</v>
      </c>
      <c r="L3684">
        <v>1</v>
      </c>
      <c r="M3684" t="b">
        <v>0</v>
      </c>
      <c r="N3684" s="12" t="s">
        <v>8273</v>
      </c>
      <c r="O3684" t="s">
        <v>8315</v>
      </c>
      <c r="P3684" s="6">
        <f t="shared" si="285"/>
        <v>0.03</v>
      </c>
      <c r="Q3684">
        <f t="shared" si="286"/>
        <v>1</v>
      </c>
      <c r="R3684" s="16">
        <f t="shared" si="287"/>
        <v>42031.884652777779</v>
      </c>
      <c r="S3684" s="16">
        <f t="shared" si="288"/>
        <v>42044.927974537044</v>
      </c>
      <c r="T3684">
        <f t="shared" si="289"/>
        <v>2015</v>
      </c>
    </row>
    <row r="3685" spans="1:20" ht="60" hidden="1" x14ac:dyDescent="0.25">
      <c r="A3685">
        <v>1727</v>
      </c>
      <c r="B3685" s="3" t="s">
        <v>1728</v>
      </c>
      <c r="C3685" s="3" t="s">
        <v>5837</v>
      </c>
      <c r="D3685" s="6">
        <v>3000</v>
      </c>
      <c r="E3685" s="8">
        <v>1</v>
      </c>
      <c r="F3685" t="s">
        <v>8220</v>
      </c>
      <c r="G3685" t="s">
        <v>8224</v>
      </c>
      <c r="H3685" t="s">
        <v>8246</v>
      </c>
      <c r="I3685" s="10">
        <v>1428231600</v>
      </c>
      <c r="J3685">
        <v>1423520177</v>
      </c>
      <c r="K3685" t="b">
        <v>0</v>
      </c>
      <c r="L3685">
        <v>1</v>
      </c>
      <c r="M3685" t="b">
        <v>0</v>
      </c>
      <c r="N3685" s="12" t="s">
        <v>8287</v>
      </c>
      <c r="O3685" t="s">
        <v>8290</v>
      </c>
      <c r="P3685" s="6">
        <f t="shared" si="285"/>
        <v>0.03</v>
      </c>
      <c r="Q3685">
        <f t="shared" si="286"/>
        <v>1</v>
      </c>
      <c r="R3685" s="16">
        <f t="shared" si="287"/>
        <v>42044.927974537044</v>
      </c>
      <c r="S3685" s="16">
        <f t="shared" si="288"/>
        <v>41942.84710648148</v>
      </c>
      <c r="T3685">
        <f t="shared" si="289"/>
        <v>2015</v>
      </c>
    </row>
    <row r="3686" spans="1:20" ht="150" hidden="1" x14ac:dyDescent="0.25">
      <c r="A3686">
        <v>3630</v>
      </c>
      <c r="B3686" s="3" t="s">
        <v>3628</v>
      </c>
      <c r="C3686" s="3" t="s">
        <v>7740</v>
      </c>
      <c r="D3686" s="6">
        <v>3000</v>
      </c>
      <c r="E3686" s="8">
        <v>1</v>
      </c>
      <c r="F3686" t="s">
        <v>8220</v>
      </c>
      <c r="G3686" t="s">
        <v>8224</v>
      </c>
      <c r="H3686" t="s">
        <v>8246</v>
      </c>
      <c r="I3686" s="10">
        <v>1417295990</v>
      </c>
      <c r="J3686">
        <v>1414700390</v>
      </c>
      <c r="K3686" t="b">
        <v>0</v>
      </c>
      <c r="L3686">
        <v>1</v>
      </c>
      <c r="M3686" t="b">
        <v>0</v>
      </c>
      <c r="N3686" s="12" t="s">
        <v>8283</v>
      </c>
      <c r="O3686" t="s">
        <v>8295</v>
      </c>
      <c r="P3686" s="6">
        <f t="shared" si="285"/>
        <v>0.03</v>
      </c>
      <c r="Q3686">
        <f t="shared" si="286"/>
        <v>1</v>
      </c>
      <c r="R3686" s="16">
        <f t="shared" si="287"/>
        <v>41942.84710648148</v>
      </c>
      <c r="S3686" s="16">
        <f t="shared" si="288"/>
        <v>42425.960983796293</v>
      </c>
      <c r="T3686">
        <f t="shared" si="289"/>
        <v>2014</v>
      </c>
    </row>
    <row r="3687" spans="1:20" ht="45" hidden="1" x14ac:dyDescent="0.25">
      <c r="A3687">
        <v>1722</v>
      </c>
      <c r="B3687" s="3" t="s">
        <v>1723</v>
      </c>
      <c r="C3687" s="3" t="s">
        <v>5832</v>
      </c>
      <c r="D3687" s="6">
        <v>2880</v>
      </c>
      <c r="E3687" s="8">
        <v>1</v>
      </c>
      <c r="F3687" t="s">
        <v>8220</v>
      </c>
      <c r="G3687" t="s">
        <v>8223</v>
      </c>
      <c r="H3687" t="s">
        <v>8245</v>
      </c>
      <c r="I3687" s="10">
        <v>1459642200</v>
      </c>
      <c r="J3687">
        <v>1456441429</v>
      </c>
      <c r="K3687" t="b">
        <v>0</v>
      </c>
      <c r="L3687">
        <v>1</v>
      </c>
      <c r="M3687" t="b">
        <v>0</v>
      </c>
      <c r="N3687" s="12" t="s">
        <v>8287</v>
      </c>
      <c r="O3687" t="s">
        <v>8290</v>
      </c>
      <c r="P3687" s="6">
        <f t="shared" si="285"/>
        <v>0.03</v>
      </c>
      <c r="Q3687">
        <f t="shared" si="286"/>
        <v>1</v>
      </c>
      <c r="R3687" s="16">
        <f t="shared" si="287"/>
        <v>42425.960983796293</v>
      </c>
      <c r="S3687" s="16">
        <f t="shared" si="288"/>
        <v>42639.805601851855</v>
      </c>
      <c r="T3687">
        <f t="shared" si="289"/>
        <v>2016</v>
      </c>
    </row>
    <row r="3688" spans="1:20" ht="60" hidden="1" x14ac:dyDescent="0.25">
      <c r="A3688">
        <v>681</v>
      </c>
      <c r="B3688" s="3" t="s">
        <v>682</v>
      </c>
      <c r="C3688" s="3" t="s">
        <v>4791</v>
      </c>
      <c r="D3688" s="6">
        <v>2500</v>
      </c>
      <c r="E3688" s="8">
        <v>1</v>
      </c>
      <c r="F3688" t="s">
        <v>8220</v>
      </c>
      <c r="G3688" t="s">
        <v>8223</v>
      </c>
      <c r="H3688" t="s">
        <v>8245</v>
      </c>
      <c r="I3688" s="10">
        <v>1477509604</v>
      </c>
      <c r="J3688">
        <v>1474917604</v>
      </c>
      <c r="K3688" t="b">
        <v>0</v>
      </c>
      <c r="L3688">
        <v>1</v>
      </c>
      <c r="M3688" t="b">
        <v>0</v>
      </c>
      <c r="N3688" s="12" t="s">
        <v>8268</v>
      </c>
      <c r="O3688" t="s">
        <v>8270</v>
      </c>
      <c r="P3688" s="6">
        <f t="shared" si="285"/>
        <v>0.04</v>
      </c>
      <c r="Q3688">
        <f t="shared" si="286"/>
        <v>1</v>
      </c>
      <c r="R3688" s="16">
        <f t="shared" si="287"/>
        <v>42639.805601851855</v>
      </c>
      <c r="S3688" s="16">
        <f t="shared" si="288"/>
        <v>42347.203587962969</v>
      </c>
      <c r="T3688">
        <f t="shared" si="289"/>
        <v>2016</v>
      </c>
    </row>
    <row r="3689" spans="1:20" ht="60" hidden="1" x14ac:dyDescent="0.25">
      <c r="A3689">
        <v>1111</v>
      </c>
      <c r="B3689" s="3" t="s">
        <v>1112</v>
      </c>
      <c r="C3689" s="3" t="s">
        <v>5221</v>
      </c>
      <c r="D3689" s="6">
        <v>2500</v>
      </c>
      <c r="E3689" s="8">
        <v>1</v>
      </c>
      <c r="F3689" t="s">
        <v>8220</v>
      </c>
      <c r="G3689" t="s">
        <v>8223</v>
      </c>
      <c r="H3689" t="s">
        <v>8245</v>
      </c>
      <c r="I3689" s="10">
        <v>1452228790</v>
      </c>
      <c r="J3689">
        <v>1449636790</v>
      </c>
      <c r="K3689" t="b">
        <v>0</v>
      </c>
      <c r="L3689">
        <v>1</v>
      </c>
      <c r="M3689" t="b">
        <v>0</v>
      </c>
      <c r="N3689" s="12" t="s">
        <v>8276</v>
      </c>
      <c r="O3689" t="s">
        <v>8294</v>
      </c>
      <c r="P3689" s="6">
        <f t="shared" si="285"/>
        <v>0.04</v>
      </c>
      <c r="Q3689">
        <f t="shared" si="286"/>
        <v>1</v>
      </c>
      <c r="R3689" s="16">
        <f t="shared" si="287"/>
        <v>42347.203587962969</v>
      </c>
      <c r="S3689" s="16">
        <f t="shared" si="288"/>
        <v>41789.893599537041</v>
      </c>
      <c r="T3689">
        <f t="shared" si="289"/>
        <v>2015</v>
      </c>
    </row>
    <row r="3690" spans="1:20" ht="45" hidden="1" x14ac:dyDescent="0.25">
      <c r="A3690">
        <v>3859</v>
      </c>
      <c r="B3690" s="3" t="s">
        <v>3856</v>
      </c>
      <c r="C3690" s="3" t="s">
        <v>7968</v>
      </c>
      <c r="D3690" s="6">
        <v>2500</v>
      </c>
      <c r="E3690" s="8">
        <v>1</v>
      </c>
      <c r="F3690" t="s">
        <v>8220</v>
      </c>
      <c r="G3690" t="s">
        <v>8223</v>
      </c>
      <c r="H3690" t="s">
        <v>8245</v>
      </c>
      <c r="I3690" s="10">
        <v>1403730000</v>
      </c>
      <c r="J3690">
        <v>1401485207</v>
      </c>
      <c r="K3690" t="b">
        <v>0</v>
      </c>
      <c r="L3690">
        <v>1</v>
      </c>
      <c r="M3690" t="b">
        <v>0</v>
      </c>
      <c r="N3690" s="12" t="s">
        <v>8283</v>
      </c>
      <c r="O3690" t="s">
        <v>8286</v>
      </c>
      <c r="P3690" s="6">
        <f t="shared" si="285"/>
        <v>0.04</v>
      </c>
      <c r="Q3690">
        <f t="shared" si="286"/>
        <v>1</v>
      </c>
      <c r="R3690" s="16">
        <f t="shared" si="287"/>
        <v>41789.893599537041</v>
      </c>
      <c r="S3690" s="16">
        <f t="shared" si="288"/>
        <v>42400.946597222224</v>
      </c>
      <c r="T3690">
        <f t="shared" si="289"/>
        <v>2014</v>
      </c>
    </row>
    <row r="3691" spans="1:20" ht="60" hidden="1" x14ac:dyDescent="0.25">
      <c r="A3691">
        <v>4112</v>
      </c>
      <c r="B3691" s="3" t="s">
        <v>4108</v>
      </c>
      <c r="C3691" s="3" t="s">
        <v>6961</v>
      </c>
      <c r="D3691" s="6">
        <v>2500</v>
      </c>
      <c r="E3691" s="8">
        <v>1</v>
      </c>
      <c r="F3691" t="s">
        <v>8220</v>
      </c>
      <c r="G3691" t="s">
        <v>8240</v>
      </c>
      <c r="H3691" t="s">
        <v>8248</v>
      </c>
      <c r="I3691" s="10">
        <v>1456617600</v>
      </c>
      <c r="J3691">
        <v>1454280186</v>
      </c>
      <c r="K3691" t="b">
        <v>0</v>
      </c>
      <c r="L3691">
        <v>1</v>
      </c>
      <c r="M3691" t="b">
        <v>0</v>
      </c>
      <c r="N3691" s="12" t="s">
        <v>8283</v>
      </c>
      <c r="O3691" t="s">
        <v>8286</v>
      </c>
      <c r="P3691" s="6">
        <f t="shared" si="285"/>
        <v>0.04</v>
      </c>
      <c r="Q3691">
        <f t="shared" si="286"/>
        <v>1</v>
      </c>
      <c r="R3691" s="16">
        <f t="shared" si="287"/>
        <v>42400.946597222224</v>
      </c>
      <c r="S3691" s="16">
        <f t="shared" si="288"/>
        <v>41918.818460648145</v>
      </c>
      <c r="T3691">
        <f t="shared" si="289"/>
        <v>2016</v>
      </c>
    </row>
    <row r="3692" spans="1:20" ht="45" hidden="1" x14ac:dyDescent="0.25">
      <c r="A3692">
        <v>1047</v>
      </c>
      <c r="B3692" s="3" t="s">
        <v>1048</v>
      </c>
      <c r="C3692" s="3" t="s">
        <v>5157</v>
      </c>
      <c r="D3692" s="6">
        <v>2000</v>
      </c>
      <c r="E3692" s="8">
        <v>1</v>
      </c>
      <c r="F3692" t="s">
        <v>8219</v>
      </c>
      <c r="G3692" t="s">
        <v>8223</v>
      </c>
      <c r="H3692" t="s">
        <v>8245</v>
      </c>
      <c r="I3692" s="10">
        <v>1415219915</v>
      </c>
      <c r="J3692">
        <v>1412624315</v>
      </c>
      <c r="K3692" t="b">
        <v>0</v>
      </c>
      <c r="L3692">
        <v>1</v>
      </c>
      <c r="M3692" t="b">
        <v>0</v>
      </c>
      <c r="N3692" s="12" t="s">
        <v>8306</v>
      </c>
      <c r="O3692" t="s">
        <v>8307</v>
      </c>
      <c r="P3692" s="6">
        <f t="shared" si="285"/>
        <v>0.05</v>
      </c>
      <c r="Q3692">
        <f t="shared" si="286"/>
        <v>1</v>
      </c>
      <c r="R3692" s="16">
        <f t="shared" si="287"/>
        <v>41918.818460648145</v>
      </c>
      <c r="S3692" s="16">
        <f t="shared" si="288"/>
        <v>42413.433831018512</v>
      </c>
      <c r="T3692">
        <f t="shared" si="289"/>
        <v>2014</v>
      </c>
    </row>
    <row r="3693" spans="1:20" ht="60" hidden="1" x14ac:dyDescent="0.25">
      <c r="A3693">
        <v>1986</v>
      </c>
      <c r="B3693" s="3" t="s">
        <v>1987</v>
      </c>
      <c r="C3693" s="3" t="s">
        <v>6096</v>
      </c>
      <c r="D3693" s="6">
        <v>2000</v>
      </c>
      <c r="E3693" s="8">
        <v>1</v>
      </c>
      <c r="F3693" t="s">
        <v>8220</v>
      </c>
      <c r="G3693" t="s">
        <v>8224</v>
      </c>
      <c r="H3693" t="s">
        <v>8246</v>
      </c>
      <c r="I3693" s="10">
        <v>1457947483</v>
      </c>
      <c r="J3693">
        <v>1455359083</v>
      </c>
      <c r="K3693" t="b">
        <v>0</v>
      </c>
      <c r="L3693">
        <v>1</v>
      </c>
      <c r="M3693" t="b">
        <v>0</v>
      </c>
      <c r="N3693" s="12" t="s">
        <v>8273</v>
      </c>
      <c r="O3693" t="s">
        <v>8313</v>
      </c>
      <c r="P3693" s="6">
        <f t="shared" si="285"/>
        <v>0.05</v>
      </c>
      <c r="Q3693">
        <f t="shared" si="286"/>
        <v>1</v>
      </c>
      <c r="R3693" s="16">
        <f t="shared" si="287"/>
        <v>42413.433831018512</v>
      </c>
      <c r="S3693" s="16">
        <f t="shared" si="288"/>
        <v>41905.636469907404</v>
      </c>
      <c r="T3693">
        <f t="shared" si="289"/>
        <v>2016</v>
      </c>
    </row>
    <row r="3694" spans="1:20" ht="60" hidden="1" x14ac:dyDescent="0.25">
      <c r="A3694">
        <v>4050</v>
      </c>
      <c r="B3694" s="3" t="s">
        <v>4046</v>
      </c>
      <c r="C3694" s="3" t="s">
        <v>8154</v>
      </c>
      <c r="D3694" s="6">
        <v>1500</v>
      </c>
      <c r="E3694" s="8">
        <v>1</v>
      </c>
      <c r="F3694" t="s">
        <v>8220</v>
      </c>
      <c r="G3694" t="s">
        <v>8223</v>
      </c>
      <c r="H3694" t="s">
        <v>8245</v>
      </c>
      <c r="I3694" s="10">
        <v>1414077391</v>
      </c>
      <c r="J3694">
        <v>1411485391</v>
      </c>
      <c r="K3694" t="b">
        <v>0</v>
      </c>
      <c r="L3694">
        <v>1</v>
      </c>
      <c r="M3694" t="b">
        <v>0</v>
      </c>
      <c r="N3694" s="12" t="s">
        <v>8283</v>
      </c>
      <c r="O3694" t="s">
        <v>8286</v>
      </c>
      <c r="P3694" s="6">
        <f t="shared" si="285"/>
        <v>7.0000000000000007E-2</v>
      </c>
      <c r="Q3694">
        <f t="shared" si="286"/>
        <v>1</v>
      </c>
      <c r="R3694" s="16">
        <f t="shared" si="287"/>
        <v>41905.636469907404</v>
      </c>
      <c r="S3694" s="16">
        <f t="shared" si="288"/>
        <v>42488.848784722228</v>
      </c>
      <c r="T3694">
        <f t="shared" si="289"/>
        <v>2014</v>
      </c>
    </row>
    <row r="3695" spans="1:20" ht="45" hidden="1" x14ac:dyDescent="0.25">
      <c r="A3695">
        <v>464</v>
      </c>
      <c r="B3695" s="3" t="s">
        <v>465</v>
      </c>
      <c r="C3695" s="3" t="s">
        <v>4574</v>
      </c>
      <c r="D3695" s="6">
        <v>1010</v>
      </c>
      <c r="E3695" s="8">
        <v>1</v>
      </c>
      <c r="F3695" t="s">
        <v>8220</v>
      </c>
      <c r="G3695" t="s">
        <v>8235</v>
      </c>
      <c r="H3695" t="s">
        <v>8248</v>
      </c>
      <c r="I3695" s="10">
        <v>1463602935</v>
      </c>
      <c r="J3695">
        <v>1461874935</v>
      </c>
      <c r="K3695" t="b">
        <v>0</v>
      </c>
      <c r="L3695">
        <v>1</v>
      </c>
      <c r="M3695" t="b">
        <v>0</v>
      </c>
      <c r="N3695" s="12" t="s">
        <v>8281</v>
      </c>
      <c r="O3695" t="s">
        <v>8299</v>
      </c>
      <c r="P3695" s="6">
        <f t="shared" si="285"/>
        <v>0.1</v>
      </c>
      <c r="Q3695">
        <f t="shared" si="286"/>
        <v>1</v>
      </c>
      <c r="R3695" s="16">
        <f t="shared" si="287"/>
        <v>42488.848784722228</v>
      </c>
      <c r="S3695" s="16">
        <f t="shared" si="288"/>
        <v>41828.649502314816</v>
      </c>
      <c r="T3695">
        <f t="shared" si="289"/>
        <v>2016</v>
      </c>
    </row>
    <row r="3696" spans="1:20" hidden="1" x14ac:dyDescent="0.25">
      <c r="A3696">
        <v>1128</v>
      </c>
      <c r="B3696" s="3" t="s">
        <v>1129</v>
      </c>
      <c r="C3696" s="3" t="s">
        <v>5238</v>
      </c>
      <c r="D3696" s="6">
        <v>1000</v>
      </c>
      <c r="E3696" s="8">
        <v>1</v>
      </c>
      <c r="F3696" t="s">
        <v>8220</v>
      </c>
      <c r="G3696" t="s">
        <v>8224</v>
      </c>
      <c r="H3696" t="s">
        <v>8246</v>
      </c>
      <c r="I3696" s="10">
        <v>1407425717</v>
      </c>
      <c r="J3696">
        <v>1404833717</v>
      </c>
      <c r="K3696" t="b">
        <v>0</v>
      </c>
      <c r="L3696">
        <v>1</v>
      </c>
      <c r="M3696" t="b">
        <v>0</v>
      </c>
      <c r="N3696" s="12" t="s">
        <v>8276</v>
      </c>
      <c r="O3696" t="s">
        <v>8304</v>
      </c>
      <c r="P3696" s="6">
        <f t="shared" si="285"/>
        <v>0.1</v>
      </c>
      <c r="Q3696">
        <f t="shared" si="286"/>
        <v>1</v>
      </c>
      <c r="R3696" s="16">
        <f t="shared" si="287"/>
        <v>41828.649502314816</v>
      </c>
      <c r="S3696" s="16">
        <f t="shared" si="288"/>
        <v>42435.874212962968</v>
      </c>
      <c r="T3696">
        <f t="shared" si="289"/>
        <v>2014</v>
      </c>
    </row>
    <row r="3697" spans="1:20" ht="45" hidden="1" x14ac:dyDescent="0.25">
      <c r="A3697">
        <v>1739</v>
      </c>
      <c r="B3697" s="3" t="s">
        <v>1740</v>
      </c>
      <c r="C3697" s="3" t="s">
        <v>5849</v>
      </c>
      <c r="D3697" s="6">
        <v>1000</v>
      </c>
      <c r="E3697" s="8">
        <v>1</v>
      </c>
      <c r="F3697" t="s">
        <v>8220</v>
      </c>
      <c r="G3697" t="s">
        <v>8223</v>
      </c>
      <c r="H3697" t="s">
        <v>8245</v>
      </c>
      <c r="I3697" s="10">
        <v>1462391932</v>
      </c>
      <c r="J3697">
        <v>1457297932</v>
      </c>
      <c r="K3697" t="b">
        <v>0</v>
      </c>
      <c r="L3697">
        <v>1</v>
      </c>
      <c r="M3697" t="b">
        <v>0</v>
      </c>
      <c r="N3697" s="12" t="s">
        <v>8287</v>
      </c>
      <c r="O3697" t="s">
        <v>8290</v>
      </c>
      <c r="P3697" s="6">
        <f t="shared" si="285"/>
        <v>0.1</v>
      </c>
      <c r="Q3697">
        <f t="shared" si="286"/>
        <v>1</v>
      </c>
      <c r="R3697" s="16">
        <f t="shared" si="287"/>
        <v>42435.874212962968</v>
      </c>
      <c r="S3697" s="16">
        <f t="shared" si="288"/>
        <v>42515.727650462963</v>
      </c>
      <c r="T3697">
        <f t="shared" si="289"/>
        <v>2016</v>
      </c>
    </row>
    <row r="3698" spans="1:20" ht="60" hidden="1" x14ac:dyDescent="0.25">
      <c r="A3698">
        <v>2344</v>
      </c>
      <c r="B3698" s="3" t="s">
        <v>2345</v>
      </c>
      <c r="C3698" s="3" t="s">
        <v>6454</v>
      </c>
      <c r="D3698" s="6">
        <v>1000</v>
      </c>
      <c r="E3698" s="8">
        <v>1</v>
      </c>
      <c r="F3698" t="s">
        <v>8219</v>
      </c>
      <c r="G3698" t="s">
        <v>8228</v>
      </c>
      <c r="H3698" t="s">
        <v>8250</v>
      </c>
      <c r="I3698" s="10">
        <v>1466789269</v>
      </c>
      <c r="J3698">
        <v>1464197269</v>
      </c>
      <c r="K3698" t="b">
        <v>0</v>
      </c>
      <c r="L3698">
        <v>1</v>
      </c>
      <c r="M3698" t="b">
        <v>0</v>
      </c>
      <c r="N3698" s="12" t="s">
        <v>8268</v>
      </c>
      <c r="O3698" t="s">
        <v>8302</v>
      </c>
      <c r="P3698" s="6">
        <f t="shared" si="285"/>
        <v>0.1</v>
      </c>
      <c r="Q3698">
        <f t="shared" si="286"/>
        <v>1</v>
      </c>
      <c r="R3698" s="16">
        <f t="shared" si="287"/>
        <v>42515.727650462963</v>
      </c>
      <c r="S3698" s="16">
        <f t="shared" si="288"/>
        <v>42509.374537037031</v>
      </c>
      <c r="T3698">
        <f t="shared" si="289"/>
        <v>2016</v>
      </c>
    </row>
    <row r="3699" spans="1:20" ht="45" hidden="1" x14ac:dyDescent="0.25">
      <c r="A3699">
        <v>3117</v>
      </c>
      <c r="B3699" s="3" t="s">
        <v>3117</v>
      </c>
      <c r="C3699" s="3" t="s">
        <v>7227</v>
      </c>
      <c r="D3699" s="6">
        <v>1000</v>
      </c>
      <c r="E3699" s="8">
        <v>1</v>
      </c>
      <c r="F3699" t="s">
        <v>8220</v>
      </c>
      <c r="G3699" t="s">
        <v>8224</v>
      </c>
      <c r="H3699" t="s">
        <v>8246</v>
      </c>
      <c r="I3699" s="10">
        <v>1464354720</v>
      </c>
      <c r="J3699">
        <v>1463648360</v>
      </c>
      <c r="K3699" t="b">
        <v>0</v>
      </c>
      <c r="L3699">
        <v>1</v>
      </c>
      <c r="M3699" t="b">
        <v>0</v>
      </c>
      <c r="N3699" s="12" t="s">
        <v>8283</v>
      </c>
      <c r="O3699" t="s">
        <v>8284</v>
      </c>
      <c r="P3699" s="6">
        <f t="shared" si="285"/>
        <v>0.1</v>
      </c>
      <c r="Q3699">
        <f t="shared" si="286"/>
        <v>1</v>
      </c>
      <c r="R3699" s="16">
        <f t="shared" si="287"/>
        <v>42509.374537037031</v>
      </c>
      <c r="S3699" s="16">
        <f t="shared" si="288"/>
        <v>42665.970347222217</v>
      </c>
      <c r="T3699">
        <f t="shared" si="289"/>
        <v>2016</v>
      </c>
    </row>
    <row r="3700" spans="1:20" ht="60" hidden="1" x14ac:dyDescent="0.25">
      <c r="A3700">
        <v>3645</v>
      </c>
      <c r="B3700" s="3" t="s">
        <v>3643</v>
      </c>
      <c r="C3700" s="3" t="s">
        <v>7755</v>
      </c>
      <c r="D3700" s="6">
        <v>1000</v>
      </c>
      <c r="E3700" s="8">
        <v>1</v>
      </c>
      <c r="F3700" t="s">
        <v>8220</v>
      </c>
      <c r="G3700" t="s">
        <v>8228</v>
      </c>
      <c r="H3700" t="s">
        <v>8250</v>
      </c>
      <c r="I3700" s="10">
        <v>1479773838</v>
      </c>
      <c r="J3700">
        <v>1477178238</v>
      </c>
      <c r="K3700" t="b">
        <v>0</v>
      </c>
      <c r="L3700">
        <v>1</v>
      </c>
      <c r="M3700" t="b">
        <v>0</v>
      </c>
      <c r="N3700" s="12" t="s">
        <v>8283</v>
      </c>
      <c r="O3700" t="s">
        <v>8295</v>
      </c>
      <c r="P3700" s="6">
        <f t="shared" si="285"/>
        <v>0.1</v>
      </c>
      <c r="Q3700">
        <f t="shared" si="286"/>
        <v>1</v>
      </c>
      <c r="R3700" s="16">
        <f t="shared" si="287"/>
        <v>42665.970347222217</v>
      </c>
      <c r="S3700" s="16">
        <f t="shared" si="288"/>
        <v>42151.667337962965</v>
      </c>
      <c r="T3700">
        <f t="shared" si="289"/>
        <v>2016</v>
      </c>
    </row>
    <row r="3701" spans="1:20" ht="60" hidden="1" x14ac:dyDescent="0.25">
      <c r="A3701">
        <v>1598</v>
      </c>
      <c r="B3701" s="3" t="s">
        <v>1599</v>
      </c>
      <c r="C3701" s="3" t="s">
        <v>5708</v>
      </c>
      <c r="D3701" s="6">
        <v>800</v>
      </c>
      <c r="E3701" s="8">
        <v>1</v>
      </c>
      <c r="F3701" t="s">
        <v>8220</v>
      </c>
      <c r="G3701" t="s">
        <v>8223</v>
      </c>
      <c r="H3701" t="s">
        <v>8245</v>
      </c>
      <c r="I3701" s="10">
        <v>1437926458</v>
      </c>
      <c r="J3701">
        <v>1432742458</v>
      </c>
      <c r="K3701" t="b">
        <v>0</v>
      </c>
      <c r="L3701">
        <v>1</v>
      </c>
      <c r="M3701" t="b">
        <v>0</v>
      </c>
      <c r="N3701" s="12" t="s">
        <v>8273</v>
      </c>
      <c r="O3701" t="s">
        <v>8311</v>
      </c>
      <c r="P3701" s="6">
        <f t="shared" si="285"/>
        <v>0.13</v>
      </c>
      <c r="Q3701">
        <f t="shared" si="286"/>
        <v>1</v>
      </c>
      <c r="R3701" s="16">
        <f t="shared" si="287"/>
        <v>42151.667337962965</v>
      </c>
      <c r="S3701" s="16">
        <f t="shared" si="288"/>
        <v>42474.86482638889</v>
      </c>
      <c r="T3701">
        <f t="shared" si="289"/>
        <v>2015</v>
      </c>
    </row>
    <row r="3702" spans="1:20" ht="45" hidden="1" x14ac:dyDescent="0.25">
      <c r="A3702">
        <v>2773</v>
      </c>
      <c r="B3702" s="3" t="s">
        <v>2773</v>
      </c>
      <c r="C3702" s="3" t="s">
        <v>6883</v>
      </c>
      <c r="D3702" s="6">
        <v>530</v>
      </c>
      <c r="E3702" s="8">
        <v>1</v>
      </c>
      <c r="F3702" t="s">
        <v>8220</v>
      </c>
      <c r="G3702" t="s">
        <v>8228</v>
      </c>
      <c r="H3702" t="s">
        <v>8250</v>
      </c>
      <c r="I3702" s="10">
        <v>1461530721</v>
      </c>
      <c r="J3702">
        <v>1460666721</v>
      </c>
      <c r="K3702" t="b">
        <v>0</v>
      </c>
      <c r="L3702">
        <v>1</v>
      </c>
      <c r="M3702" t="b">
        <v>0</v>
      </c>
      <c r="N3702" s="12" t="s">
        <v>8271</v>
      </c>
      <c r="O3702" t="s">
        <v>8316</v>
      </c>
      <c r="P3702" s="6">
        <f t="shared" si="285"/>
        <v>0.19</v>
      </c>
      <c r="Q3702">
        <f t="shared" si="286"/>
        <v>1</v>
      </c>
      <c r="R3702" s="16">
        <f t="shared" si="287"/>
        <v>42474.86482638889</v>
      </c>
      <c r="S3702" s="16">
        <f t="shared" si="288"/>
        <v>42708.25309027778</v>
      </c>
      <c r="T3702">
        <f t="shared" si="289"/>
        <v>2016</v>
      </c>
    </row>
    <row r="3703" spans="1:20" ht="60" hidden="1" x14ac:dyDescent="0.25">
      <c r="A3703">
        <v>1414</v>
      </c>
      <c r="B3703" s="3" t="s">
        <v>1415</v>
      </c>
      <c r="C3703" s="3" t="s">
        <v>5524</v>
      </c>
      <c r="D3703" s="6">
        <v>500</v>
      </c>
      <c r="E3703" s="8">
        <v>1</v>
      </c>
      <c r="F3703" t="s">
        <v>8220</v>
      </c>
      <c r="G3703" t="s">
        <v>8223</v>
      </c>
      <c r="H3703" t="s">
        <v>8245</v>
      </c>
      <c r="I3703" s="10">
        <v>1483423467</v>
      </c>
      <c r="J3703">
        <v>1480831467</v>
      </c>
      <c r="K3703" t="b">
        <v>0</v>
      </c>
      <c r="L3703">
        <v>1</v>
      </c>
      <c r="M3703" t="b">
        <v>0</v>
      </c>
      <c r="N3703" s="12" t="s">
        <v>8271</v>
      </c>
      <c r="O3703" t="s">
        <v>8308</v>
      </c>
      <c r="P3703" s="6">
        <f t="shared" si="285"/>
        <v>0.2</v>
      </c>
      <c r="Q3703">
        <f t="shared" si="286"/>
        <v>1</v>
      </c>
      <c r="R3703" s="16">
        <f t="shared" si="287"/>
        <v>42708.25309027778</v>
      </c>
      <c r="S3703" s="16">
        <f t="shared" si="288"/>
        <v>42044.724953703699</v>
      </c>
      <c r="T3703">
        <f t="shared" si="289"/>
        <v>2016</v>
      </c>
    </row>
    <row r="3704" spans="1:20" ht="30" hidden="1" x14ac:dyDescent="0.25">
      <c r="A3704">
        <v>2422</v>
      </c>
      <c r="B3704" s="3" t="s">
        <v>2423</v>
      </c>
      <c r="C3704" s="3" t="s">
        <v>6532</v>
      </c>
      <c r="D3704" s="6">
        <v>500</v>
      </c>
      <c r="E3704" s="8">
        <v>1</v>
      </c>
      <c r="F3704" t="s">
        <v>8220</v>
      </c>
      <c r="G3704" t="s">
        <v>8223</v>
      </c>
      <c r="H3704" t="s">
        <v>8245</v>
      </c>
      <c r="I3704" s="10">
        <v>1426091036</v>
      </c>
      <c r="J3704">
        <v>1423502636</v>
      </c>
      <c r="K3704" t="b">
        <v>0</v>
      </c>
      <c r="L3704">
        <v>1</v>
      </c>
      <c r="M3704" t="b">
        <v>0</v>
      </c>
      <c r="N3704" s="12" t="s">
        <v>8279</v>
      </c>
      <c r="O3704" t="s">
        <v>8305</v>
      </c>
      <c r="P3704" s="6">
        <f t="shared" si="285"/>
        <v>0.2</v>
      </c>
      <c r="Q3704">
        <f t="shared" si="286"/>
        <v>1</v>
      </c>
      <c r="R3704" s="16">
        <f t="shared" si="287"/>
        <v>42044.724953703699</v>
      </c>
      <c r="S3704" s="16">
        <f t="shared" si="288"/>
        <v>41890.16269675926</v>
      </c>
      <c r="T3704">
        <f t="shared" si="289"/>
        <v>2015</v>
      </c>
    </row>
    <row r="3705" spans="1:20" hidden="1" x14ac:dyDescent="0.25">
      <c r="A3705">
        <v>4004</v>
      </c>
      <c r="B3705" s="3" t="s">
        <v>4000</v>
      </c>
      <c r="C3705" s="3" t="s">
        <v>8109</v>
      </c>
      <c r="D3705" s="6">
        <v>500</v>
      </c>
      <c r="E3705" s="8">
        <v>1</v>
      </c>
      <c r="F3705" t="s">
        <v>8220</v>
      </c>
      <c r="G3705" t="s">
        <v>8223</v>
      </c>
      <c r="H3705" t="s">
        <v>8245</v>
      </c>
      <c r="I3705" s="10">
        <v>1412740457</v>
      </c>
      <c r="J3705">
        <v>1410148457</v>
      </c>
      <c r="K3705" t="b">
        <v>0</v>
      </c>
      <c r="L3705">
        <v>1</v>
      </c>
      <c r="M3705" t="b">
        <v>0</v>
      </c>
      <c r="N3705" s="12" t="s">
        <v>8283</v>
      </c>
      <c r="O3705" t="s">
        <v>8286</v>
      </c>
      <c r="P3705" s="6">
        <f t="shared" si="285"/>
        <v>0.2</v>
      </c>
      <c r="Q3705">
        <f t="shared" si="286"/>
        <v>1</v>
      </c>
      <c r="R3705" s="16">
        <f t="shared" si="287"/>
        <v>41890.16269675926</v>
      </c>
      <c r="S3705" s="16">
        <f t="shared" si="288"/>
        <v>42593.431793981479</v>
      </c>
      <c r="T3705">
        <f t="shared" si="289"/>
        <v>2014</v>
      </c>
    </row>
    <row r="3706" spans="1:20" ht="45" hidden="1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 s="10">
        <v>1476094907</v>
      </c>
      <c r="J3706">
        <v>1470910907</v>
      </c>
      <c r="K3706" t="b">
        <v>0</v>
      </c>
      <c r="L3706">
        <v>0</v>
      </c>
      <c r="M3706" t="b">
        <v>0</v>
      </c>
      <c r="N3706" s="12" t="s">
        <v>8281</v>
      </c>
      <c r="O3706" t="s">
        <v>8297</v>
      </c>
      <c r="P3706" s="6">
        <f t="shared" si="285"/>
        <v>0</v>
      </c>
      <c r="Q3706" t="e">
        <f t="shared" si="286"/>
        <v>#DIV/0!</v>
      </c>
      <c r="R3706" s="16">
        <f t="shared" si="287"/>
        <v>42593.431793981479</v>
      </c>
      <c r="S3706" s="16">
        <f t="shared" si="288"/>
        <v>41863.757210648146</v>
      </c>
      <c r="T3706">
        <f t="shared" si="289"/>
        <v>2016</v>
      </c>
    </row>
    <row r="3707" spans="1:20" ht="45" hidden="1" x14ac:dyDescent="0.25">
      <c r="A3707">
        <v>2960</v>
      </c>
      <c r="B3707" s="3" t="s">
        <v>2960</v>
      </c>
      <c r="C3707" s="3" t="s">
        <v>7070</v>
      </c>
      <c r="D3707" s="6">
        <v>30000000</v>
      </c>
      <c r="E3707" s="8">
        <v>0</v>
      </c>
      <c r="F3707" t="s">
        <v>8219</v>
      </c>
      <c r="G3707" t="s">
        <v>8223</v>
      </c>
      <c r="H3707" t="s">
        <v>8245</v>
      </c>
      <c r="I3707" s="10">
        <v>1410459023</v>
      </c>
      <c r="J3707">
        <v>1407867023</v>
      </c>
      <c r="K3707" t="b">
        <v>0</v>
      </c>
      <c r="L3707">
        <v>0</v>
      </c>
      <c r="M3707" t="b">
        <v>0</v>
      </c>
      <c r="N3707" s="12" t="s">
        <v>8283</v>
      </c>
      <c r="O3707" t="s">
        <v>8284</v>
      </c>
      <c r="P3707" s="6">
        <f t="shared" si="285"/>
        <v>0</v>
      </c>
      <c r="Q3707" t="e">
        <f t="shared" si="286"/>
        <v>#DIV/0!</v>
      </c>
      <c r="R3707" s="16">
        <f t="shared" si="287"/>
        <v>41863.757210648146</v>
      </c>
      <c r="S3707" s="16">
        <f t="shared" si="288"/>
        <v>41915.896967592591</v>
      </c>
      <c r="T3707">
        <f t="shared" si="289"/>
        <v>2014</v>
      </c>
    </row>
    <row r="3708" spans="1:20" ht="45" hidden="1" x14ac:dyDescent="0.25">
      <c r="A3708">
        <v>1460</v>
      </c>
      <c r="B3708" s="3" t="s">
        <v>1461</v>
      </c>
      <c r="C3708" s="3" t="s">
        <v>5570</v>
      </c>
      <c r="D3708" s="6">
        <v>25000000</v>
      </c>
      <c r="E3708" s="8">
        <v>0</v>
      </c>
      <c r="F3708" t="s">
        <v>8219</v>
      </c>
      <c r="G3708" t="s">
        <v>8223</v>
      </c>
      <c r="H3708" t="s">
        <v>8245</v>
      </c>
      <c r="I3708" s="10">
        <v>1417391100</v>
      </c>
      <c r="J3708">
        <v>1412371898</v>
      </c>
      <c r="K3708" t="b">
        <v>0</v>
      </c>
      <c r="L3708">
        <v>0</v>
      </c>
      <c r="M3708" t="b">
        <v>0</v>
      </c>
      <c r="N3708" s="12" t="s">
        <v>8271</v>
      </c>
      <c r="O3708" t="s">
        <v>8308</v>
      </c>
      <c r="P3708" s="6">
        <f t="shared" si="285"/>
        <v>0</v>
      </c>
      <c r="Q3708" t="e">
        <f t="shared" si="286"/>
        <v>#DIV/0!</v>
      </c>
      <c r="R3708" s="16">
        <f t="shared" si="287"/>
        <v>41915.896967592591</v>
      </c>
      <c r="S3708" s="16">
        <f t="shared" si="288"/>
        <v>42596.03506944445</v>
      </c>
      <c r="T3708">
        <f t="shared" si="289"/>
        <v>2014</v>
      </c>
    </row>
    <row r="3709" spans="1:20" ht="60" hidden="1" x14ac:dyDescent="0.25">
      <c r="A3709">
        <v>492</v>
      </c>
      <c r="B3709" s="3" t="s">
        <v>493</v>
      </c>
      <c r="C3709" s="3" t="s">
        <v>4602</v>
      </c>
      <c r="D3709" s="6">
        <v>10000000</v>
      </c>
      <c r="E3709" s="8">
        <v>0</v>
      </c>
      <c r="F3709" t="s">
        <v>8220</v>
      </c>
      <c r="G3709" t="s">
        <v>8234</v>
      </c>
      <c r="H3709" t="s">
        <v>8254</v>
      </c>
      <c r="I3709" s="10">
        <v>1476319830</v>
      </c>
      <c r="J3709">
        <v>1471135830</v>
      </c>
      <c r="K3709" t="b">
        <v>0</v>
      </c>
      <c r="L3709">
        <v>0</v>
      </c>
      <c r="M3709" t="b">
        <v>0</v>
      </c>
      <c r="N3709" s="12" t="s">
        <v>8281</v>
      </c>
      <c r="O3709" t="s">
        <v>8299</v>
      </c>
      <c r="P3709" s="6">
        <f t="shared" si="285"/>
        <v>0</v>
      </c>
      <c r="Q3709" t="e">
        <f t="shared" si="286"/>
        <v>#DIV/0!</v>
      </c>
      <c r="R3709" s="16">
        <f t="shared" si="287"/>
        <v>42596.03506944445</v>
      </c>
      <c r="S3709" s="16">
        <f t="shared" si="288"/>
        <v>42135.235254629632</v>
      </c>
      <c r="T3709">
        <f t="shared" si="289"/>
        <v>2016</v>
      </c>
    </row>
    <row r="3710" spans="1:20" ht="60" hidden="1" x14ac:dyDescent="0.25">
      <c r="A3710">
        <v>224</v>
      </c>
      <c r="B3710" s="3" t="s">
        <v>226</v>
      </c>
      <c r="C3710" s="3" t="s">
        <v>4334</v>
      </c>
      <c r="D3710" s="6">
        <v>6000000</v>
      </c>
      <c r="E3710" s="8">
        <v>0</v>
      </c>
      <c r="F3710" t="s">
        <v>8220</v>
      </c>
      <c r="G3710" t="s">
        <v>8225</v>
      </c>
      <c r="H3710" t="s">
        <v>8247</v>
      </c>
      <c r="I3710" s="10">
        <v>1436506726</v>
      </c>
      <c r="J3710">
        <v>1431322726</v>
      </c>
      <c r="K3710" t="b">
        <v>0</v>
      </c>
      <c r="L3710">
        <v>0</v>
      </c>
      <c r="M3710" t="b">
        <v>0</v>
      </c>
      <c r="N3710" s="12" t="s">
        <v>8281</v>
      </c>
      <c r="O3710" t="s">
        <v>8285</v>
      </c>
      <c r="P3710" s="6">
        <f t="shared" si="285"/>
        <v>0</v>
      </c>
      <c r="Q3710" t="e">
        <f t="shared" si="286"/>
        <v>#DIV/0!</v>
      </c>
      <c r="R3710" s="16">
        <f t="shared" si="287"/>
        <v>42135.235254629632</v>
      </c>
      <c r="S3710" s="16">
        <f t="shared" si="288"/>
        <v>42362.36518518519</v>
      </c>
      <c r="T3710">
        <f t="shared" si="289"/>
        <v>2015</v>
      </c>
    </row>
    <row r="3711" spans="1:20" ht="60" hidden="1" x14ac:dyDescent="0.25">
      <c r="A3711">
        <v>2950</v>
      </c>
      <c r="B3711" s="3" t="s">
        <v>2950</v>
      </c>
      <c r="C3711" s="3" t="s">
        <v>7060</v>
      </c>
      <c r="D3711" s="6">
        <v>5000000</v>
      </c>
      <c r="E3711" s="8">
        <v>0</v>
      </c>
      <c r="F3711" t="s">
        <v>8220</v>
      </c>
      <c r="G3711" t="s">
        <v>8223</v>
      </c>
      <c r="H3711" t="s">
        <v>8245</v>
      </c>
      <c r="I3711" s="10">
        <v>1453538752</v>
      </c>
      <c r="J3711">
        <v>1450946752</v>
      </c>
      <c r="K3711" t="b">
        <v>0</v>
      </c>
      <c r="L3711">
        <v>0</v>
      </c>
      <c r="M3711" t="b">
        <v>0</v>
      </c>
      <c r="N3711" s="12" t="s">
        <v>8283</v>
      </c>
      <c r="O3711" t="s">
        <v>8284</v>
      </c>
      <c r="P3711" s="6">
        <f t="shared" si="285"/>
        <v>0</v>
      </c>
      <c r="Q3711" t="e">
        <f t="shared" si="286"/>
        <v>#DIV/0!</v>
      </c>
      <c r="R3711" s="16">
        <f t="shared" si="287"/>
        <v>42362.36518518519</v>
      </c>
      <c r="S3711" s="16">
        <f t="shared" si="288"/>
        <v>42243.961273148147</v>
      </c>
      <c r="T3711">
        <f t="shared" si="289"/>
        <v>2015</v>
      </c>
    </row>
    <row r="3712" spans="1:20" ht="60" hidden="1" x14ac:dyDescent="0.25">
      <c r="A3712">
        <v>163</v>
      </c>
      <c r="B3712" s="3" t="s">
        <v>165</v>
      </c>
      <c r="C3712" s="3" t="s">
        <v>4273</v>
      </c>
      <c r="D3712" s="6">
        <v>2000000</v>
      </c>
      <c r="E3712" s="8">
        <v>0</v>
      </c>
      <c r="F3712" t="s">
        <v>8220</v>
      </c>
      <c r="G3712" t="s">
        <v>8223</v>
      </c>
      <c r="H3712" t="s">
        <v>8245</v>
      </c>
      <c r="I3712" s="10">
        <v>1443657600</v>
      </c>
      <c r="J3712">
        <v>1440716654</v>
      </c>
      <c r="K3712" t="b">
        <v>0</v>
      </c>
      <c r="L3712">
        <v>0</v>
      </c>
      <c r="M3712" t="b">
        <v>0</v>
      </c>
      <c r="N3712" s="12" t="s">
        <v>8281</v>
      </c>
      <c r="O3712" t="s">
        <v>8285</v>
      </c>
      <c r="P3712" s="6">
        <f t="shared" si="285"/>
        <v>0</v>
      </c>
      <c r="Q3712" t="e">
        <f t="shared" si="286"/>
        <v>#DIV/0!</v>
      </c>
      <c r="R3712" s="16">
        <f t="shared" si="287"/>
        <v>42243.961273148147</v>
      </c>
      <c r="S3712" s="16">
        <f t="shared" si="288"/>
        <v>42135.67050925926</v>
      </c>
      <c r="T3712">
        <f t="shared" si="289"/>
        <v>2015</v>
      </c>
    </row>
    <row r="3713" spans="1:20" ht="45" hidden="1" x14ac:dyDescent="0.25">
      <c r="A3713">
        <v>195</v>
      </c>
      <c r="B3713" s="3" t="s">
        <v>197</v>
      </c>
      <c r="C3713" s="3" t="s">
        <v>4305</v>
      </c>
      <c r="D3713" s="6">
        <v>2000000</v>
      </c>
      <c r="E3713" s="8">
        <v>0</v>
      </c>
      <c r="F3713" t="s">
        <v>8220</v>
      </c>
      <c r="G3713" t="s">
        <v>8223</v>
      </c>
      <c r="H3713" t="s">
        <v>8245</v>
      </c>
      <c r="I3713" s="10">
        <v>1436544332</v>
      </c>
      <c r="J3713">
        <v>1431360332</v>
      </c>
      <c r="K3713" t="b">
        <v>0</v>
      </c>
      <c r="L3713">
        <v>0</v>
      </c>
      <c r="M3713" t="b">
        <v>0</v>
      </c>
      <c r="N3713" s="12" t="s">
        <v>8281</v>
      </c>
      <c r="O3713" t="s">
        <v>8285</v>
      </c>
      <c r="P3713" s="6">
        <f t="shared" si="285"/>
        <v>0</v>
      </c>
      <c r="Q3713" t="e">
        <f t="shared" si="286"/>
        <v>#DIV/0!</v>
      </c>
      <c r="R3713" s="16">
        <f t="shared" si="287"/>
        <v>42135.67050925926</v>
      </c>
      <c r="S3713" s="16">
        <f t="shared" si="288"/>
        <v>42482.048032407409</v>
      </c>
      <c r="T3713">
        <f t="shared" si="289"/>
        <v>2015</v>
      </c>
    </row>
    <row r="3714" spans="1:20" ht="60" hidden="1" x14ac:dyDescent="0.25">
      <c r="A3714">
        <v>223</v>
      </c>
      <c r="B3714" s="3" t="s">
        <v>225</v>
      </c>
      <c r="C3714" s="3" t="s">
        <v>4333</v>
      </c>
      <c r="D3714" s="6">
        <v>1500000</v>
      </c>
      <c r="E3714" s="8">
        <v>0</v>
      </c>
      <c r="F3714" t="s">
        <v>8220</v>
      </c>
      <c r="G3714" t="s">
        <v>8223</v>
      </c>
      <c r="H3714" t="s">
        <v>8245</v>
      </c>
      <c r="I3714" s="10">
        <v>1463879100</v>
      </c>
      <c r="J3714">
        <v>1461287350</v>
      </c>
      <c r="K3714" t="b">
        <v>0</v>
      </c>
      <c r="L3714">
        <v>0</v>
      </c>
      <c r="M3714" t="b">
        <v>0</v>
      </c>
      <c r="N3714" s="12" t="s">
        <v>8281</v>
      </c>
      <c r="O3714" t="s">
        <v>8285</v>
      </c>
      <c r="P3714" s="6">
        <f t="shared" ref="P3714:P3777" si="290">ROUND(E3714/D3714*100,2)</f>
        <v>0</v>
      </c>
      <c r="Q3714" t="e">
        <f t="shared" ref="Q3714:Q3777" si="291">ROUND(E3714/L3714,2)</f>
        <v>#DIV/0!</v>
      </c>
      <c r="R3714" s="16">
        <f t="shared" si="287"/>
        <v>42482.048032407409</v>
      </c>
      <c r="S3714" s="16">
        <f t="shared" si="288"/>
        <v>42341.958923611113</v>
      </c>
      <c r="T3714">
        <f t="shared" si="289"/>
        <v>2016</v>
      </c>
    </row>
    <row r="3715" spans="1:20" ht="60" hidden="1" x14ac:dyDescent="0.25">
      <c r="A3715">
        <v>231</v>
      </c>
      <c r="B3715" s="3" t="s">
        <v>233</v>
      </c>
      <c r="C3715" s="3" t="s">
        <v>4341</v>
      </c>
      <c r="D3715" s="6">
        <v>1500000</v>
      </c>
      <c r="E3715" s="8">
        <v>0</v>
      </c>
      <c r="F3715" t="s">
        <v>8220</v>
      </c>
      <c r="G3715" t="s">
        <v>8223</v>
      </c>
      <c r="H3715" t="s">
        <v>8245</v>
      </c>
      <c r="I3715" s="10">
        <v>1451775651</v>
      </c>
      <c r="J3715">
        <v>1449183651</v>
      </c>
      <c r="K3715" t="b">
        <v>0</v>
      </c>
      <c r="L3715">
        <v>0</v>
      </c>
      <c r="M3715" t="b">
        <v>0</v>
      </c>
      <c r="N3715" s="12" t="s">
        <v>8281</v>
      </c>
      <c r="O3715" t="s">
        <v>8285</v>
      </c>
      <c r="P3715" s="6">
        <f t="shared" si="290"/>
        <v>0</v>
      </c>
      <c r="Q3715" t="e">
        <f t="shared" si="291"/>
        <v>#DIV/0!</v>
      </c>
      <c r="R3715" s="16">
        <f t="shared" ref="R3715:R3778" si="292">(((J3715/60)/60)/24)+DATE(1970,1,1)</f>
        <v>42341.958923611113</v>
      </c>
      <c r="S3715" s="16">
        <f t="shared" ref="S3715:S3778" si="293">(((J3716/60)/60)/24)+DATE(1970,1,1)</f>
        <v>42346.20685185185</v>
      </c>
      <c r="T3715">
        <f t="shared" ref="T3715:T3778" si="294">YEAR(R3715)</f>
        <v>2015</v>
      </c>
    </row>
    <row r="3716" spans="1:20" hidden="1" x14ac:dyDescent="0.25">
      <c r="A3716">
        <v>3125</v>
      </c>
      <c r="B3716" s="3" t="s">
        <v>3125</v>
      </c>
      <c r="C3716" s="3" t="s">
        <v>7235</v>
      </c>
      <c r="D3716" s="6">
        <v>1500000</v>
      </c>
      <c r="E3716" s="8">
        <v>0</v>
      </c>
      <c r="F3716" t="s">
        <v>8219</v>
      </c>
      <c r="G3716" t="s">
        <v>8223</v>
      </c>
      <c r="H3716" t="s">
        <v>8245</v>
      </c>
      <c r="I3716" s="10">
        <v>1452142672</v>
      </c>
      <c r="J3716">
        <v>1449550672</v>
      </c>
      <c r="K3716" t="b">
        <v>0</v>
      </c>
      <c r="L3716">
        <v>0</v>
      </c>
      <c r="M3716" t="b">
        <v>0</v>
      </c>
      <c r="N3716" s="12" t="s">
        <v>8283</v>
      </c>
      <c r="O3716" t="s">
        <v>8284</v>
      </c>
      <c r="P3716" s="6">
        <f t="shared" si="290"/>
        <v>0</v>
      </c>
      <c r="Q3716" t="e">
        <f t="shared" si="291"/>
        <v>#DIV/0!</v>
      </c>
      <c r="R3716" s="16">
        <f t="shared" si="292"/>
        <v>42346.20685185185</v>
      </c>
      <c r="S3716" s="16">
        <f t="shared" si="293"/>
        <v>41834.784120370372</v>
      </c>
      <c r="T3716">
        <f t="shared" si="294"/>
        <v>2015</v>
      </c>
    </row>
    <row r="3717" spans="1:20" hidden="1" x14ac:dyDescent="0.25">
      <c r="A3717">
        <v>3061</v>
      </c>
      <c r="B3717" s="3" t="s">
        <v>3061</v>
      </c>
      <c r="C3717" s="3" t="s">
        <v>7171</v>
      </c>
      <c r="D3717" s="6">
        <v>1000000</v>
      </c>
      <c r="E3717" s="8">
        <v>0</v>
      </c>
      <c r="F3717" t="s">
        <v>8220</v>
      </c>
      <c r="G3717" t="s">
        <v>8223</v>
      </c>
      <c r="H3717" t="s">
        <v>8245</v>
      </c>
      <c r="I3717" s="10">
        <v>1407955748</v>
      </c>
      <c r="J3717">
        <v>1405363748</v>
      </c>
      <c r="K3717" t="b">
        <v>0</v>
      </c>
      <c r="L3717">
        <v>0</v>
      </c>
      <c r="M3717" t="b">
        <v>0</v>
      </c>
      <c r="N3717" s="12" t="s">
        <v>8283</v>
      </c>
      <c r="O3717" t="s">
        <v>8284</v>
      </c>
      <c r="P3717" s="6">
        <f t="shared" si="290"/>
        <v>0</v>
      </c>
      <c r="Q3717" t="e">
        <f t="shared" si="291"/>
        <v>#DIV/0!</v>
      </c>
      <c r="R3717" s="16">
        <f t="shared" si="292"/>
        <v>41834.784120370372</v>
      </c>
      <c r="S3717" s="16">
        <f t="shared" si="293"/>
        <v>41968.262314814812</v>
      </c>
      <c r="T3717">
        <f t="shared" si="294"/>
        <v>2014</v>
      </c>
    </row>
    <row r="3718" spans="1:20" ht="60" hidden="1" x14ac:dyDescent="0.25">
      <c r="A3718">
        <v>2390</v>
      </c>
      <c r="B3718" s="3" t="s">
        <v>2391</v>
      </c>
      <c r="C3718" s="3" t="s">
        <v>6500</v>
      </c>
      <c r="D3718" s="6">
        <v>510000</v>
      </c>
      <c r="E3718" s="8">
        <v>0</v>
      </c>
      <c r="F3718" t="s">
        <v>8219</v>
      </c>
      <c r="G3718" t="s">
        <v>8225</v>
      </c>
      <c r="H3718" t="s">
        <v>8247</v>
      </c>
      <c r="I3718" s="10">
        <v>1420352264</v>
      </c>
      <c r="J3718">
        <v>1416896264</v>
      </c>
      <c r="K3718" t="b">
        <v>0</v>
      </c>
      <c r="L3718">
        <v>0</v>
      </c>
      <c r="M3718" t="b">
        <v>0</v>
      </c>
      <c r="N3718" s="12" t="s">
        <v>8268</v>
      </c>
      <c r="O3718" t="s">
        <v>8302</v>
      </c>
      <c r="P3718" s="6">
        <f t="shared" si="290"/>
        <v>0</v>
      </c>
      <c r="Q3718" t="e">
        <f t="shared" si="291"/>
        <v>#DIV/0!</v>
      </c>
      <c r="R3718" s="16">
        <f t="shared" si="292"/>
        <v>41968.262314814812</v>
      </c>
      <c r="S3718" s="16">
        <f t="shared" si="293"/>
        <v>42304.955381944441</v>
      </c>
      <c r="T3718">
        <f t="shared" si="294"/>
        <v>2014</v>
      </c>
    </row>
    <row r="3719" spans="1:20" ht="45" hidden="1" x14ac:dyDescent="0.25">
      <c r="A3719">
        <v>178</v>
      </c>
      <c r="B3719" s="3" t="s">
        <v>180</v>
      </c>
      <c r="C3719" s="3" t="s">
        <v>4288</v>
      </c>
      <c r="D3719" s="6">
        <v>500000</v>
      </c>
      <c r="E3719" s="8">
        <v>0</v>
      </c>
      <c r="F3719" t="s">
        <v>8220</v>
      </c>
      <c r="G3719" t="s">
        <v>8226</v>
      </c>
      <c r="H3719" t="s">
        <v>8248</v>
      </c>
      <c r="I3719" s="10">
        <v>1448582145</v>
      </c>
      <c r="J3719">
        <v>1445986545</v>
      </c>
      <c r="K3719" t="b">
        <v>0</v>
      </c>
      <c r="L3719">
        <v>0</v>
      </c>
      <c r="M3719" t="b">
        <v>0</v>
      </c>
      <c r="N3719" s="12" t="s">
        <v>8281</v>
      </c>
      <c r="O3719" t="s">
        <v>8285</v>
      </c>
      <c r="P3719" s="6">
        <f t="shared" si="290"/>
        <v>0</v>
      </c>
      <c r="Q3719" t="e">
        <f t="shared" si="291"/>
        <v>#DIV/0!</v>
      </c>
      <c r="R3719" s="16">
        <f t="shared" si="292"/>
        <v>42304.955381944441</v>
      </c>
      <c r="S3719" s="16">
        <f t="shared" si="293"/>
        <v>42189.673263888893</v>
      </c>
      <c r="T3719">
        <f t="shared" si="294"/>
        <v>2015</v>
      </c>
    </row>
    <row r="3720" spans="1:20" ht="60" hidden="1" x14ac:dyDescent="0.25">
      <c r="A3720">
        <v>686</v>
      </c>
      <c r="B3720" s="3" t="s">
        <v>687</v>
      </c>
      <c r="C3720" s="3" t="s">
        <v>4796</v>
      </c>
      <c r="D3720" s="6">
        <v>500000</v>
      </c>
      <c r="E3720" s="8">
        <v>0</v>
      </c>
      <c r="F3720" t="s">
        <v>8220</v>
      </c>
      <c r="G3720" t="s">
        <v>8236</v>
      </c>
      <c r="H3720" t="s">
        <v>8248</v>
      </c>
      <c r="I3720" s="10">
        <v>1438618170</v>
      </c>
      <c r="J3720">
        <v>1436026170</v>
      </c>
      <c r="K3720" t="b">
        <v>0</v>
      </c>
      <c r="L3720">
        <v>0</v>
      </c>
      <c r="M3720" t="b">
        <v>0</v>
      </c>
      <c r="N3720" s="12" t="s">
        <v>8268</v>
      </c>
      <c r="O3720" t="s">
        <v>8270</v>
      </c>
      <c r="P3720" s="6">
        <f t="shared" si="290"/>
        <v>0</v>
      </c>
      <c r="Q3720" t="e">
        <f t="shared" si="291"/>
        <v>#DIV/0!</v>
      </c>
      <c r="R3720" s="16">
        <f t="shared" si="292"/>
        <v>42189.673263888893</v>
      </c>
      <c r="S3720" s="16">
        <f t="shared" si="293"/>
        <v>40568.972569444442</v>
      </c>
      <c r="T3720">
        <f t="shared" si="294"/>
        <v>2015</v>
      </c>
    </row>
    <row r="3721" spans="1:20" ht="45" hidden="1" x14ac:dyDescent="0.25">
      <c r="A3721">
        <v>1230</v>
      </c>
      <c r="B3721" s="3" t="s">
        <v>1231</v>
      </c>
      <c r="C3721" s="3" t="s">
        <v>5340</v>
      </c>
      <c r="D3721" s="6">
        <v>500000</v>
      </c>
      <c r="E3721" s="8">
        <v>0</v>
      </c>
      <c r="F3721" t="s">
        <v>8219</v>
      </c>
      <c r="G3721" t="s">
        <v>8223</v>
      </c>
      <c r="H3721" t="s">
        <v>8245</v>
      </c>
      <c r="I3721" s="10">
        <v>1298589630</v>
      </c>
      <c r="J3721">
        <v>1295997630</v>
      </c>
      <c r="K3721" t="b">
        <v>0</v>
      </c>
      <c r="L3721">
        <v>0</v>
      </c>
      <c r="M3721" t="b">
        <v>0</v>
      </c>
      <c r="N3721" s="12" t="s">
        <v>8287</v>
      </c>
      <c r="O3721" t="s">
        <v>8314</v>
      </c>
      <c r="P3721" s="6">
        <f t="shared" si="290"/>
        <v>0</v>
      </c>
      <c r="Q3721" t="e">
        <f t="shared" si="291"/>
        <v>#DIV/0!</v>
      </c>
      <c r="R3721" s="16">
        <f t="shared" si="292"/>
        <v>40568.972569444442</v>
      </c>
      <c r="S3721" s="16">
        <f t="shared" si="293"/>
        <v>42536.246620370366</v>
      </c>
      <c r="T3721">
        <f t="shared" si="294"/>
        <v>2011</v>
      </c>
    </row>
    <row r="3722" spans="1:20" ht="60" hidden="1" x14ac:dyDescent="0.25">
      <c r="A3722">
        <v>2642</v>
      </c>
      <c r="B3722" s="3" t="s">
        <v>2642</v>
      </c>
      <c r="C3722" s="3" t="s">
        <v>6752</v>
      </c>
      <c r="D3722" s="6">
        <v>500000</v>
      </c>
      <c r="E3722" s="8">
        <v>0</v>
      </c>
      <c r="F3722" t="s">
        <v>8220</v>
      </c>
      <c r="G3722" t="s">
        <v>8235</v>
      </c>
      <c r="H3722" t="s">
        <v>8248</v>
      </c>
      <c r="I3722" s="10">
        <v>1468565820</v>
      </c>
      <c r="J3722">
        <v>1465970108</v>
      </c>
      <c r="K3722" t="b">
        <v>0</v>
      </c>
      <c r="L3722">
        <v>0</v>
      </c>
      <c r="M3722" t="b">
        <v>0</v>
      </c>
      <c r="N3722" s="12" t="s">
        <v>8268</v>
      </c>
      <c r="O3722" t="s">
        <v>8275</v>
      </c>
      <c r="P3722" s="6">
        <f t="shared" si="290"/>
        <v>0</v>
      </c>
      <c r="Q3722" t="e">
        <f t="shared" si="291"/>
        <v>#DIV/0!</v>
      </c>
      <c r="R3722" s="16">
        <f t="shared" si="292"/>
        <v>42536.246620370366</v>
      </c>
      <c r="S3722" s="16">
        <f t="shared" si="293"/>
        <v>42198.775787037041</v>
      </c>
      <c r="T3722">
        <f t="shared" si="294"/>
        <v>2016</v>
      </c>
    </row>
    <row r="3723" spans="1:20" ht="45" hidden="1" x14ac:dyDescent="0.25">
      <c r="A3723">
        <v>2349</v>
      </c>
      <c r="B3723" s="3" t="s">
        <v>2350</v>
      </c>
      <c r="C3723" s="3" t="s">
        <v>6459</v>
      </c>
      <c r="D3723" s="6">
        <v>474900</v>
      </c>
      <c r="E3723" s="8">
        <v>0</v>
      </c>
      <c r="F3723" t="s">
        <v>8219</v>
      </c>
      <c r="G3723" t="s">
        <v>8234</v>
      </c>
      <c r="H3723" t="s">
        <v>8254</v>
      </c>
      <c r="I3723" s="10">
        <v>1439318228</v>
      </c>
      <c r="J3723">
        <v>1436812628</v>
      </c>
      <c r="K3723" t="b">
        <v>0</v>
      </c>
      <c r="L3723">
        <v>0</v>
      </c>
      <c r="M3723" t="b">
        <v>0</v>
      </c>
      <c r="N3723" s="12" t="s">
        <v>8268</v>
      </c>
      <c r="O3723" t="s">
        <v>8302</v>
      </c>
      <c r="P3723" s="6">
        <f t="shared" si="290"/>
        <v>0</v>
      </c>
      <c r="Q3723" t="e">
        <f t="shared" si="291"/>
        <v>#DIV/0!</v>
      </c>
      <c r="R3723" s="16">
        <f t="shared" si="292"/>
        <v>42198.775787037041</v>
      </c>
      <c r="S3723" s="16">
        <f t="shared" si="293"/>
        <v>42469.951284722221</v>
      </c>
      <c r="T3723">
        <f t="shared" si="294"/>
        <v>2015</v>
      </c>
    </row>
    <row r="3724" spans="1:20" ht="45" hidden="1" x14ac:dyDescent="0.25">
      <c r="A3724">
        <v>3885</v>
      </c>
      <c r="B3724" s="3" t="s">
        <v>3882</v>
      </c>
      <c r="C3724" s="3" t="s">
        <v>7994</v>
      </c>
      <c r="D3724" s="6">
        <v>375000</v>
      </c>
      <c r="E3724" s="8">
        <v>0</v>
      </c>
      <c r="F3724" t="s">
        <v>8219</v>
      </c>
      <c r="G3724" t="s">
        <v>8223</v>
      </c>
      <c r="H3724" t="s">
        <v>8245</v>
      </c>
      <c r="I3724" s="10">
        <v>1462834191</v>
      </c>
      <c r="J3724">
        <v>1460242191</v>
      </c>
      <c r="K3724" t="b">
        <v>0</v>
      </c>
      <c r="L3724">
        <v>0</v>
      </c>
      <c r="M3724" t="b">
        <v>0</v>
      </c>
      <c r="N3724" s="12" t="s">
        <v>8283</v>
      </c>
      <c r="O3724" t="s">
        <v>8295</v>
      </c>
      <c r="P3724" s="6">
        <f t="shared" si="290"/>
        <v>0</v>
      </c>
      <c r="Q3724" t="e">
        <f t="shared" si="291"/>
        <v>#DIV/0!</v>
      </c>
      <c r="R3724" s="16">
        <f t="shared" si="292"/>
        <v>42469.951284722221</v>
      </c>
      <c r="S3724" s="16">
        <f t="shared" si="293"/>
        <v>42612.911712962959</v>
      </c>
      <c r="T3724">
        <f t="shared" si="294"/>
        <v>2016</v>
      </c>
    </row>
    <row r="3725" spans="1:20" ht="45" hidden="1" x14ac:dyDescent="0.25">
      <c r="A3725">
        <v>233</v>
      </c>
      <c r="B3725" s="3" t="s">
        <v>235</v>
      </c>
      <c r="C3725" s="3" t="s">
        <v>4343</v>
      </c>
      <c r="D3725" s="6">
        <v>350000</v>
      </c>
      <c r="E3725" s="8">
        <v>0</v>
      </c>
      <c r="F3725" t="s">
        <v>8220</v>
      </c>
      <c r="G3725" t="s">
        <v>8223</v>
      </c>
      <c r="H3725" t="s">
        <v>8245</v>
      </c>
      <c r="I3725" s="10">
        <v>1475185972</v>
      </c>
      <c r="J3725">
        <v>1472593972</v>
      </c>
      <c r="K3725" t="b">
        <v>0</v>
      </c>
      <c r="L3725">
        <v>0</v>
      </c>
      <c r="M3725" t="b">
        <v>0</v>
      </c>
      <c r="N3725" s="12" t="s">
        <v>8281</v>
      </c>
      <c r="O3725" t="s">
        <v>8285</v>
      </c>
      <c r="P3725" s="6">
        <f t="shared" si="290"/>
        <v>0</v>
      </c>
      <c r="Q3725" t="e">
        <f t="shared" si="291"/>
        <v>#DIV/0!</v>
      </c>
      <c r="R3725" s="16">
        <f t="shared" si="292"/>
        <v>42612.911712962959</v>
      </c>
      <c r="S3725" s="16">
        <f t="shared" si="293"/>
        <v>42796.069571759261</v>
      </c>
      <c r="T3725">
        <f t="shared" si="294"/>
        <v>2016</v>
      </c>
    </row>
    <row r="3726" spans="1:20" ht="60" hidden="1" x14ac:dyDescent="0.25">
      <c r="A3726">
        <v>1696</v>
      </c>
      <c r="B3726" s="3" t="s">
        <v>1697</v>
      </c>
      <c r="C3726" s="3" t="s">
        <v>5806</v>
      </c>
      <c r="D3726" s="6">
        <v>300000</v>
      </c>
      <c r="E3726" s="8">
        <v>0</v>
      </c>
      <c r="F3726" t="s">
        <v>8221</v>
      </c>
      <c r="G3726" t="s">
        <v>8223</v>
      </c>
      <c r="H3726" t="s">
        <v>8245</v>
      </c>
      <c r="I3726" s="10">
        <v>1491007211</v>
      </c>
      <c r="J3726">
        <v>1488418811</v>
      </c>
      <c r="K3726" t="b">
        <v>0</v>
      </c>
      <c r="L3726">
        <v>0</v>
      </c>
      <c r="M3726" t="b">
        <v>0</v>
      </c>
      <c r="N3726" s="12" t="s">
        <v>8287</v>
      </c>
      <c r="O3726" t="s">
        <v>8290</v>
      </c>
      <c r="P3726" s="6">
        <f t="shared" si="290"/>
        <v>0</v>
      </c>
      <c r="Q3726" t="e">
        <f t="shared" si="291"/>
        <v>#DIV/0!</v>
      </c>
      <c r="R3726" s="16">
        <f t="shared" si="292"/>
        <v>42796.069571759261</v>
      </c>
      <c r="S3726" s="16">
        <f t="shared" si="293"/>
        <v>42000.300243055557</v>
      </c>
      <c r="T3726">
        <f t="shared" si="294"/>
        <v>2017</v>
      </c>
    </row>
    <row r="3727" spans="1:20" ht="60" hidden="1" x14ac:dyDescent="0.25">
      <c r="A3727">
        <v>1861</v>
      </c>
      <c r="B3727" s="3" t="s">
        <v>1862</v>
      </c>
      <c r="C3727" s="3" t="s">
        <v>5971</v>
      </c>
      <c r="D3727" s="6">
        <v>250000</v>
      </c>
      <c r="E3727" s="8">
        <v>0</v>
      </c>
      <c r="F3727" t="s">
        <v>8220</v>
      </c>
      <c r="G3727" t="s">
        <v>8224</v>
      </c>
      <c r="H3727" t="s">
        <v>8246</v>
      </c>
      <c r="I3727" s="10">
        <v>1422256341</v>
      </c>
      <c r="J3727">
        <v>1419664341</v>
      </c>
      <c r="K3727" t="b">
        <v>0</v>
      </c>
      <c r="L3727">
        <v>0</v>
      </c>
      <c r="M3727" t="b">
        <v>0</v>
      </c>
      <c r="N3727" s="12" t="s">
        <v>8276</v>
      </c>
      <c r="O3727" t="s">
        <v>8304</v>
      </c>
      <c r="P3727" s="6">
        <f t="shared" si="290"/>
        <v>0</v>
      </c>
      <c r="Q3727" t="e">
        <f t="shared" si="291"/>
        <v>#DIV/0!</v>
      </c>
      <c r="R3727" s="16">
        <f t="shared" si="292"/>
        <v>42000.300243055557</v>
      </c>
      <c r="S3727" s="16">
        <f t="shared" si="293"/>
        <v>42053.198287037041</v>
      </c>
      <c r="T3727">
        <f t="shared" si="294"/>
        <v>2014</v>
      </c>
    </row>
    <row r="3728" spans="1:20" ht="60" hidden="1" x14ac:dyDescent="0.25">
      <c r="A3728">
        <v>140</v>
      </c>
      <c r="B3728" s="3" t="s">
        <v>142</v>
      </c>
      <c r="C3728" s="3" t="s">
        <v>4250</v>
      </c>
      <c r="D3728" s="6">
        <v>200000</v>
      </c>
      <c r="E3728" s="8">
        <v>0</v>
      </c>
      <c r="F3728" t="s">
        <v>8219</v>
      </c>
      <c r="G3728" t="s">
        <v>8223</v>
      </c>
      <c r="H3728" t="s">
        <v>8245</v>
      </c>
      <c r="I3728" s="10">
        <v>1426823132</v>
      </c>
      <c r="J3728">
        <v>1424234732</v>
      </c>
      <c r="K3728" t="b">
        <v>0</v>
      </c>
      <c r="L3728">
        <v>0</v>
      </c>
      <c r="M3728" t="b">
        <v>0</v>
      </c>
      <c r="N3728" s="12" t="s">
        <v>8281</v>
      </c>
      <c r="O3728" t="s">
        <v>8297</v>
      </c>
      <c r="P3728" s="6">
        <f t="shared" si="290"/>
        <v>0</v>
      </c>
      <c r="Q3728" t="e">
        <f t="shared" si="291"/>
        <v>#DIV/0!</v>
      </c>
      <c r="R3728" s="16">
        <f t="shared" si="292"/>
        <v>42053.198287037041</v>
      </c>
      <c r="S3728" s="16">
        <f t="shared" si="293"/>
        <v>42115.936550925922</v>
      </c>
      <c r="T3728">
        <f t="shared" si="294"/>
        <v>2015</v>
      </c>
    </row>
    <row r="3729" spans="1:20" ht="60" hidden="1" x14ac:dyDescent="0.25">
      <c r="A3729">
        <v>1448</v>
      </c>
      <c r="B3729" s="3" t="s">
        <v>1449</v>
      </c>
      <c r="C3729" s="3" t="s">
        <v>5558</v>
      </c>
      <c r="D3729" s="6">
        <v>200000</v>
      </c>
      <c r="E3729" s="8">
        <v>0</v>
      </c>
      <c r="F3729" t="s">
        <v>8220</v>
      </c>
      <c r="G3729" t="s">
        <v>8225</v>
      </c>
      <c r="H3729" t="s">
        <v>8247</v>
      </c>
      <c r="I3729" s="10">
        <v>1432272300</v>
      </c>
      <c r="J3729">
        <v>1429655318</v>
      </c>
      <c r="K3729" t="b">
        <v>0</v>
      </c>
      <c r="L3729">
        <v>0</v>
      </c>
      <c r="M3729" t="b">
        <v>0</v>
      </c>
      <c r="N3729" s="12" t="s">
        <v>8271</v>
      </c>
      <c r="O3729" t="s">
        <v>8308</v>
      </c>
      <c r="P3729" s="6">
        <f t="shared" si="290"/>
        <v>0</v>
      </c>
      <c r="Q3729" t="e">
        <f t="shared" si="291"/>
        <v>#DIV/0!</v>
      </c>
      <c r="R3729" s="16">
        <f t="shared" si="292"/>
        <v>42115.936550925922</v>
      </c>
      <c r="S3729" s="16">
        <f t="shared" si="293"/>
        <v>42678.586655092593</v>
      </c>
      <c r="T3729">
        <f t="shared" si="294"/>
        <v>2015</v>
      </c>
    </row>
    <row r="3730" spans="1:20" ht="45" hidden="1" x14ac:dyDescent="0.25">
      <c r="A3730">
        <v>1982</v>
      </c>
      <c r="B3730" s="3" t="s">
        <v>1983</v>
      </c>
      <c r="C3730" s="3" t="s">
        <v>6092</v>
      </c>
      <c r="D3730" s="6">
        <v>180000</v>
      </c>
      <c r="E3730" s="8">
        <v>0</v>
      </c>
      <c r="F3730" t="s">
        <v>8220</v>
      </c>
      <c r="G3730" t="s">
        <v>8230</v>
      </c>
      <c r="H3730" t="s">
        <v>8251</v>
      </c>
      <c r="I3730" s="10">
        <v>1480863887</v>
      </c>
      <c r="J3730">
        <v>1478268287</v>
      </c>
      <c r="K3730" t="b">
        <v>0</v>
      </c>
      <c r="L3730">
        <v>0</v>
      </c>
      <c r="M3730" t="b">
        <v>0</v>
      </c>
      <c r="N3730" s="12" t="s">
        <v>8273</v>
      </c>
      <c r="O3730" t="s">
        <v>8313</v>
      </c>
      <c r="P3730" s="6">
        <f t="shared" si="290"/>
        <v>0</v>
      </c>
      <c r="Q3730" t="e">
        <f t="shared" si="291"/>
        <v>#DIV/0!</v>
      </c>
      <c r="R3730" s="16">
        <f t="shared" si="292"/>
        <v>42678.586655092593</v>
      </c>
      <c r="S3730" s="16">
        <f t="shared" si="293"/>
        <v>42732.00681712963</v>
      </c>
      <c r="T3730">
        <f t="shared" si="294"/>
        <v>2016</v>
      </c>
    </row>
    <row r="3731" spans="1:20" ht="60" hidden="1" x14ac:dyDescent="0.25">
      <c r="A3731">
        <v>2513</v>
      </c>
      <c r="B3731" s="3" t="s">
        <v>2513</v>
      </c>
      <c r="C3731" s="3" t="s">
        <v>6623</v>
      </c>
      <c r="D3731" s="6">
        <v>180000</v>
      </c>
      <c r="E3731" s="8">
        <v>0</v>
      </c>
      <c r="F3731" t="s">
        <v>8220</v>
      </c>
      <c r="G3731" t="s">
        <v>8235</v>
      </c>
      <c r="H3731" t="s">
        <v>8248</v>
      </c>
      <c r="I3731" s="10">
        <v>1488067789</v>
      </c>
      <c r="J3731">
        <v>1482883789</v>
      </c>
      <c r="K3731" t="b">
        <v>0</v>
      </c>
      <c r="L3731">
        <v>0</v>
      </c>
      <c r="M3731" t="b">
        <v>0</v>
      </c>
      <c r="N3731" s="12" t="s">
        <v>8279</v>
      </c>
      <c r="O3731" t="s">
        <v>8317</v>
      </c>
      <c r="P3731" s="6">
        <f t="shared" si="290"/>
        <v>0</v>
      </c>
      <c r="Q3731" t="e">
        <f t="shared" si="291"/>
        <v>#DIV/0!</v>
      </c>
      <c r="R3731" s="16">
        <f t="shared" si="292"/>
        <v>42732.00681712963</v>
      </c>
      <c r="S3731" s="16">
        <f t="shared" si="293"/>
        <v>42322.011574074073</v>
      </c>
      <c r="T3731">
        <f t="shared" si="294"/>
        <v>2016</v>
      </c>
    </row>
    <row r="3732" spans="1:20" ht="60" hidden="1" x14ac:dyDescent="0.25">
      <c r="A3732">
        <v>2363</v>
      </c>
      <c r="B3732" s="3" t="s">
        <v>2364</v>
      </c>
      <c r="C3732" s="3" t="s">
        <v>6473</v>
      </c>
      <c r="D3732" s="6">
        <v>175000</v>
      </c>
      <c r="E3732" s="8">
        <v>0</v>
      </c>
      <c r="F3732" t="s">
        <v>8219</v>
      </c>
      <c r="G3732" t="s">
        <v>8223</v>
      </c>
      <c r="H3732" t="s">
        <v>8245</v>
      </c>
      <c r="I3732" s="10">
        <v>1451348200</v>
      </c>
      <c r="J3732">
        <v>1447460200</v>
      </c>
      <c r="K3732" t="b">
        <v>0</v>
      </c>
      <c r="L3732">
        <v>0</v>
      </c>
      <c r="M3732" t="b">
        <v>0</v>
      </c>
      <c r="N3732" s="12" t="s">
        <v>8268</v>
      </c>
      <c r="O3732" t="s">
        <v>8302</v>
      </c>
      <c r="P3732" s="6">
        <f t="shared" si="290"/>
        <v>0</v>
      </c>
      <c r="Q3732" t="e">
        <f t="shared" si="291"/>
        <v>#DIV/0!</v>
      </c>
      <c r="R3732" s="16">
        <f t="shared" si="292"/>
        <v>42322.011574074073</v>
      </c>
      <c r="S3732" s="16">
        <f t="shared" si="293"/>
        <v>42321.08447916666</v>
      </c>
      <c r="T3732">
        <f t="shared" si="294"/>
        <v>2015</v>
      </c>
    </row>
    <row r="3733" spans="1:20" ht="60" hidden="1" x14ac:dyDescent="0.25">
      <c r="A3733">
        <v>236</v>
      </c>
      <c r="B3733" s="3" t="s">
        <v>238</v>
      </c>
      <c r="C3733" s="3" t="s">
        <v>4346</v>
      </c>
      <c r="D3733" s="6">
        <v>150000</v>
      </c>
      <c r="E3733" s="8">
        <v>0</v>
      </c>
      <c r="F3733" t="s">
        <v>8220</v>
      </c>
      <c r="G3733" t="s">
        <v>8223</v>
      </c>
      <c r="H3733" t="s">
        <v>8245</v>
      </c>
      <c r="I3733" s="10">
        <v>1451952000</v>
      </c>
      <c r="J3733">
        <v>1447380099</v>
      </c>
      <c r="K3733" t="b">
        <v>0</v>
      </c>
      <c r="L3733">
        <v>0</v>
      </c>
      <c r="M3733" t="b">
        <v>0</v>
      </c>
      <c r="N3733" s="12" t="s">
        <v>8281</v>
      </c>
      <c r="O3733" t="s">
        <v>8285</v>
      </c>
      <c r="P3733" s="6">
        <f t="shared" si="290"/>
        <v>0</v>
      </c>
      <c r="Q3733" t="e">
        <f t="shared" si="291"/>
        <v>#DIV/0!</v>
      </c>
      <c r="R3733" s="16">
        <f t="shared" si="292"/>
        <v>42321.08447916666</v>
      </c>
      <c r="S3733" s="16">
        <f t="shared" si="293"/>
        <v>42171.743969907402</v>
      </c>
      <c r="T3733">
        <f t="shared" si="294"/>
        <v>2015</v>
      </c>
    </row>
    <row r="3734" spans="1:20" ht="60" hidden="1" x14ac:dyDescent="0.25">
      <c r="A3734">
        <v>2876</v>
      </c>
      <c r="B3734" s="3" t="s">
        <v>2876</v>
      </c>
      <c r="C3734" s="3" t="s">
        <v>6986</v>
      </c>
      <c r="D3734" s="6">
        <v>150000</v>
      </c>
      <c r="E3734" s="8">
        <v>0</v>
      </c>
      <c r="F3734" t="s">
        <v>8220</v>
      </c>
      <c r="G3734" t="s">
        <v>8223</v>
      </c>
      <c r="H3734" t="s">
        <v>8245</v>
      </c>
      <c r="I3734" s="10">
        <v>1437069079</v>
      </c>
      <c r="J3734">
        <v>1434477079</v>
      </c>
      <c r="K3734" t="b">
        <v>0</v>
      </c>
      <c r="L3734">
        <v>0</v>
      </c>
      <c r="M3734" t="b">
        <v>0</v>
      </c>
      <c r="N3734" s="12" t="s">
        <v>8283</v>
      </c>
      <c r="O3734" t="s">
        <v>8286</v>
      </c>
      <c r="P3734" s="6">
        <f t="shared" si="290"/>
        <v>0</v>
      </c>
      <c r="Q3734" t="e">
        <f t="shared" si="291"/>
        <v>#DIV/0!</v>
      </c>
      <c r="R3734" s="16">
        <f t="shared" si="292"/>
        <v>42171.743969907402</v>
      </c>
      <c r="S3734" s="16">
        <f t="shared" si="293"/>
        <v>42226.694780092599</v>
      </c>
      <c r="T3734">
        <f t="shared" si="294"/>
        <v>2015</v>
      </c>
    </row>
    <row r="3735" spans="1:20" ht="45" hidden="1" x14ac:dyDescent="0.25">
      <c r="A3735">
        <v>3636</v>
      </c>
      <c r="B3735" s="3" t="s">
        <v>3634</v>
      </c>
      <c r="C3735" s="3" t="s">
        <v>7746</v>
      </c>
      <c r="D3735" s="6">
        <v>150000</v>
      </c>
      <c r="E3735" s="8">
        <v>0</v>
      </c>
      <c r="F3735" t="s">
        <v>8220</v>
      </c>
      <c r="G3735" t="s">
        <v>8223</v>
      </c>
      <c r="H3735" t="s">
        <v>8245</v>
      </c>
      <c r="I3735" s="10">
        <v>1442248829</v>
      </c>
      <c r="J3735">
        <v>1439224829</v>
      </c>
      <c r="K3735" t="b">
        <v>0</v>
      </c>
      <c r="L3735">
        <v>0</v>
      </c>
      <c r="M3735" t="b">
        <v>0</v>
      </c>
      <c r="N3735" s="12" t="s">
        <v>8283</v>
      </c>
      <c r="O3735" t="s">
        <v>8295</v>
      </c>
      <c r="P3735" s="6">
        <f t="shared" si="290"/>
        <v>0</v>
      </c>
      <c r="Q3735" t="e">
        <f t="shared" si="291"/>
        <v>#DIV/0!</v>
      </c>
      <c r="R3735" s="16">
        <f t="shared" si="292"/>
        <v>42226.694780092599</v>
      </c>
      <c r="S3735" s="16">
        <f t="shared" si="293"/>
        <v>41800.819571759261</v>
      </c>
      <c r="T3735">
        <f t="shared" si="294"/>
        <v>2015</v>
      </c>
    </row>
    <row r="3736" spans="1:20" ht="60" hidden="1" x14ac:dyDescent="0.25">
      <c r="A3736">
        <v>1996</v>
      </c>
      <c r="B3736" s="3" t="s">
        <v>1997</v>
      </c>
      <c r="C3736" s="3" t="s">
        <v>6106</v>
      </c>
      <c r="D3736" s="6">
        <v>133800</v>
      </c>
      <c r="E3736" s="8">
        <v>0</v>
      </c>
      <c r="F3736" t="s">
        <v>8220</v>
      </c>
      <c r="G3736" t="s">
        <v>8223</v>
      </c>
      <c r="H3736" t="s">
        <v>8245</v>
      </c>
      <c r="I3736" s="10">
        <v>1405021211</v>
      </c>
      <c r="J3736">
        <v>1402429211</v>
      </c>
      <c r="K3736" t="b">
        <v>0</v>
      </c>
      <c r="L3736">
        <v>0</v>
      </c>
      <c r="M3736" t="b">
        <v>0</v>
      </c>
      <c r="N3736" s="12" t="s">
        <v>8273</v>
      </c>
      <c r="O3736" t="s">
        <v>8313</v>
      </c>
      <c r="P3736" s="6">
        <f t="shared" si="290"/>
        <v>0</v>
      </c>
      <c r="Q3736" t="e">
        <f t="shared" si="291"/>
        <v>#DIV/0!</v>
      </c>
      <c r="R3736" s="16">
        <f t="shared" si="292"/>
        <v>41800.819571759261</v>
      </c>
      <c r="S3736" s="16">
        <f t="shared" si="293"/>
        <v>42139.542303240742</v>
      </c>
      <c r="T3736">
        <f t="shared" si="294"/>
        <v>2014</v>
      </c>
    </row>
    <row r="3737" spans="1:20" ht="60" hidden="1" x14ac:dyDescent="0.25">
      <c r="A3737">
        <v>1445</v>
      </c>
      <c r="B3737" s="3" t="s">
        <v>1446</v>
      </c>
      <c r="C3737" s="3" t="s">
        <v>5555</v>
      </c>
      <c r="D3737" s="6">
        <v>130000</v>
      </c>
      <c r="E3737" s="8">
        <v>0</v>
      </c>
      <c r="F3737" t="s">
        <v>8220</v>
      </c>
      <c r="G3737" t="s">
        <v>8235</v>
      </c>
      <c r="H3737" t="s">
        <v>8248</v>
      </c>
      <c r="I3737" s="10">
        <v>1434286855</v>
      </c>
      <c r="J3737">
        <v>1431694855</v>
      </c>
      <c r="K3737" t="b">
        <v>0</v>
      </c>
      <c r="L3737">
        <v>0</v>
      </c>
      <c r="M3737" t="b">
        <v>0</v>
      </c>
      <c r="N3737" s="12" t="s">
        <v>8271</v>
      </c>
      <c r="O3737" t="s">
        <v>8308</v>
      </c>
      <c r="P3737" s="6">
        <f t="shared" si="290"/>
        <v>0</v>
      </c>
      <c r="Q3737" t="e">
        <f t="shared" si="291"/>
        <v>#DIV/0!</v>
      </c>
      <c r="R3737" s="16">
        <f t="shared" si="292"/>
        <v>42139.542303240742</v>
      </c>
      <c r="S3737" s="16">
        <f t="shared" si="293"/>
        <v>42796.207870370374</v>
      </c>
      <c r="T3737">
        <f t="shared" si="294"/>
        <v>2015</v>
      </c>
    </row>
    <row r="3738" spans="1:20" ht="75" hidden="1" x14ac:dyDescent="0.25">
      <c r="A3738">
        <v>1698</v>
      </c>
      <c r="B3738" s="3" t="s">
        <v>1699</v>
      </c>
      <c r="C3738" s="3" t="s">
        <v>5808</v>
      </c>
      <c r="D3738" s="6">
        <v>125000</v>
      </c>
      <c r="E3738" s="8">
        <v>0</v>
      </c>
      <c r="F3738" t="s">
        <v>8221</v>
      </c>
      <c r="G3738" t="s">
        <v>8223</v>
      </c>
      <c r="H3738" t="s">
        <v>8245</v>
      </c>
      <c r="I3738" s="10">
        <v>1490499180</v>
      </c>
      <c r="J3738">
        <v>1488430760</v>
      </c>
      <c r="K3738" t="b">
        <v>0</v>
      </c>
      <c r="L3738">
        <v>0</v>
      </c>
      <c r="M3738" t="b">
        <v>0</v>
      </c>
      <c r="N3738" s="12" t="s">
        <v>8287</v>
      </c>
      <c r="O3738" t="s">
        <v>8290</v>
      </c>
      <c r="P3738" s="6">
        <f t="shared" si="290"/>
        <v>0</v>
      </c>
      <c r="Q3738" t="e">
        <f t="shared" si="291"/>
        <v>#DIV/0!</v>
      </c>
      <c r="R3738" s="16">
        <f t="shared" si="292"/>
        <v>42796.207870370374</v>
      </c>
      <c r="S3738" s="16">
        <f t="shared" si="293"/>
        <v>41976.88490740741</v>
      </c>
      <c r="T3738">
        <f t="shared" si="294"/>
        <v>2017</v>
      </c>
    </row>
    <row r="3739" spans="1:20" ht="60" hidden="1" x14ac:dyDescent="0.25">
      <c r="A3739">
        <v>2397</v>
      </c>
      <c r="B3739" s="3" t="s">
        <v>2398</v>
      </c>
      <c r="C3739" s="3" t="s">
        <v>6507</v>
      </c>
      <c r="D3739" s="6">
        <v>124000</v>
      </c>
      <c r="E3739" s="8">
        <v>0</v>
      </c>
      <c r="F3739" t="s">
        <v>8219</v>
      </c>
      <c r="G3739" t="s">
        <v>8223</v>
      </c>
      <c r="H3739" t="s">
        <v>8245</v>
      </c>
      <c r="I3739" s="10">
        <v>1420233256</v>
      </c>
      <c r="J3739">
        <v>1417641256</v>
      </c>
      <c r="K3739" t="b">
        <v>0</v>
      </c>
      <c r="L3739">
        <v>0</v>
      </c>
      <c r="M3739" t="b">
        <v>0</v>
      </c>
      <c r="N3739" s="12" t="s">
        <v>8268</v>
      </c>
      <c r="O3739" t="s">
        <v>8302</v>
      </c>
      <c r="P3739" s="6">
        <f t="shared" si="290"/>
        <v>0</v>
      </c>
      <c r="Q3739" t="e">
        <f t="shared" si="291"/>
        <v>#DIV/0!</v>
      </c>
      <c r="R3739" s="16">
        <f t="shared" si="292"/>
        <v>41976.88490740741</v>
      </c>
      <c r="S3739" s="16">
        <f t="shared" si="293"/>
        <v>42213.013078703705</v>
      </c>
      <c r="T3739">
        <f t="shared" si="294"/>
        <v>2014</v>
      </c>
    </row>
    <row r="3740" spans="1:20" ht="45" hidden="1" x14ac:dyDescent="0.25">
      <c r="A3740">
        <v>2378</v>
      </c>
      <c r="B3740" s="3" t="s">
        <v>2379</v>
      </c>
      <c r="C3740" s="3" t="s">
        <v>6488</v>
      </c>
      <c r="D3740" s="6">
        <v>110000</v>
      </c>
      <c r="E3740" s="8">
        <v>0</v>
      </c>
      <c r="F3740" t="s">
        <v>8219</v>
      </c>
      <c r="G3740" t="s">
        <v>8223</v>
      </c>
      <c r="H3740" t="s">
        <v>8245</v>
      </c>
      <c r="I3740" s="10">
        <v>1440548330</v>
      </c>
      <c r="J3740">
        <v>1438042730</v>
      </c>
      <c r="K3740" t="b">
        <v>0</v>
      </c>
      <c r="L3740">
        <v>0</v>
      </c>
      <c r="M3740" t="b">
        <v>0</v>
      </c>
      <c r="N3740" s="12" t="s">
        <v>8268</v>
      </c>
      <c r="O3740" t="s">
        <v>8302</v>
      </c>
      <c r="P3740" s="6">
        <f t="shared" si="290"/>
        <v>0</v>
      </c>
      <c r="Q3740" t="e">
        <f t="shared" si="291"/>
        <v>#DIV/0!</v>
      </c>
      <c r="R3740" s="16">
        <f t="shared" si="292"/>
        <v>42213.013078703705</v>
      </c>
      <c r="S3740" s="16">
        <f t="shared" si="293"/>
        <v>40705.126631944448</v>
      </c>
      <c r="T3740">
        <f t="shared" si="294"/>
        <v>2015</v>
      </c>
    </row>
    <row r="3741" spans="1:20" ht="60" hidden="1" x14ac:dyDescent="0.25">
      <c r="A3741">
        <v>462</v>
      </c>
      <c r="B3741" s="3" t="s">
        <v>463</v>
      </c>
      <c r="C3741" s="3" t="s">
        <v>4572</v>
      </c>
      <c r="D3741" s="6">
        <v>100000</v>
      </c>
      <c r="E3741" s="8">
        <v>0</v>
      </c>
      <c r="F3741" t="s">
        <v>8220</v>
      </c>
      <c r="G3741" t="s">
        <v>8223</v>
      </c>
      <c r="H3741" t="s">
        <v>8245</v>
      </c>
      <c r="I3741" s="10">
        <v>1312945341</v>
      </c>
      <c r="J3741">
        <v>1307761341</v>
      </c>
      <c r="K3741" t="b">
        <v>0</v>
      </c>
      <c r="L3741">
        <v>0</v>
      </c>
      <c r="M3741" t="b">
        <v>0</v>
      </c>
      <c r="N3741" s="12" t="s">
        <v>8281</v>
      </c>
      <c r="O3741" t="s">
        <v>8299</v>
      </c>
      <c r="P3741" s="6">
        <f t="shared" si="290"/>
        <v>0</v>
      </c>
      <c r="Q3741" t="e">
        <f t="shared" si="291"/>
        <v>#DIV/0!</v>
      </c>
      <c r="R3741" s="16">
        <f t="shared" si="292"/>
        <v>40705.126631944448</v>
      </c>
      <c r="S3741" s="16">
        <f t="shared" si="293"/>
        <v>42055.739803240736</v>
      </c>
      <c r="T3741">
        <f t="shared" si="294"/>
        <v>2011</v>
      </c>
    </row>
    <row r="3742" spans="1:20" ht="60" hidden="1" x14ac:dyDescent="0.25">
      <c r="A3742">
        <v>582</v>
      </c>
      <c r="B3742" s="3" t="s">
        <v>583</v>
      </c>
      <c r="C3742" s="3" t="s">
        <v>4692</v>
      </c>
      <c r="D3742" s="6">
        <v>100000</v>
      </c>
      <c r="E3742" s="8">
        <v>0</v>
      </c>
      <c r="F3742" t="s">
        <v>8220</v>
      </c>
      <c r="G3742" t="s">
        <v>8223</v>
      </c>
      <c r="H3742" t="s">
        <v>8245</v>
      </c>
      <c r="I3742" s="10">
        <v>1426442400</v>
      </c>
      <c r="J3742">
        <v>1424454319</v>
      </c>
      <c r="K3742" t="b">
        <v>0</v>
      </c>
      <c r="L3742">
        <v>0</v>
      </c>
      <c r="M3742" t="b">
        <v>0</v>
      </c>
      <c r="N3742" s="12" t="s">
        <v>8268</v>
      </c>
      <c r="O3742" t="s">
        <v>8302</v>
      </c>
      <c r="P3742" s="6">
        <f t="shared" si="290"/>
        <v>0</v>
      </c>
      <c r="Q3742" t="e">
        <f t="shared" si="291"/>
        <v>#DIV/0!</v>
      </c>
      <c r="R3742" s="16">
        <f t="shared" si="292"/>
        <v>42055.739803240736</v>
      </c>
      <c r="S3742" s="16">
        <f t="shared" si="293"/>
        <v>42762.962013888886</v>
      </c>
      <c r="T3742">
        <f t="shared" si="294"/>
        <v>2015</v>
      </c>
    </row>
    <row r="3743" spans="1:20" ht="60" hidden="1" x14ac:dyDescent="0.25">
      <c r="A3743">
        <v>637</v>
      </c>
      <c r="B3743" s="3" t="s">
        <v>638</v>
      </c>
      <c r="C3743" s="3" t="s">
        <v>4747</v>
      </c>
      <c r="D3743" s="6">
        <v>100000</v>
      </c>
      <c r="E3743" s="8">
        <v>0</v>
      </c>
      <c r="F3743" t="s">
        <v>8219</v>
      </c>
      <c r="G3743" t="s">
        <v>8224</v>
      </c>
      <c r="H3743" t="s">
        <v>8246</v>
      </c>
      <c r="I3743" s="10">
        <v>1488063840</v>
      </c>
      <c r="J3743">
        <v>1485558318</v>
      </c>
      <c r="K3743" t="b">
        <v>0</v>
      </c>
      <c r="L3743">
        <v>0</v>
      </c>
      <c r="M3743" t="b">
        <v>0</v>
      </c>
      <c r="N3743" s="12" t="s">
        <v>8268</v>
      </c>
      <c r="O3743" t="s">
        <v>8302</v>
      </c>
      <c r="P3743" s="6">
        <f t="shared" si="290"/>
        <v>0</v>
      </c>
      <c r="Q3743" t="e">
        <f t="shared" si="291"/>
        <v>#DIV/0!</v>
      </c>
      <c r="R3743" s="16">
        <f t="shared" si="292"/>
        <v>42762.962013888886</v>
      </c>
      <c r="S3743" s="16">
        <f t="shared" si="293"/>
        <v>42676.995173611111</v>
      </c>
      <c r="T3743">
        <f t="shared" si="294"/>
        <v>2017</v>
      </c>
    </row>
    <row r="3744" spans="1:20" ht="60" hidden="1" x14ac:dyDescent="0.25">
      <c r="A3744">
        <v>706</v>
      </c>
      <c r="B3744" s="3" t="s">
        <v>707</v>
      </c>
      <c r="C3744" s="3" t="s">
        <v>4816</v>
      </c>
      <c r="D3744" s="6">
        <v>100000</v>
      </c>
      <c r="E3744" s="8">
        <v>0</v>
      </c>
      <c r="F3744" t="s">
        <v>8220</v>
      </c>
      <c r="G3744" t="s">
        <v>8226</v>
      </c>
      <c r="H3744" t="s">
        <v>8248</v>
      </c>
      <c r="I3744" s="10">
        <v>1481740740</v>
      </c>
      <c r="J3744">
        <v>1478130783</v>
      </c>
      <c r="K3744" t="b">
        <v>0</v>
      </c>
      <c r="L3744">
        <v>0</v>
      </c>
      <c r="M3744" t="b">
        <v>0</v>
      </c>
      <c r="N3744" s="12" t="s">
        <v>8268</v>
      </c>
      <c r="O3744" t="s">
        <v>8270</v>
      </c>
      <c r="P3744" s="6">
        <f t="shared" si="290"/>
        <v>0</v>
      </c>
      <c r="Q3744" t="e">
        <f t="shared" si="291"/>
        <v>#DIV/0!</v>
      </c>
      <c r="R3744" s="16">
        <f t="shared" si="292"/>
        <v>42676.995173611111</v>
      </c>
      <c r="S3744" s="16">
        <f t="shared" si="293"/>
        <v>41642.005150462966</v>
      </c>
      <c r="T3744">
        <f t="shared" si="294"/>
        <v>2016</v>
      </c>
    </row>
    <row r="3745" spans="1:20" ht="60" hidden="1" x14ac:dyDescent="0.25">
      <c r="A3745">
        <v>911</v>
      </c>
      <c r="B3745" s="3" t="s">
        <v>912</v>
      </c>
      <c r="C3745" s="3" t="s">
        <v>5021</v>
      </c>
      <c r="D3745" s="6">
        <v>100000</v>
      </c>
      <c r="E3745" s="8">
        <v>0</v>
      </c>
      <c r="F3745" t="s">
        <v>8220</v>
      </c>
      <c r="G3745" t="s">
        <v>8223</v>
      </c>
      <c r="H3745" t="s">
        <v>8245</v>
      </c>
      <c r="I3745" s="10">
        <v>1390522045</v>
      </c>
      <c r="J3745">
        <v>1388707645</v>
      </c>
      <c r="K3745" t="b">
        <v>0</v>
      </c>
      <c r="L3745">
        <v>0</v>
      </c>
      <c r="M3745" t="b">
        <v>0</v>
      </c>
      <c r="N3745" s="12" t="s">
        <v>8287</v>
      </c>
      <c r="O3745" t="s">
        <v>8310</v>
      </c>
      <c r="P3745" s="6">
        <f t="shared" si="290"/>
        <v>0</v>
      </c>
      <c r="Q3745" t="e">
        <f t="shared" si="291"/>
        <v>#DIV/0!</v>
      </c>
      <c r="R3745" s="16">
        <f t="shared" si="292"/>
        <v>41642.005150462966</v>
      </c>
      <c r="S3745" s="16">
        <f t="shared" si="293"/>
        <v>42371.446909722217</v>
      </c>
      <c r="T3745">
        <f t="shared" si="294"/>
        <v>2014</v>
      </c>
    </row>
    <row r="3746" spans="1:20" ht="45" hidden="1" x14ac:dyDescent="0.25">
      <c r="A3746">
        <v>2511</v>
      </c>
      <c r="B3746" s="3" t="s">
        <v>2511</v>
      </c>
      <c r="C3746" s="3" t="s">
        <v>6621</v>
      </c>
      <c r="D3746" s="6">
        <v>100000</v>
      </c>
      <c r="E3746" s="8">
        <v>0</v>
      </c>
      <c r="F3746" t="s">
        <v>8220</v>
      </c>
      <c r="G3746" t="s">
        <v>8224</v>
      </c>
      <c r="H3746" t="s">
        <v>8246</v>
      </c>
      <c r="I3746" s="10">
        <v>1454323413</v>
      </c>
      <c r="J3746">
        <v>1451731413</v>
      </c>
      <c r="K3746" t="b">
        <v>0</v>
      </c>
      <c r="L3746">
        <v>0</v>
      </c>
      <c r="M3746" t="b">
        <v>0</v>
      </c>
      <c r="N3746" s="12" t="s">
        <v>8279</v>
      </c>
      <c r="O3746" t="s">
        <v>8317</v>
      </c>
      <c r="P3746" s="6">
        <f t="shared" si="290"/>
        <v>0</v>
      </c>
      <c r="Q3746" t="e">
        <f t="shared" si="291"/>
        <v>#DIV/0!</v>
      </c>
      <c r="R3746" s="16">
        <f t="shared" si="292"/>
        <v>42371.446909722217</v>
      </c>
      <c r="S3746" s="16">
        <f t="shared" si="293"/>
        <v>42612.600520833337</v>
      </c>
      <c r="T3746">
        <f t="shared" si="294"/>
        <v>2016</v>
      </c>
    </row>
    <row r="3747" spans="1:20" ht="60" hidden="1" x14ac:dyDescent="0.25">
      <c r="A3747">
        <v>2520</v>
      </c>
      <c r="B3747" s="3" t="s">
        <v>2520</v>
      </c>
      <c r="C3747" s="3" t="s">
        <v>6630</v>
      </c>
      <c r="D3747" s="6">
        <v>100000</v>
      </c>
      <c r="E3747" s="8">
        <v>0</v>
      </c>
      <c r="F3747" t="s">
        <v>8220</v>
      </c>
      <c r="G3747" t="s">
        <v>8223</v>
      </c>
      <c r="H3747" t="s">
        <v>8245</v>
      </c>
      <c r="I3747" s="10">
        <v>1476559260</v>
      </c>
      <c r="J3747">
        <v>1472567085</v>
      </c>
      <c r="K3747" t="b">
        <v>0</v>
      </c>
      <c r="L3747">
        <v>0</v>
      </c>
      <c r="M3747" t="b">
        <v>0</v>
      </c>
      <c r="N3747" s="12" t="s">
        <v>8279</v>
      </c>
      <c r="O3747" t="s">
        <v>8317</v>
      </c>
      <c r="P3747" s="6">
        <f t="shared" si="290"/>
        <v>0</v>
      </c>
      <c r="Q3747" t="e">
        <f t="shared" si="291"/>
        <v>#DIV/0!</v>
      </c>
      <c r="R3747" s="16">
        <f t="shared" si="292"/>
        <v>42612.600520833337</v>
      </c>
      <c r="S3747" s="16">
        <f t="shared" si="293"/>
        <v>42260.528807870374</v>
      </c>
      <c r="T3747">
        <f t="shared" si="294"/>
        <v>2016</v>
      </c>
    </row>
    <row r="3748" spans="1:20" ht="60" hidden="1" x14ac:dyDescent="0.25">
      <c r="A3748">
        <v>2561</v>
      </c>
      <c r="B3748" s="3" t="s">
        <v>2561</v>
      </c>
      <c r="C3748" s="3" t="s">
        <v>6671</v>
      </c>
      <c r="D3748" s="6">
        <v>100000</v>
      </c>
      <c r="E3748" s="8">
        <v>0</v>
      </c>
      <c r="F3748" t="s">
        <v>8219</v>
      </c>
      <c r="G3748" t="s">
        <v>8228</v>
      </c>
      <c r="H3748" t="s">
        <v>8250</v>
      </c>
      <c r="I3748" s="10">
        <v>1444740089</v>
      </c>
      <c r="J3748">
        <v>1442148089</v>
      </c>
      <c r="K3748" t="b">
        <v>0</v>
      </c>
      <c r="L3748">
        <v>0</v>
      </c>
      <c r="M3748" t="b">
        <v>0</v>
      </c>
      <c r="N3748" s="12" t="s">
        <v>8279</v>
      </c>
      <c r="O3748" t="s">
        <v>8305</v>
      </c>
      <c r="P3748" s="6">
        <f t="shared" si="290"/>
        <v>0</v>
      </c>
      <c r="Q3748" t="e">
        <f t="shared" si="291"/>
        <v>#DIV/0!</v>
      </c>
      <c r="R3748" s="16">
        <f t="shared" si="292"/>
        <v>42260.528807870374</v>
      </c>
      <c r="S3748" s="16">
        <f t="shared" si="293"/>
        <v>42774.447777777779</v>
      </c>
      <c r="T3748">
        <f t="shared" si="294"/>
        <v>2015</v>
      </c>
    </row>
    <row r="3749" spans="1:20" ht="45" hidden="1" x14ac:dyDescent="0.25">
      <c r="A3749">
        <v>2780</v>
      </c>
      <c r="B3749" s="3" t="s">
        <v>2780</v>
      </c>
      <c r="C3749" s="3" t="s">
        <v>6890</v>
      </c>
      <c r="D3749" s="6">
        <v>100000</v>
      </c>
      <c r="E3749" s="8">
        <v>0</v>
      </c>
      <c r="F3749" t="s">
        <v>8220</v>
      </c>
      <c r="G3749" t="s">
        <v>8236</v>
      </c>
      <c r="H3749" t="s">
        <v>8248</v>
      </c>
      <c r="I3749" s="10">
        <v>1489142688</v>
      </c>
      <c r="J3749">
        <v>1486550688</v>
      </c>
      <c r="K3749" t="b">
        <v>0</v>
      </c>
      <c r="L3749">
        <v>0</v>
      </c>
      <c r="M3749" t="b">
        <v>0</v>
      </c>
      <c r="N3749" s="12" t="s">
        <v>8271</v>
      </c>
      <c r="O3749" t="s">
        <v>8316</v>
      </c>
      <c r="P3749" s="6">
        <f t="shared" si="290"/>
        <v>0</v>
      </c>
      <c r="Q3749" t="e">
        <f t="shared" si="291"/>
        <v>#DIV/0!</v>
      </c>
      <c r="R3749" s="16">
        <f t="shared" si="292"/>
        <v>42774.447777777779</v>
      </c>
      <c r="S3749" s="16">
        <f t="shared" si="293"/>
        <v>42034.856817129628</v>
      </c>
      <c r="T3749">
        <f t="shared" si="294"/>
        <v>2017</v>
      </c>
    </row>
    <row r="3750" spans="1:20" ht="60" hidden="1" x14ac:dyDescent="0.25">
      <c r="A3750">
        <v>3127</v>
      </c>
      <c r="B3750" s="3" t="s">
        <v>3127</v>
      </c>
      <c r="C3750" s="3" t="s">
        <v>7237</v>
      </c>
      <c r="D3750" s="6">
        <v>100000</v>
      </c>
      <c r="E3750" s="8">
        <v>0</v>
      </c>
      <c r="F3750" t="s">
        <v>8219</v>
      </c>
      <c r="G3750" t="s">
        <v>8223</v>
      </c>
      <c r="H3750" t="s">
        <v>8245</v>
      </c>
      <c r="I3750" s="10">
        <v>1425242029</v>
      </c>
      <c r="J3750">
        <v>1422650029</v>
      </c>
      <c r="K3750" t="b">
        <v>0</v>
      </c>
      <c r="L3750">
        <v>0</v>
      </c>
      <c r="M3750" t="b">
        <v>0</v>
      </c>
      <c r="N3750" s="12" t="s">
        <v>8283</v>
      </c>
      <c r="O3750" t="s">
        <v>8284</v>
      </c>
      <c r="P3750" s="6">
        <f t="shared" si="290"/>
        <v>0</v>
      </c>
      <c r="Q3750" t="e">
        <f t="shared" si="291"/>
        <v>#DIV/0!</v>
      </c>
      <c r="R3750" s="16">
        <f t="shared" si="292"/>
        <v>42034.856817129628</v>
      </c>
      <c r="S3750" s="16">
        <f t="shared" si="293"/>
        <v>42291.833287037036</v>
      </c>
      <c r="T3750">
        <f t="shared" si="294"/>
        <v>2015</v>
      </c>
    </row>
    <row r="3751" spans="1:20" ht="60" hidden="1" x14ac:dyDescent="0.25">
      <c r="A3751">
        <v>3628</v>
      </c>
      <c r="B3751" s="3" t="s">
        <v>3626</v>
      </c>
      <c r="C3751" s="3" t="s">
        <v>7738</v>
      </c>
      <c r="D3751" s="6">
        <v>100000</v>
      </c>
      <c r="E3751" s="8">
        <v>0</v>
      </c>
      <c r="F3751" t="s">
        <v>8220</v>
      </c>
      <c r="G3751" t="s">
        <v>8223</v>
      </c>
      <c r="H3751" t="s">
        <v>8245</v>
      </c>
      <c r="I3751" s="10">
        <v>1450040396</v>
      </c>
      <c r="J3751">
        <v>1444852796</v>
      </c>
      <c r="K3751" t="b">
        <v>0</v>
      </c>
      <c r="L3751">
        <v>0</v>
      </c>
      <c r="M3751" t="b">
        <v>0</v>
      </c>
      <c r="N3751" s="12" t="s">
        <v>8283</v>
      </c>
      <c r="O3751" t="s">
        <v>8295</v>
      </c>
      <c r="P3751" s="6">
        <f t="shared" si="290"/>
        <v>0</v>
      </c>
      <c r="Q3751" t="e">
        <f t="shared" si="291"/>
        <v>#DIV/0!</v>
      </c>
      <c r="R3751" s="16">
        <f t="shared" si="292"/>
        <v>42291.833287037036</v>
      </c>
      <c r="S3751" s="16">
        <f t="shared" si="293"/>
        <v>42047.394942129627</v>
      </c>
      <c r="T3751">
        <f t="shared" si="294"/>
        <v>2015</v>
      </c>
    </row>
    <row r="3752" spans="1:20" ht="45" hidden="1" x14ac:dyDescent="0.25">
      <c r="A3752">
        <v>172</v>
      </c>
      <c r="B3752" s="3" t="s">
        <v>174</v>
      </c>
      <c r="C3752" s="3" t="s">
        <v>4282</v>
      </c>
      <c r="D3752" s="6">
        <v>95000</v>
      </c>
      <c r="E3752" s="8">
        <v>0</v>
      </c>
      <c r="F3752" t="s">
        <v>8220</v>
      </c>
      <c r="G3752" t="s">
        <v>8223</v>
      </c>
      <c r="H3752" t="s">
        <v>8245</v>
      </c>
      <c r="I3752" s="10">
        <v>1426753723</v>
      </c>
      <c r="J3752">
        <v>1423733323</v>
      </c>
      <c r="K3752" t="b">
        <v>0</v>
      </c>
      <c r="L3752">
        <v>0</v>
      </c>
      <c r="M3752" t="b">
        <v>0</v>
      </c>
      <c r="N3752" s="12" t="s">
        <v>8281</v>
      </c>
      <c r="O3752" t="s">
        <v>8285</v>
      </c>
      <c r="P3752" s="6">
        <f t="shared" si="290"/>
        <v>0</v>
      </c>
      <c r="Q3752" t="e">
        <f t="shared" si="291"/>
        <v>#DIV/0!</v>
      </c>
      <c r="R3752" s="16">
        <f t="shared" si="292"/>
        <v>42047.394942129627</v>
      </c>
      <c r="S3752" s="16">
        <f t="shared" si="293"/>
        <v>41986.108726851846</v>
      </c>
      <c r="T3752">
        <f t="shared" si="294"/>
        <v>2015</v>
      </c>
    </row>
    <row r="3753" spans="1:20" ht="60" hidden="1" x14ac:dyDescent="0.25">
      <c r="A3753">
        <v>2575</v>
      </c>
      <c r="B3753" s="3" t="s">
        <v>2575</v>
      </c>
      <c r="C3753" s="3" t="s">
        <v>6685</v>
      </c>
      <c r="D3753" s="6">
        <v>85000</v>
      </c>
      <c r="E3753" s="8">
        <v>0</v>
      </c>
      <c r="F3753" t="s">
        <v>8219</v>
      </c>
      <c r="G3753" t="s">
        <v>8223</v>
      </c>
      <c r="H3753" t="s">
        <v>8245</v>
      </c>
      <c r="I3753" s="10">
        <v>1421030194</v>
      </c>
      <c r="J3753">
        <v>1418438194</v>
      </c>
      <c r="K3753" t="b">
        <v>0</v>
      </c>
      <c r="L3753">
        <v>0</v>
      </c>
      <c r="M3753" t="b">
        <v>0</v>
      </c>
      <c r="N3753" s="12" t="s">
        <v>8279</v>
      </c>
      <c r="O3753" t="s">
        <v>8305</v>
      </c>
      <c r="P3753" s="6">
        <f t="shared" si="290"/>
        <v>0</v>
      </c>
      <c r="Q3753" t="e">
        <f t="shared" si="291"/>
        <v>#DIV/0!</v>
      </c>
      <c r="R3753" s="16">
        <f t="shared" si="292"/>
        <v>41986.108726851846</v>
      </c>
      <c r="S3753" s="16">
        <f t="shared" si="293"/>
        <v>42328.560613425929</v>
      </c>
      <c r="T3753">
        <f t="shared" si="294"/>
        <v>2014</v>
      </c>
    </row>
    <row r="3754" spans="1:20" ht="60" hidden="1" x14ac:dyDescent="0.25">
      <c r="A3754">
        <v>611</v>
      </c>
      <c r="B3754" s="3" t="s">
        <v>612</v>
      </c>
      <c r="C3754" s="3" t="s">
        <v>4721</v>
      </c>
      <c r="D3754" s="6">
        <v>80000</v>
      </c>
      <c r="E3754" s="8">
        <v>0</v>
      </c>
      <c r="F3754" t="s">
        <v>8219</v>
      </c>
      <c r="G3754" t="s">
        <v>8229</v>
      </c>
      <c r="H3754" t="s">
        <v>8248</v>
      </c>
      <c r="I3754" s="10">
        <v>1453210037</v>
      </c>
      <c r="J3754">
        <v>1448026037</v>
      </c>
      <c r="K3754" t="b">
        <v>0</v>
      </c>
      <c r="L3754">
        <v>0</v>
      </c>
      <c r="M3754" t="b">
        <v>0</v>
      </c>
      <c r="N3754" s="12" t="s">
        <v>8268</v>
      </c>
      <c r="O3754" t="s">
        <v>8302</v>
      </c>
      <c r="P3754" s="6">
        <f t="shared" si="290"/>
        <v>0</v>
      </c>
      <c r="Q3754" t="e">
        <f t="shared" si="291"/>
        <v>#DIV/0!</v>
      </c>
      <c r="R3754" s="16">
        <f t="shared" si="292"/>
        <v>42328.560613425929</v>
      </c>
      <c r="S3754" s="16">
        <f t="shared" si="293"/>
        <v>42438.779131944444</v>
      </c>
      <c r="T3754">
        <f t="shared" si="294"/>
        <v>2015</v>
      </c>
    </row>
    <row r="3755" spans="1:20" ht="45" hidden="1" x14ac:dyDescent="0.25">
      <c r="A3755">
        <v>2958</v>
      </c>
      <c r="B3755" s="3" t="s">
        <v>2958</v>
      </c>
      <c r="C3755" s="3" t="s">
        <v>7068</v>
      </c>
      <c r="D3755" s="6">
        <v>80000</v>
      </c>
      <c r="E3755" s="8">
        <v>0</v>
      </c>
      <c r="F3755" t="s">
        <v>8219</v>
      </c>
      <c r="G3755" t="s">
        <v>8223</v>
      </c>
      <c r="H3755" t="s">
        <v>8245</v>
      </c>
      <c r="I3755" s="10">
        <v>1462729317</v>
      </c>
      <c r="J3755">
        <v>1457548917</v>
      </c>
      <c r="K3755" t="b">
        <v>0</v>
      </c>
      <c r="L3755">
        <v>0</v>
      </c>
      <c r="M3755" t="b">
        <v>0</v>
      </c>
      <c r="N3755" s="12" t="s">
        <v>8283</v>
      </c>
      <c r="O3755" t="s">
        <v>8284</v>
      </c>
      <c r="P3755" s="6">
        <f t="shared" si="290"/>
        <v>0</v>
      </c>
      <c r="Q3755" t="e">
        <f t="shared" si="291"/>
        <v>#DIV/0!</v>
      </c>
      <c r="R3755" s="16">
        <f t="shared" si="292"/>
        <v>42438.779131944444</v>
      </c>
      <c r="S3755" s="16">
        <f t="shared" si="293"/>
        <v>42122.009224537032</v>
      </c>
      <c r="T3755">
        <f t="shared" si="294"/>
        <v>2016</v>
      </c>
    </row>
    <row r="3756" spans="1:20" ht="60" hidden="1" x14ac:dyDescent="0.25">
      <c r="A3756">
        <v>623</v>
      </c>
      <c r="B3756" s="3" t="s">
        <v>624</v>
      </c>
      <c r="C3756" s="3" t="s">
        <v>4733</v>
      </c>
      <c r="D3756" s="6">
        <v>75000</v>
      </c>
      <c r="E3756" s="8">
        <v>0</v>
      </c>
      <c r="F3756" t="s">
        <v>8219</v>
      </c>
      <c r="G3756" t="s">
        <v>8225</v>
      </c>
      <c r="H3756" t="s">
        <v>8247</v>
      </c>
      <c r="I3756" s="10">
        <v>1432771997</v>
      </c>
      <c r="J3756">
        <v>1430179997</v>
      </c>
      <c r="K3756" t="b">
        <v>0</v>
      </c>
      <c r="L3756">
        <v>0</v>
      </c>
      <c r="M3756" t="b">
        <v>0</v>
      </c>
      <c r="N3756" s="12" t="s">
        <v>8268</v>
      </c>
      <c r="O3756" t="s">
        <v>8302</v>
      </c>
      <c r="P3756" s="6">
        <f t="shared" si="290"/>
        <v>0</v>
      </c>
      <c r="Q3756" t="e">
        <f t="shared" si="291"/>
        <v>#DIV/0!</v>
      </c>
      <c r="R3756" s="16">
        <f t="shared" si="292"/>
        <v>42122.009224537032</v>
      </c>
      <c r="S3756" s="16">
        <f t="shared" si="293"/>
        <v>41843.632523148146</v>
      </c>
      <c r="T3756">
        <f t="shared" si="294"/>
        <v>2015</v>
      </c>
    </row>
    <row r="3757" spans="1:20" ht="60" hidden="1" x14ac:dyDescent="0.25">
      <c r="A3757">
        <v>3114</v>
      </c>
      <c r="B3757" s="3" t="s">
        <v>3114</v>
      </c>
      <c r="C3757" s="3" t="s">
        <v>7224</v>
      </c>
      <c r="D3757" s="6">
        <v>75000</v>
      </c>
      <c r="E3757" s="8">
        <v>0</v>
      </c>
      <c r="F3757" t="s">
        <v>8220</v>
      </c>
      <c r="G3757" t="s">
        <v>8223</v>
      </c>
      <c r="H3757" t="s">
        <v>8245</v>
      </c>
      <c r="I3757" s="10">
        <v>1411312250</v>
      </c>
      <c r="J3757">
        <v>1406128250</v>
      </c>
      <c r="K3757" t="b">
        <v>0</v>
      </c>
      <c r="L3757">
        <v>0</v>
      </c>
      <c r="M3757" t="b">
        <v>0</v>
      </c>
      <c r="N3757" s="12" t="s">
        <v>8283</v>
      </c>
      <c r="O3757" t="s">
        <v>8284</v>
      </c>
      <c r="P3757" s="6">
        <f t="shared" si="290"/>
        <v>0</v>
      </c>
      <c r="Q3757" t="e">
        <f t="shared" si="291"/>
        <v>#DIV/0!</v>
      </c>
      <c r="R3757" s="16">
        <f t="shared" si="292"/>
        <v>41843.632523148146</v>
      </c>
      <c r="S3757" s="16">
        <f t="shared" si="293"/>
        <v>42495.722187499996</v>
      </c>
      <c r="T3757">
        <f t="shared" si="294"/>
        <v>2014</v>
      </c>
    </row>
    <row r="3758" spans="1:20" ht="45" hidden="1" x14ac:dyDescent="0.25">
      <c r="A3758">
        <v>4098</v>
      </c>
      <c r="B3758" s="3" t="s">
        <v>4094</v>
      </c>
      <c r="C3758" s="3" t="s">
        <v>8201</v>
      </c>
      <c r="D3758" s="6">
        <v>75000</v>
      </c>
      <c r="E3758" s="8">
        <v>0</v>
      </c>
      <c r="F3758" t="s">
        <v>8220</v>
      </c>
      <c r="G3758" t="s">
        <v>8223</v>
      </c>
      <c r="H3758" t="s">
        <v>8245</v>
      </c>
      <c r="I3758" s="10">
        <v>1465060797</v>
      </c>
      <c r="J3758">
        <v>1462468797</v>
      </c>
      <c r="K3758" t="b">
        <v>0</v>
      </c>
      <c r="L3758">
        <v>0</v>
      </c>
      <c r="M3758" t="b">
        <v>0</v>
      </c>
      <c r="N3758" s="12" t="s">
        <v>8283</v>
      </c>
      <c r="O3758" t="s">
        <v>8286</v>
      </c>
      <c r="P3758" s="6">
        <f t="shared" si="290"/>
        <v>0</v>
      </c>
      <c r="Q3758" t="e">
        <f t="shared" si="291"/>
        <v>#DIV/0!</v>
      </c>
      <c r="R3758" s="16">
        <f t="shared" si="292"/>
        <v>42495.722187499996</v>
      </c>
      <c r="S3758" s="16">
        <f t="shared" si="293"/>
        <v>42491.80768518518</v>
      </c>
      <c r="T3758">
        <f t="shared" si="294"/>
        <v>2016</v>
      </c>
    </row>
    <row r="3759" spans="1:20" ht="45" hidden="1" x14ac:dyDescent="0.25">
      <c r="A3759">
        <v>133</v>
      </c>
      <c r="B3759" s="3" t="s">
        <v>135</v>
      </c>
      <c r="C3759" s="3" t="s">
        <v>4244</v>
      </c>
      <c r="D3759" s="6">
        <v>71764</v>
      </c>
      <c r="E3759" s="8">
        <v>0</v>
      </c>
      <c r="F3759" t="s">
        <v>8219</v>
      </c>
      <c r="G3759" t="s">
        <v>8223</v>
      </c>
      <c r="H3759" t="s">
        <v>8245</v>
      </c>
      <c r="I3759" s="10">
        <v>1464715860</v>
      </c>
      <c r="J3759">
        <v>1462130584</v>
      </c>
      <c r="K3759" t="b">
        <v>0</v>
      </c>
      <c r="L3759">
        <v>0</v>
      </c>
      <c r="M3759" t="b">
        <v>0</v>
      </c>
      <c r="N3759" s="12" t="s">
        <v>8281</v>
      </c>
      <c r="O3759" t="s">
        <v>8297</v>
      </c>
      <c r="P3759" s="6">
        <f t="shared" si="290"/>
        <v>0</v>
      </c>
      <c r="Q3759" t="e">
        <f t="shared" si="291"/>
        <v>#DIV/0!</v>
      </c>
      <c r="R3759" s="16">
        <f t="shared" si="292"/>
        <v>42491.80768518518</v>
      </c>
      <c r="S3759" s="16">
        <f t="shared" si="293"/>
        <v>42143.79415509259</v>
      </c>
      <c r="T3759">
        <f t="shared" si="294"/>
        <v>2016</v>
      </c>
    </row>
    <row r="3760" spans="1:20" ht="45" hidden="1" x14ac:dyDescent="0.25">
      <c r="A3760">
        <v>602</v>
      </c>
      <c r="B3760" s="3" t="s">
        <v>603</v>
      </c>
      <c r="C3760" s="3" t="s">
        <v>4712</v>
      </c>
      <c r="D3760" s="6">
        <v>70000</v>
      </c>
      <c r="E3760" s="8">
        <v>0</v>
      </c>
      <c r="F3760" t="s">
        <v>8219</v>
      </c>
      <c r="G3760" t="s">
        <v>8223</v>
      </c>
      <c r="H3760" t="s">
        <v>8245</v>
      </c>
      <c r="I3760" s="10">
        <v>1434654215</v>
      </c>
      <c r="J3760">
        <v>1432062215</v>
      </c>
      <c r="K3760" t="b">
        <v>0</v>
      </c>
      <c r="L3760">
        <v>0</v>
      </c>
      <c r="M3760" t="b">
        <v>0</v>
      </c>
      <c r="N3760" s="12" t="s">
        <v>8268</v>
      </c>
      <c r="O3760" t="s">
        <v>8302</v>
      </c>
      <c r="P3760" s="6">
        <f t="shared" si="290"/>
        <v>0</v>
      </c>
      <c r="Q3760" t="e">
        <f t="shared" si="291"/>
        <v>#DIV/0!</v>
      </c>
      <c r="R3760" s="16">
        <f t="shared" si="292"/>
        <v>42143.79415509259</v>
      </c>
      <c r="S3760" s="16">
        <f t="shared" si="293"/>
        <v>42239.573993055557</v>
      </c>
      <c r="T3760">
        <f t="shared" si="294"/>
        <v>2015</v>
      </c>
    </row>
    <row r="3761" spans="1:20" ht="60" hidden="1" x14ac:dyDescent="0.25">
      <c r="A3761">
        <v>137</v>
      </c>
      <c r="B3761" s="3" t="s">
        <v>139</v>
      </c>
      <c r="C3761" s="3" t="s">
        <v>4247</v>
      </c>
      <c r="D3761" s="6">
        <v>55000</v>
      </c>
      <c r="E3761" s="8">
        <v>0</v>
      </c>
      <c r="F3761" t="s">
        <v>8219</v>
      </c>
      <c r="G3761" t="s">
        <v>8231</v>
      </c>
      <c r="H3761" t="s">
        <v>8252</v>
      </c>
      <c r="I3761" s="10">
        <v>1444657593</v>
      </c>
      <c r="J3761">
        <v>1440337593</v>
      </c>
      <c r="K3761" t="b">
        <v>0</v>
      </c>
      <c r="L3761">
        <v>0</v>
      </c>
      <c r="M3761" t="b">
        <v>0</v>
      </c>
      <c r="N3761" s="12" t="s">
        <v>8281</v>
      </c>
      <c r="O3761" t="s">
        <v>8297</v>
      </c>
      <c r="P3761" s="6">
        <f t="shared" si="290"/>
        <v>0</v>
      </c>
      <c r="Q3761" t="e">
        <f t="shared" si="291"/>
        <v>#DIV/0!</v>
      </c>
      <c r="R3761" s="16">
        <f t="shared" si="292"/>
        <v>42239.573993055557</v>
      </c>
      <c r="S3761" s="16">
        <f t="shared" si="293"/>
        <v>41959.369988425926</v>
      </c>
      <c r="T3761">
        <f t="shared" si="294"/>
        <v>2015</v>
      </c>
    </row>
    <row r="3762" spans="1:20" ht="60" hidden="1" x14ac:dyDescent="0.25">
      <c r="A3762">
        <v>208</v>
      </c>
      <c r="B3762" s="3" t="s">
        <v>210</v>
      </c>
      <c r="C3762" s="3" t="s">
        <v>4318</v>
      </c>
      <c r="D3762" s="6">
        <v>50000</v>
      </c>
      <c r="E3762" s="8">
        <v>0</v>
      </c>
      <c r="F3762" t="s">
        <v>8220</v>
      </c>
      <c r="G3762" t="s">
        <v>8225</v>
      </c>
      <c r="H3762" t="s">
        <v>8247</v>
      </c>
      <c r="I3762" s="10">
        <v>1418719967</v>
      </c>
      <c r="J3762">
        <v>1416127967</v>
      </c>
      <c r="K3762" t="b">
        <v>0</v>
      </c>
      <c r="L3762">
        <v>0</v>
      </c>
      <c r="M3762" t="b">
        <v>0</v>
      </c>
      <c r="N3762" s="12" t="s">
        <v>8281</v>
      </c>
      <c r="O3762" t="s">
        <v>8285</v>
      </c>
      <c r="P3762" s="6">
        <f t="shared" si="290"/>
        <v>0</v>
      </c>
      <c r="Q3762" t="e">
        <f t="shared" si="291"/>
        <v>#DIV/0!</v>
      </c>
      <c r="R3762" s="16">
        <f t="shared" si="292"/>
        <v>41959.369988425926</v>
      </c>
      <c r="S3762" s="16">
        <f t="shared" si="293"/>
        <v>42031.837546296301</v>
      </c>
      <c r="T3762">
        <f t="shared" si="294"/>
        <v>2014</v>
      </c>
    </row>
    <row r="3763" spans="1:20" ht="30" hidden="1" x14ac:dyDescent="0.25">
      <c r="A3763">
        <v>221</v>
      </c>
      <c r="B3763" s="3" t="s">
        <v>223</v>
      </c>
      <c r="C3763" s="3" t="s">
        <v>4331</v>
      </c>
      <c r="D3763" s="6">
        <v>50000</v>
      </c>
      <c r="E3763" s="8">
        <v>0</v>
      </c>
      <c r="F3763" t="s">
        <v>8220</v>
      </c>
      <c r="G3763" t="s">
        <v>8223</v>
      </c>
      <c r="H3763" t="s">
        <v>8245</v>
      </c>
      <c r="I3763" s="10">
        <v>1427569564</v>
      </c>
      <c r="J3763">
        <v>1422389164</v>
      </c>
      <c r="K3763" t="b">
        <v>0</v>
      </c>
      <c r="L3763">
        <v>0</v>
      </c>
      <c r="M3763" t="b">
        <v>0</v>
      </c>
      <c r="N3763" s="12" t="s">
        <v>8281</v>
      </c>
      <c r="O3763" t="s">
        <v>8285</v>
      </c>
      <c r="P3763" s="6">
        <f t="shared" si="290"/>
        <v>0</v>
      </c>
      <c r="Q3763" t="e">
        <f t="shared" si="291"/>
        <v>#DIV/0!</v>
      </c>
      <c r="R3763" s="16">
        <f t="shared" si="292"/>
        <v>42031.837546296301</v>
      </c>
      <c r="S3763" s="16">
        <f t="shared" si="293"/>
        <v>42669.594837962963</v>
      </c>
      <c r="T3763">
        <f t="shared" si="294"/>
        <v>2015</v>
      </c>
    </row>
    <row r="3764" spans="1:20" ht="60" hidden="1" x14ac:dyDescent="0.25">
      <c r="A3764">
        <v>487</v>
      </c>
      <c r="B3764" s="3" t="s">
        <v>488</v>
      </c>
      <c r="C3764" s="3" t="s">
        <v>4597</v>
      </c>
      <c r="D3764" s="6">
        <v>50000</v>
      </c>
      <c r="E3764" s="8">
        <v>0</v>
      </c>
      <c r="F3764" t="s">
        <v>8220</v>
      </c>
      <c r="G3764" t="s">
        <v>8228</v>
      </c>
      <c r="H3764" t="s">
        <v>8250</v>
      </c>
      <c r="I3764" s="10">
        <v>1482678994</v>
      </c>
      <c r="J3764">
        <v>1477491394</v>
      </c>
      <c r="K3764" t="b">
        <v>0</v>
      </c>
      <c r="L3764">
        <v>0</v>
      </c>
      <c r="M3764" t="b">
        <v>0</v>
      </c>
      <c r="N3764" s="12" t="s">
        <v>8281</v>
      </c>
      <c r="O3764" t="s">
        <v>8299</v>
      </c>
      <c r="P3764" s="6">
        <f t="shared" si="290"/>
        <v>0</v>
      </c>
      <c r="Q3764" t="e">
        <f t="shared" si="291"/>
        <v>#DIV/0!</v>
      </c>
      <c r="R3764" s="16">
        <f t="shared" si="292"/>
        <v>42669.594837962963</v>
      </c>
      <c r="S3764" s="16">
        <f t="shared" si="293"/>
        <v>42692.389062500006</v>
      </c>
      <c r="T3764">
        <f t="shared" si="294"/>
        <v>2016</v>
      </c>
    </row>
    <row r="3765" spans="1:20" ht="60" hidden="1" x14ac:dyDescent="0.25">
      <c r="A3765">
        <v>562</v>
      </c>
      <c r="B3765" s="3" t="s">
        <v>563</v>
      </c>
      <c r="C3765" s="3" t="s">
        <v>4672</v>
      </c>
      <c r="D3765" s="6">
        <v>50000</v>
      </c>
      <c r="E3765" s="8">
        <v>0</v>
      </c>
      <c r="F3765" t="s">
        <v>8220</v>
      </c>
      <c r="G3765" t="s">
        <v>8232</v>
      </c>
      <c r="H3765" t="s">
        <v>8248</v>
      </c>
      <c r="I3765" s="10">
        <v>1482052815</v>
      </c>
      <c r="J3765">
        <v>1479460815</v>
      </c>
      <c r="K3765" t="b">
        <v>0</v>
      </c>
      <c r="L3765">
        <v>0</v>
      </c>
      <c r="M3765" t="b">
        <v>0</v>
      </c>
      <c r="N3765" s="12" t="s">
        <v>8268</v>
      </c>
      <c r="O3765" t="s">
        <v>8302</v>
      </c>
      <c r="P3765" s="6">
        <f t="shared" si="290"/>
        <v>0</v>
      </c>
      <c r="Q3765" t="e">
        <f t="shared" si="291"/>
        <v>#DIV/0!</v>
      </c>
      <c r="R3765" s="16">
        <f t="shared" si="292"/>
        <v>42692.389062500006</v>
      </c>
      <c r="S3765" s="16">
        <f t="shared" si="293"/>
        <v>42007.788680555561</v>
      </c>
      <c r="T3765">
        <f t="shared" si="294"/>
        <v>2016</v>
      </c>
    </row>
    <row r="3766" spans="1:20" ht="45" hidden="1" x14ac:dyDescent="0.25">
      <c r="A3766">
        <v>1234</v>
      </c>
      <c r="B3766" s="3" t="s">
        <v>1235</v>
      </c>
      <c r="C3766" s="3" t="s">
        <v>5344</v>
      </c>
      <c r="D3766" s="6">
        <v>50000</v>
      </c>
      <c r="E3766" s="8">
        <v>0</v>
      </c>
      <c r="F3766" t="s">
        <v>8219</v>
      </c>
      <c r="G3766" t="s">
        <v>8224</v>
      </c>
      <c r="H3766" t="s">
        <v>8246</v>
      </c>
      <c r="I3766" s="10">
        <v>1422903342</v>
      </c>
      <c r="J3766">
        <v>1420311342</v>
      </c>
      <c r="K3766" t="b">
        <v>0</v>
      </c>
      <c r="L3766">
        <v>0</v>
      </c>
      <c r="M3766" t="b">
        <v>0</v>
      </c>
      <c r="N3766" s="12" t="s">
        <v>8287</v>
      </c>
      <c r="O3766" t="s">
        <v>8314</v>
      </c>
      <c r="P3766" s="6">
        <f t="shared" si="290"/>
        <v>0</v>
      </c>
      <c r="Q3766" t="e">
        <f t="shared" si="291"/>
        <v>#DIV/0!</v>
      </c>
      <c r="R3766" s="16">
        <f t="shared" si="292"/>
        <v>42007.788680555561</v>
      </c>
      <c r="S3766" s="16">
        <f t="shared" si="293"/>
        <v>42299.926145833335</v>
      </c>
      <c r="T3766">
        <f t="shared" si="294"/>
        <v>2015</v>
      </c>
    </row>
    <row r="3767" spans="1:20" ht="45" hidden="1" x14ac:dyDescent="0.25">
      <c r="A3767">
        <v>1416</v>
      </c>
      <c r="B3767" s="3" t="s">
        <v>1417</v>
      </c>
      <c r="C3767" s="3" t="s">
        <v>5526</v>
      </c>
      <c r="D3767" s="6">
        <v>50000</v>
      </c>
      <c r="E3767" s="8">
        <v>0</v>
      </c>
      <c r="F3767" t="s">
        <v>8220</v>
      </c>
      <c r="G3767" t="s">
        <v>8223</v>
      </c>
      <c r="H3767" t="s">
        <v>8245</v>
      </c>
      <c r="I3767" s="10">
        <v>1448147619</v>
      </c>
      <c r="J3767">
        <v>1445552019</v>
      </c>
      <c r="K3767" t="b">
        <v>0</v>
      </c>
      <c r="L3767">
        <v>0</v>
      </c>
      <c r="M3767" t="b">
        <v>0</v>
      </c>
      <c r="N3767" s="12" t="s">
        <v>8271</v>
      </c>
      <c r="O3767" t="s">
        <v>8308</v>
      </c>
      <c r="P3767" s="6">
        <f t="shared" si="290"/>
        <v>0</v>
      </c>
      <c r="Q3767" t="e">
        <f t="shared" si="291"/>
        <v>#DIV/0!</v>
      </c>
      <c r="R3767" s="16">
        <f t="shared" si="292"/>
        <v>42299.926145833335</v>
      </c>
      <c r="S3767" s="16">
        <f t="shared" si="293"/>
        <v>42708.842245370368</v>
      </c>
      <c r="T3767">
        <f t="shared" si="294"/>
        <v>2015</v>
      </c>
    </row>
    <row r="3768" spans="1:20" ht="45" hidden="1" x14ac:dyDescent="0.25">
      <c r="A3768">
        <v>2350</v>
      </c>
      <c r="B3768" s="3" t="s">
        <v>2351</v>
      </c>
      <c r="C3768" s="3" t="s">
        <v>6460</v>
      </c>
      <c r="D3768" s="6">
        <v>50000</v>
      </c>
      <c r="E3768" s="8">
        <v>0</v>
      </c>
      <c r="F3768" t="s">
        <v>8219</v>
      </c>
      <c r="G3768" t="s">
        <v>8240</v>
      </c>
      <c r="H3768" t="s">
        <v>8248</v>
      </c>
      <c r="I3768" s="10">
        <v>1483474370</v>
      </c>
      <c r="J3768">
        <v>1480882370</v>
      </c>
      <c r="K3768" t="b">
        <v>0</v>
      </c>
      <c r="L3768">
        <v>0</v>
      </c>
      <c r="M3768" t="b">
        <v>0</v>
      </c>
      <c r="N3768" s="12" t="s">
        <v>8268</v>
      </c>
      <c r="O3768" t="s">
        <v>8302</v>
      </c>
      <c r="P3768" s="6">
        <f t="shared" si="290"/>
        <v>0</v>
      </c>
      <c r="Q3768" t="e">
        <f t="shared" si="291"/>
        <v>#DIV/0!</v>
      </c>
      <c r="R3768" s="16">
        <f t="shared" si="292"/>
        <v>42708.842245370368</v>
      </c>
      <c r="S3768" s="16">
        <f t="shared" si="293"/>
        <v>42444.268101851849</v>
      </c>
      <c r="T3768">
        <f t="shared" si="294"/>
        <v>2016</v>
      </c>
    </row>
    <row r="3769" spans="1:20" ht="60" hidden="1" x14ac:dyDescent="0.25">
      <c r="A3769">
        <v>2400</v>
      </c>
      <c r="B3769" s="3" t="s">
        <v>2401</v>
      </c>
      <c r="C3769" s="3" t="s">
        <v>6510</v>
      </c>
      <c r="D3769" s="6">
        <v>50000</v>
      </c>
      <c r="E3769" s="8">
        <v>0</v>
      </c>
      <c r="F3769" t="s">
        <v>8219</v>
      </c>
      <c r="G3769" t="s">
        <v>8225</v>
      </c>
      <c r="H3769" t="s">
        <v>8247</v>
      </c>
      <c r="I3769" s="10">
        <v>1460615164</v>
      </c>
      <c r="J3769">
        <v>1458023164</v>
      </c>
      <c r="K3769" t="b">
        <v>0</v>
      </c>
      <c r="L3769">
        <v>0</v>
      </c>
      <c r="M3769" t="b">
        <v>0</v>
      </c>
      <c r="N3769" s="12" t="s">
        <v>8268</v>
      </c>
      <c r="O3769" t="s">
        <v>8302</v>
      </c>
      <c r="P3769" s="6">
        <f t="shared" si="290"/>
        <v>0</v>
      </c>
      <c r="Q3769" t="e">
        <f t="shared" si="291"/>
        <v>#DIV/0!</v>
      </c>
      <c r="R3769" s="16">
        <f t="shared" si="292"/>
        <v>42444.268101851849</v>
      </c>
      <c r="S3769" s="16">
        <f t="shared" si="293"/>
        <v>42037.986284722225</v>
      </c>
      <c r="T3769">
        <f t="shared" si="294"/>
        <v>2016</v>
      </c>
    </row>
    <row r="3770" spans="1:20" ht="30" hidden="1" x14ac:dyDescent="0.25">
      <c r="A3770">
        <v>2894</v>
      </c>
      <c r="B3770" s="3" t="s">
        <v>2894</v>
      </c>
      <c r="C3770" s="3" t="s">
        <v>7004</v>
      </c>
      <c r="D3770" s="6">
        <v>50000</v>
      </c>
      <c r="E3770" s="8">
        <v>0</v>
      </c>
      <c r="F3770" t="s">
        <v>8220</v>
      </c>
      <c r="G3770" t="s">
        <v>8223</v>
      </c>
      <c r="H3770" t="s">
        <v>8245</v>
      </c>
      <c r="I3770" s="10">
        <v>1428100815</v>
      </c>
      <c r="J3770">
        <v>1422920415</v>
      </c>
      <c r="K3770" t="b">
        <v>0</v>
      </c>
      <c r="L3770">
        <v>0</v>
      </c>
      <c r="M3770" t="b">
        <v>0</v>
      </c>
      <c r="N3770" s="12" t="s">
        <v>8283</v>
      </c>
      <c r="O3770" t="s">
        <v>8286</v>
      </c>
      <c r="P3770" s="6">
        <f t="shared" si="290"/>
        <v>0</v>
      </c>
      <c r="Q3770" t="e">
        <f t="shared" si="291"/>
        <v>#DIV/0!</v>
      </c>
      <c r="R3770" s="16">
        <f t="shared" si="292"/>
        <v>42037.986284722225</v>
      </c>
      <c r="S3770" s="16">
        <f t="shared" si="293"/>
        <v>42118.139583333337</v>
      </c>
      <c r="T3770">
        <f t="shared" si="294"/>
        <v>2015</v>
      </c>
    </row>
    <row r="3771" spans="1:20" ht="60" hidden="1" x14ac:dyDescent="0.25">
      <c r="A3771">
        <v>2945</v>
      </c>
      <c r="B3771" s="3" t="s">
        <v>2945</v>
      </c>
      <c r="C3771" s="3" t="s">
        <v>7055</v>
      </c>
      <c r="D3771" s="6">
        <v>50000</v>
      </c>
      <c r="E3771" s="8">
        <v>0</v>
      </c>
      <c r="F3771" t="s">
        <v>8220</v>
      </c>
      <c r="G3771" t="s">
        <v>8223</v>
      </c>
      <c r="H3771" t="s">
        <v>8245</v>
      </c>
      <c r="I3771" s="10">
        <v>1432437660</v>
      </c>
      <c r="J3771">
        <v>1429845660</v>
      </c>
      <c r="K3771" t="b">
        <v>0</v>
      </c>
      <c r="L3771">
        <v>0</v>
      </c>
      <c r="M3771" t="b">
        <v>0</v>
      </c>
      <c r="N3771" s="12" t="s">
        <v>8283</v>
      </c>
      <c r="O3771" t="s">
        <v>8284</v>
      </c>
      <c r="P3771" s="6">
        <f t="shared" si="290"/>
        <v>0</v>
      </c>
      <c r="Q3771" t="e">
        <f t="shared" si="291"/>
        <v>#DIV/0!</v>
      </c>
      <c r="R3771" s="16">
        <f t="shared" si="292"/>
        <v>42118.139583333337</v>
      </c>
      <c r="S3771" s="16">
        <f t="shared" si="293"/>
        <v>42433.650590277779</v>
      </c>
      <c r="T3771">
        <f t="shared" si="294"/>
        <v>2015</v>
      </c>
    </row>
    <row r="3772" spans="1:20" ht="45" hidden="1" x14ac:dyDescent="0.25">
      <c r="A3772">
        <v>3057</v>
      </c>
      <c r="B3772" s="3" t="s">
        <v>3057</v>
      </c>
      <c r="C3772" s="3" t="s">
        <v>7167</v>
      </c>
      <c r="D3772" s="6">
        <v>50000</v>
      </c>
      <c r="E3772" s="8">
        <v>0</v>
      </c>
      <c r="F3772" t="s">
        <v>8220</v>
      </c>
      <c r="G3772" t="s">
        <v>8224</v>
      </c>
      <c r="H3772" t="s">
        <v>8246</v>
      </c>
      <c r="I3772" s="10">
        <v>1459694211</v>
      </c>
      <c r="J3772">
        <v>1457105811</v>
      </c>
      <c r="K3772" t="b">
        <v>0</v>
      </c>
      <c r="L3772">
        <v>0</v>
      </c>
      <c r="M3772" t="b">
        <v>0</v>
      </c>
      <c r="N3772" s="12" t="s">
        <v>8283</v>
      </c>
      <c r="O3772" t="s">
        <v>8284</v>
      </c>
      <c r="P3772" s="6">
        <f t="shared" si="290"/>
        <v>0</v>
      </c>
      <c r="Q3772" t="e">
        <f t="shared" si="291"/>
        <v>#DIV/0!</v>
      </c>
      <c r="R3772" s="16">
        <f t="shared" si="292"/>
        <v>42433.650590277779</v>
      </c>
      <c r="S3772" s="16">
        <f t="shared" si="293"/>
        <v>42318.616851851853</v>
      </c>
      <c r="T3772">
        <f t="shared" si="294"/>
        <v>2016</v>
      </c>
    </row>
    <row r="3773" spans="1:20" ht="45" hidden="1" x14ac:dyDescent="0.25">
      <c r="A3773">
        <v>552</v>
      </c>
      <c r="B3773" s="3" t="s">
        <v>553</v>
      </c>
      <c r="C3773" s="3" t="s">
        <v>4662</v>
      </c>
      <c r="D3773" s="6">
        <v>45000</v>
      </c>
      <c r="E3773" s="8">
        <v>0</v>
      </c>
      <c r="F3773" t="s">
        <v>8220</v>
      </c>
      <c r="G3773" t="s">
        <v>8228</v>
      </c>
      <c r="H3773" t="s">
        <v>8250</v>
      </c>
      <c r="I3773" s="10">
        <v>1452350896</v>
      </c>
      <c r="J3773">
        <v>1447166896</v>
      </c>
      <c r="K3773" t="b">
        <v>0</v>
      </c>
      <c r="L3773">
        <v>0</v>
      </c>
      <c r="M3773" t="b">
        <v>0</v>
      </c>
      <c r="N3773" s="12" t="s">
        <v>8268</v>
      </c>
      <c r="O3773" t="s">
        <v>8302</v>
      </c>
      <c r="P3773" s="6">
        <f t="shared" si="290"/>
        <v>0</v>
      </c>
      <c r="Q3773" t="e">
        <f t="shared" si="291"/>
        <v>#DIV/0!</v>
      </c>
      <c r="R3773" s="16">
        <f t="shared" si="292"/>
        <v>42318.616851851853</v>
      </c>
      <c r="S3773" s="16">
        <f t="shared" si="293"/>
        <v>42105.072962962964</v>
      </c>
      <c r="T3773">
        <f t="shared" si="294"/>
        <v>2015</v>
      </c>
    </row>
    <row r="3774" spans="1:20" hidden="1" x14ac:dyDescent="0.25">
      <c r="A3774">
        <v>2507</v>
      </c>
      <c r="B3774" s="3" t="s">
        <v>2507</v>
      </c>
      <c r="C3774" s="3" t="s">
        <v>6617</v>
      </c>
      <c r="D3774" s="6">
        <v>42850</v>
      </c>
      <c r="E3774" s="8">
        <v>0</v>
      </c>
      <c r="F3774" t="s">
        <v>8220</v>
      </c>
      <c r="G3774" t="s">
        <v>8223</v>
      </c>
      <c r="H3774" t="s">
        <v>8245</v>
      </c>
      <c r="I3774" s="10">
        <v>1431308704</v>
      </c>
      <c r="J3774">
        <v>1428716704</v>
      </c>
      <c r="K3774" t="b">
        <v>0</v>
      </c>
      <c r="L3774">
        <v>0</v>
      </c>
      <c r="M3774" t="b">
        <v>0</v>
      </c>
      <c r="N3774" s="12" t="s">
        <v>8279</v>
      </c>
      <c r="O3774" t="s">
        <v>8317</v>
      </c>
      <c r="P3774" s="6">
        <f t="shared" si="290"/>
        <v>0</v>
      </c>
      <c r="Q3774" t="e">
        <f t="shared" si="291"/>
        <v>#DIV/0!</v>
      </c>
      <c r="R3774" s="16">
        <f t="shared" si="292"/>
        <v>42105.072962962964</v>
      </c>
      <c r="S3774" s="16">
        <f t="shared" si="293"/>
        <v>42047.900960648149</v>
      </c>
      <c r="T3774">
        <f t="shared" si="294"/>
        <v>2015</v>
      </c>
    </row>
    <row r="3775" spans="1:20" ht="60" hidden="1" x14ac:dyDescent="0.25">
      <c r="A3775">
        <v>1058</v>
      </c>
      <c r="B3775" s="3" t="s">
        <v>1059</v>
      </c>
      <c r="C3775" s="3" t="s">
        <v>5168</v>
      </c>
      <c r="D3775" s="6">
        <v>40000</v>
      </c>
      <c r="E3775" s="8">
        <v>0</v>
      </c>
      <c r="F3775" t="s">
        <v>8219</v>
      </c>
      <c r="G3775" t="s">
        <v>8223</v>
      </c>
      <c r="H3775" t="s">
        <v>8245</v>
      </c>
      <c r="I3775" s="10">
        <v>1427328000</v>
      </c>
      <c r="J3775">
        <v>1423777043</v>
      </c>
      <c r="K3775" t="b">
        <v>0</v>
      </c>
      <c r="L3775">
        <v>0</v>
      </c>
      <c r="M3775" t="b">
        <v>0</v>
      </c>
      <c r="N3775" s="12" t="s">
        <v>8306</v>
      </c>
      <c r="O3775" t="s">
        <v>8307</v>
      </c>
      <c r="P3775" s="6">
        <f t="shared" si="290"/>
        <v>0</v>
      </c>
      <c r="Q3775" t="e">
        <f t="shared" si="291"/>
        <v>#DIV/0!</v>
      </c>
      <c r="R3775" s="16">
        <f t="shared" si="292"/>
        <v>42047.900960648149</v>
      </c>
      <c r="S3775" s="16">
        <f t="shared" si="293"/>
        <v>42332.908194444448</v>
      </c>
      <c r="T3775">
        <f t="shared" si="294"/>
        <v>2015</v>
      </c>
    </row>
    <row r="3776" spans="1:20" ht="60" hidden="1" x14ac:dyDescent="0.25">
      <c r="A3776">
        <v>1131</v>
      </c>
      <c r="B3776" s="3" t="s">
        <v>1132</v>
      </c>
      <c r="C3776" s="3" t="s">
        <v>5241</v>
      </c>
      <c r="D3776" s="6">
        <v>40000</v>
      </c>
      <c r="E3776" s="8">
        <v>0</v>
      </c>
      <c r="F3776" t="s">
        <v>8220</v>
      </c>
      <c r="G3776" t="s">
        <v>8225</v>
      </c>
      <c r="H3776" t="s">
        <v>8247</v>
      </c>
      <c r="I3776" s="10">
        <v>1450993668</v>
      </c>
      <c r="J3776">
        <v>1448401668</v>
      </c>
      <c r="K3776" t="b">
        <v>0</v>
      </c>
      <c r="L3776">
        <v>0</v>
      </c>
      <c r="M3776" t="b">
        <v>0</v>
      </c>
      <c r="N3776" s="12" t="s">
        <v>8276</v>
      </c>
      <c r="O3776" t="s">
        <v>8304</v>
      </c>
      <c r="P3776" s="6">
        <f t="shared" si="290"/>
        <v>0</v>
      </c>
      <c r="Q3776" t="e">
        <f t="shared" si="291"/>
        <v>#DIV/0!</v>
      </c>
      <c r="R3776" s="16">
        <f t="shared" si="292"/>
        <v>42332.908194444448</v>
      </c>
      <c r="S3776" s="16">
        <f t="shared" si="293"/>
        <v>42175.780416666668</v>
      </c>
      <c r="T3776">
        <f t="shared" si="294"/>
        <v>2015</v>
      </c>
    </row>
    <row r="3777" spans="1:20" ht="60" hidden="1" x14ac:dyDescent="0.25">
      <c r="A3777">
        <v>1432</v>
      </c>
      <c r="B3777" s="3" t="s">
        <v>1433</v>
      </c>
      <c r="C3777" s="3" t="s">
        <v>5542</v>
      </c>
      <c r="D3777" s="6">
        <v>40000</v>
      </c>
      <c r="E3777" s="8">
        <v>0</v>
      </c>
      <c r="F3777" t="s">
        <v>8220</v>
      </c>
      <c r="G3777" t="s">
        <v>8223</v>
      </c>
      <c r="H3777" t="s">
        <v>8245</v>
      </c>
      <c r="I3777" s="10">
        <v>1437417828</v>
      </c>
      <c r="J3777">
        <v>1434825828</v>
      </c>
      <c r="K3777" t="b">
        <v>0</v>
      </c>
      <c r="L3777">
        <v>0</v>
      </c>
      <c r="M3777" t="b">
        <v>0</v>
      </c>
      <c r="N3777" s="12" t="s">
        <v>8271</v>
      </c>
      <c r="O3777" t="s">
        <v>8308</v>
      </c>
      <c r="P3777" s="6">
        <f t="shared" si="290"/>
        <v>0</v>
      </c>
      <c r="Q3777" t="e">
        <f t="shared" si="291"/>
        <v>#DIV/0!</v>
      </c>
      <c r="R3777" s="16">
        <f t="shared" si="292"/>
        <v>42175.780416666668</v>
      </c>
      <c r="S3777" s="16">
        <f t="shared" si="293"/>
        <v>41822.040497685186</v>
      </c>
      <c r="T3777">
        <f t="shared" si="294"/>
        <v>2015</v>
      </c>
    </row>
    <row r="3778" spans="1:20" ht="45" hidden="1" x14ac:dyDescent="0.25">
      <c r="A3778">
        <v>2564</v>
      </c>
      <c r="B3778" s="3" t="s">
        <v>2564</v>
      </c>
      <c r="C3778" s="3" t="s">
        <v>6674</v>
      </c>
      <c r="D3778" s="6">
        <v>40000</v>
      </c>
      <c r="E3778" s="8">
        <v>0</v>
      </c>
      <c r="F3778" t="s">
        <v>8219</v>
      </c>
      <c r="G3778" t="s">
        <v>8228</v>
      </c>
      <c r="H3778" t="s">
        <v>8250</v>
      </c>
      <c r="I3778" s="10">
        <v>1406854699</v>
      </c>
      <c r="J3778">
        <v>1404262699</v>
      </c>
      <c r="K3778" t="b">
        <v>0</v>
      </c>
      <c r="L3778">
        <v>0</v>
      </c>
      <c r="M3778" t="b">
        <v>0</v>
      </c>
      <c r="N3778" s="12" t="s">
        <v>8279</v>
      </c>
      <c r="O3778" t="s">
        <v>8305</v>
      </c>
      <c r="P3778" s="6">
        <f t="shared" ref="P3778:P3841" si="295">ROUND(E3778/D3778*100,2)</f>
        <v>0</v>
      </c>
      <c r="Q3778" t="e">
        <f t="shared" ref="Q3778:Q3841" si="296">ROUND(E3778/L3778,2)</f>
        <v>#DIV/0!</v>
      </c>
      <c r="R3778" s="16">
        <f t="shared" si="292"/>
        <v>41822.040497685186</v>
      </c>
      <c r="S3778" s="16">
        <f t="shared" si="293"/>
        <v>42312.204814814817</v>
      </c>
      <c r="T3778">
        <f t="shared" si="294"/>
        <v>2014</v>
      </c>
    </row>
    <row r="3779" spans="1:20" ht="45" hidden="1" x14ac:dyDescent="0.25">
      <c r="A3779">
        <v>1459</v>
      </c>
      <c r="B3779" s="3" t="s">
        <v>1460</v>
      </c>
      <c r="C3779" s="3" t="s">
        <v>5569</v>
      </c>
      <c r="D3779" s="6">
        <v>37000</v>
      </c>
      <c r="E3779" s="8">
        <v>0</v>
      </c>
      <c r="F3779" t="s">
        <v>8219</v>
      </c>
      <c r="G3779" t="s">
        <v>8231</v>
      </c>
      <c r="H3779" t="s">
        <v>8252</v>
      </c>
      <c r="I3779" s="10">
        <v>1449077100</v>
      </c>
      <c r="J3779">
        <v>1446612896</v>
      </c>
      <c r="K3779" t="b">
        <v>0</v>
      </c>
      <c r="L3779">
        <v>0</v>
      </c>
      <c r="M3779" t="b">
        <v>0</v>
      </c>
      <c r="N3779" s="12" t="s">
        <v>8271</v>
      </c>
      <c r="O3779" t="s">
        <v>8308</v>
      </c>
      <c r="P3779" s="6">
        <f t="shared" si="295"/>
        <v>0</v>
      </c>
      <c r="Q3779" t="e">
        <f t="shared" si="296"/>
        <v>#DIV/0!</v>
      </c>
      <c r="R3779" s="16">
        <f t="shared" ref="R3779:R3842" si="297">(((J3779/60)/60)/24)+DATE(1970,1,1)</f>
        <v>42312.204814814817</v>
      </c>
      <c r="S3779" s="16">
        <f t="shared" ref="S3779:S3842" si="298">(((J3780/60)/60)/24)+DATE(1970,1,1)</f>
        <v>41928.015439814815</v>
      </c>
      <c r="T3779">
        <f t="shared" ref="T3779:T3842" si="299">YEAR(R3779)</f>
        <v>2015</v>
      </c>
    </row>
    <row r="3780" spans="1:20" ht="45" hidden="1" x14ac:dyDescent="0.25">
      <c r="A3780">
        <v>2504</v>
      </c>
      <c r="B3780" s="3" t="s">
        <v>2504</v>
      </c>
      <c r="C3780" s="3" t="s">
        <v>6614</v>
      </c>
      <c r="D3780" s="6">
        <v>35000</v>
      </c>
      <c r="E3780" s="8">
        <v>0</v>
      </c>
      <c r="F3780" t="s">
        <v>8220</v>
      </c>
      <c r="G3780" t="s">
        <v>8223</v>
      </c>
      <c r="H3780" t="s">
        <v>8245</v>
      </c>
      <c r="I3780" s="10">
        <v>1416014534</v>
      </c>
      <c r="J3780">
        <v>1413418934</v>
      </c>
      <c r="K3780" t="b">
        <v>0</v>
      </c>
      <c r="L3780">
        <v>0</v>
      </c>
      <c r="M3780" t="b">
        <v>0</v>
      </c>
      <c r="N3780" s="12" t="s">
        <v>8279</v>
      </c>
      <c r="O3780" t="s">
        <v>8317</v>
      </c>
      <c r="P3780" s="6">
        <f t="shared" si="295"/>
        <v>0</v>
      </c>
      <c r="Q3780" t="e">
        <f t="shared" si="296"/>
        <v>#DIV/0!</v>
      </c>
      <c r="R3780" s="16">
        <f t="shared" si="297"/>
        <v>41928.015439814815</v>
      </c>
      <c r="S3780" s="16">
        <f t="shared" si="298"/>
        <v>41842.980879629627</v>
      </c>
      <c r="T3780">
        <f t="shared" si="299"/>
        <v>2014</v>
      </c>
    </row>
    <row r="3781" spans="1:20" ht="45" hidden="1" x14ac:dyDescent="0.25">
      <c r="A3781">
        <v>2566</v>
      </c>
      <c r="B3781" s="3" t="s">
        <v>2566</v>
      </c>
      <c r="C3781" s="3" t="s">
        <v>6676</v>
      </c>
      <c r="D3781" s="6">
        <v>35000</v>
      </c>
      <c r="E3781" s="8">
        <v>0</v>
      </c>
      <c r="F3781" t="s">
        <v>8219</v>
      </c>
      <c r="G3781" t="s">
        <v>8223</v>
      </c>
      <c r="H3781" t="s">
        <v>8245</v>
      </c>
      <c r="I3781" s="10">
        <v>1408663948</v>
      </c>
      <c r="J3781">
        <v>1406071948</v>
      </c>
      <c r="K3781" t="b">
        <v>0</v>
      </c>
      <c r="L3781">
        <v>0</v>
      </c>
      <c r="M3781" t="b">
        <v>0</v>
      </c>
      <c r="N3781" s="12" t="s">
        <v>8279</v>
      </c>
      <c r="O3781" t="s">
        <v>8305</v>
      </c>
      <c r="P3781" s="6">
        <f t="shared" si="295"/>
        <v>0</v>
      </c>
      <c r="Q3781" t="e">
        <f t="shared" si="296"/>
        <v>#DIV/0!</v>
      </c>
      <c r="R3781" s="16">
        <f t="shared" si="297"/>
        <v>41842.980879629627</v>
      </c>
      <c r="S3781" s="16">
        <f t="shared" si="298"/>
        <v>42717.121377314819</v>
      </c>
      <c r="T3781">
        <f t="shared" si="299"/>
        <v>2014</v>
      </c>
    </row>
    <row r="3782" spans="1:20" ht="45" hidden="1" x14ac:dyDescent="0.25">
      <c r="A3782">
        <v>2395</v>
      </c>
      <c r="B3782" s="3" t="s">
        <v>2396</v>
      </c>
      <c r="C3782" s="3" t="s">
        <v>6505</v>
      </c>
      <c r="D3782" s="6">
        <v>33000</v>
      </c>
      <c r="E3782" s="8">
        <v>0</v>
      </c>
      <c r="F3782" t="s">
        <v>8219</v>
      </c>
      <c r="G3782" t="s">
        <v>8223</v>
      </c>
      <c r="H3782" t="s">
        <v>8245</v>
      </c>
      <c r="I3782" s="10">
        <v>1484038620</v>
      </c>
      <c r="J3782">
        <v>1481597687</v>
      </c>
      <c r="K3782" t="b">
        <v>0</v>
      </c>
      <c r="L3782">
        <v>0</v>
      </c>
      <c r="M3782" t="b">
        <v>0</v>
      </c>
      <c r="N3782" s="12" t="s">
        <v>8268</v>
      </c>
      <c r="O3782" t="s">
        <v>8302</v>
      </c>
      <c r="P3782" s="6">
        <f t="shared" si="295"/>
        <v>0</v>
      </c>
      <c r="Q3782" t="e">
        <f t="shared" si="296"/>
        <v>#DIV/0!</v>
      </c>
      <c r="R3782" s="16">
        <f t="shared" si="297"/>
        <v>42717.121377314819</v>
      </c>
      <c r="S3782" s="16">
        <f t="shared" si="298"/>
        <v>42114.726134259254</v>
      </c>
      <c r="T3782">
        <f t="shared" si="299"/>
        <v>2016</v>
      </c>
    </row>
    <row r="3783" spans="1:20" ht="45" hidden="1" x14ac:dyDescent="0.25">
      <c r="A3783">
        <v>493</v>
      </c>
      <c r="B3783" s="3" t="s">
        <v>494</v>
      </c>
      <c r="C3783" s="3" t="s">
        <v>4603</v>
      </c>
      <c r="D3783" s="6">
        <v>30000</v>
      </c>
      <c r="E3783" s="8">
        <v>0</v>
      </c>
      <c r="F3783" t="s">
        <v>8220</v>
      </c>
      <c r="G3783" t="s">
        <v>8224</v>
      </c>
      <c r="H3783" t="s">
        <v>8246</v>
      </c>
      <c r="I3783" s="10">
        <v>1432142738</v>
      </c>
      <c r="J3783">
        <v>1429550738</v>
      </c>
      <c r="K3783" t="b">
        <v>0</v>
      </c>
      <c r="L3783">
        <v>0</v>
      </c>
      <c r="M3783" t="b">
        <v>0</v>
      </c>
      <c r="N3783" s="12" t="s">
        <v>8281</v>
      </c>
      <c r="O3783" t="s">
        <v>8299</v>
      </c>
      <c r="P3783" s="6">
        <f t="shared" si="295"/>
        <v>0</v>
      </c>
      <c r="Q3783" t="e">
        <f t="shared" si="296"/>
        <v>#DIV/0!</v>
      </c>
      <c r="R3783" s="16">
        <f t="shared" si="297"/>
        <v>42114.726134259254</v>
      </c>
      <c r="S3783" s="16">
        <f t="shared" si="298"/>
        <v>41389.679560185185</v>
      </c>
      <c r="T3783">
        <f t="shared" si="299"/>
        <v>2015</v>
      </c>
    </row>
    <row r="3784" spans="1:20" hidden="1" x14ac:dyDescent="0.25">
      <c r="A3784">
        <v>1569</v>
      </c>
      <c r="B3784" s="3" t="s">
        <v>1570</v>
      </c>
      <c r="C3784" s="3" t="s">
        <v>5679</v>
      </c>
      <c r="D3784" s="6">
        <v>30000</v>
      </c>
      <c r="E3784" s="8">
        <v>0</v>
      </c>
      <c r="F3784" t="s">
        <v>8219</v>
      </c>
      <c r="G3784" t="s">
        <v>8223</v>
      </c>
      <c r="H3784" t="s">
        <v>8245</v>
      </c>
      <c r="I3784" s="10">
        <v>1369498714</v>
      </c>
      <c r="J3784">
        <v>1366906714</v>
      </c>
      <c r="K3784" t="b">
        <v>0</v>
      </c>
      <c r="L3784">
        <v>0</v>
      </c>
      <c r="M3784" t="b">
        <v>0</v>
      </c>
      <c r="N3784" s="12" t="s">
        <v>8271</v>
      </c>
      <c r="O3784" t="s">
        <v>8309</v>
      </c>
      <c r="P3784" s="6">
        <f t="shared" si="295"/>
        <v>0</v>
      </c>
      <c r="Q3784" t="e">
        <f t="shared" si="296"/>
        <v>#DIV/0!</v>
      </c>
      <c r="R3784" s="16">
        <f t="shared" si="297"/>
        <v>41389.679560185185</v>
      </c>
      <c r="S3784" s="16">
        <f t="shared" si="298"/>
        <v>42237.016388888893</v>
      </c>
      <c r="T3784">
        <f t="shared" si="299"/>
        <v>2013</v>
      </c>
    </row>
    <row r="3785" spans="1:20" ht="45" hidden="1" x14ac:dyDescent="0.25">
      <c r="A3785">
        <v>2379</v>
      </c>
      <c r="B3785" s="3" t="s">
        <v>2380</v>
      </c>
      <c r="C3785" s="3" t="s">
        <v>6489</v>
      </c>
      <c r="D3785" s="6">
        <v>30000</v>
      </c>
      <c r="E3785" s="8">
        <v>0</v>
      </c>
      <c r="F3785" t="s">
        <v>8219</v>
      </c>
      <c r="G3785" t="s">
        <v>8223</v>
      </c>
      <c r="H3785" t="s">
        <v>8245</v>
      </c>
      <c r="I3785" s="10">
        <v>1444004616</v>
      </c>
      <c r="J3785">
        <v>1440116616</v>
      </c>
      <c r="K3785" t="b">
        <v>0</v>
      </c>
      <c r="L3785">
        <v>0</v>
      </c>
      <c r="M3785" t="b">
        <v>0</v>
      </c>
      <c r="N3785" s="12" t="s">
        <v>8268</v>
      </c>
      <c r="O3785" t="s">
        <v>8302</v>
      </c>
      <c r="P3785" s="6">
        <f t="shared" si="295"/>
        <v>0</v>
      </c>
      <c r="Q3785" t="e">
        <f t="shared" si="296"/>
        <v>#DIV/0!</v>
      </c>
      <c r="R3785" s="16">
        <f t="shared" si="297"/>
        <v>42237.016388888893</v>
      </c>
      <c r="S3785" s="16">
        <f t="shared" si="298"/>
        <v>41954.838240740741</v>
      </c>
      <c r="T3785">
        <f t="shared" si="299"/>
        <v>2015</v>
      </c>
    </row>
    <row r="3786" spans="1:20" ht="45" hidden="1" x14ac:dyDescent="0.25">
      <c r="A3786">
        <v>2386</v>
      </c>
      <c r="B3786" s="3" t="s">
        <v>2387</v>
      </c>
      <c r="C3786" s="3" t="s">
        <v>6496</v>
      </c>
      <c r="D3786" s="6">
        <v>30000</v>
      </c>
      <c r="E3786" s="8">
        <v>0</v>
      </c>
      <c r="F3786" t="s">
        <v>8219</v>
      </c>
      <c r="G3786" t="s">
        <v>8228</v>
      </c>
      <c r="H3786" t="s">
        <v>8250</v>
      </c>
      <c r="I3786" s="10">
        <v>1420920424</v>
      </c>
      <c r="J3786">
        <v>1415736424</v>
      </c>
      <c r="K3786" t="b">
        <v>0</v>
      </c>
      <c r="L3786">
        <v>0</v>
      </c>
      <c r="M3786" t="b">
        <v>0</v>
      </c>
      <c r="N3786" s="12" t="s">
        <v>8268</v>
      </c>
      <c r="O3786" t="s">
        <v>8302</v>
      </c>
      <c r="P3786" s="6">
        <f t="shared" si="295"/>
        <v>0</v>
      </c>
      <c r="Q3786" t="e">
        <f t="shared" si="296"/>
        <v>#DIV/0!</v>
      </c>
      <c r="R3786" s="16">
        <f t="shared" si="297"/>
        <v>41954.838240740741</v>
      </c>
      <c r="S3786" s="16">
        <f t="shared" si="298"/>
        <v>42077.119409722218</v>
      </c>
      <c r="T3786">
        <f t="shared" si="299"/>
        <v>2014</v>
      </c>
    </row>
    <row r="3787" spans="1:20" ht="45" hidden="1" x14ac:dyDescent="0.25">
      <c r="A3787">
        <v>2572</v>
      </c>
      <c r="B3787" s="3" t="s">
        <v>2572</v>
      </c>
      <c r="C3787" s="3" t="s">
        <v>6682</v>
      </c>
      <c r="D3787" s="6">
        <v>30000</v>
      </c>
      <c r="E3787" s="8">
        <v>0</v>
      </c>
      <c r="F3787" t="s">
        <v>8219</v>
      </c>
      <c r="G3787" t="s">
        <v>8223</v>
      </c>
      <c r="H3787" t="s">
        <v>8245</v>
      </c>
      <c r="I3787" s="10">
        <v>1428893517</v>
      </c>
      <c r="J3787">
        <v>1426301517</v>
      </c>
      <c r="K3787" t="b">
        <v>0</v>
      </c>
      <c r="L3787">
        <v>0</v>
      </c>
      <c r="M3787" t="b">
        <v>0</v>
      </c>
      <c r="N3787" s="12" t="s">
        <v>8279</v>
      </c>
      <c r="O3787" t="s">
        <v>8305</v>
      </c>
      <c r="P3787" s="6">
        <f t="shared" si="295"/>
        <v>0</v>
      </c>
      <c r="Q3787" t="e">
        <f t="shared" si="296"/>
        <v>#DIV/0!</v>
      </c>
      <c r="R3787" s="16">
        <f t="shared" si="297"/>
        <v>42077.119409722218</v>
      </c>
      <c r="S3787" s="16">
        <f t="shared" si="298"/>
        <v>41892.974803240737</v>
      </c>
      <c r="T3787">
        <f t="shared" si="299"/>
        <v>2015</v>
      </c>
    </row>
    <row r="3788" spans="1:20" ht="60" hidden="1" x14ac:dyDescent="0.25">
      <c r="A3788">
        <v>2686</v>
      </c>
      <c r="B3788" s="3" t="s">
        <v>2686</v>
      </c>
      <c r="C3788" s="3" t="s">
        <v>6796</v>
      </c>
      <c r="D3788" s="6">
        <v>30000</v>
      </c>
      <c r="E3788" s="8">
        <v>0</v>
      </c>
      <c r="F3788" t="s">
        <v>8220</v>
      </c>
      <c r="G3788" t="s">
        <v>8223</v>
      </c>
      <c r="H3788" t="s">
        <v>8245</v>
      </c>
      <c r="I3788" s="10">
        <v>1412119423</v>
      </c>
      <c r="J3788">
        <v>1410391423</v>
      </c>
      <c r="K3788" t="b">
        <v>0</v>
      </c>
      <c r="L3788">
        <v>0</v>
      </c>
      <c r="M3788" t="b">
        <v>0</v>
      </c>
      <c r="N3788" s="12" t="s">
        <v>8279</v>
      </c>
      <c r="O3788" t="s">
        <v>8305</v>
      </c>
      <c r="P3788" s="6">
        <f t="shared" si="295"/>
        <v>0</v>
      </c>
      <c r="Q3788" t="e">
        <f t="shared" si="296"/>
        <v>#DIV/0!</v>
      </c>
      <c r="R3788" s="16">
        <f t="shared" si="297"/>
        <v>41892.974803240737</v>
      </c>
      <c r="S3788" s="16">
        <f t="shared" si="298"/>
        <v>41922.535185185188</v>
      </c>
      <c r="T3788">
        <f t="shared" si="299"/>
        <v>2014</v>
      </c>
    </row>
    <row r="3789" spans="1:20" ht="60" hidden="1" x14ac:dyDescent="0.25">
      <c r="A3789">
        <v>2888</v>
      </c>
      <c r="B3789" s="3" t="s">
        <v>2888</v>
      </c>
      <c r="C3789" s="3" t="s">
        <v>6998</v>
      </c>
      <c r="D3789" s="6">
        <v>30000</v>
      </c>
      <c r="E3789" s="8">
        <v>0</v>
      </c>
      <c r="F3789" t="s">
        <v>8220</v>
      </c>
      <c r="G3789" t="s">
        <v>8223</v>
      </c>
      <c r="H3789" t="s">
        <v>8245</v>
      </c>
      <c r="I3789" s="10">
        <v>1413608340</v>
      </c>
      <c r="J3789">
        <v>1412945440</v>
      </c>
      <c r="K3789" t="b">
        <v>0</v>
      </c>
      <c r="L3789">
        <v>0</v>
      </c>
      <c r="M3789" t="b">
        <v>0</v>
      </c>
      <c r="N3789" s="12" t="s">
        <v>8283</v>
      </c>
      <c r="O3789" t="s">
        <v>8286</v>
      </c>
      <c r="P3789" s="6">
        <f t="shared" si="295"/>
        <v>0</v>
      </c>
      <c r="Q3789" t="e">
        <f t="shared" si="296"/>
        <v>#DIV/0!</v>
      </c>
      <c r="R3789" s="16">
        <f t="shared" si="297"/>
        <v>41922.535185185188</v>
      </c>
      <c r="S3789" s="16">
        <f t="shared" si="298"/>
        <v>42615.346817129626</v>
      </c>
      <c r="T3789">
        <f t="shared" si="299"/>
        <v>2014</v>
      </c>
    </row>
    <row r="3790" spans="1:20" ht="45" hidden="1" x14ac:dyDescent="0.25">
      <c r="A3790">
        <v>3875</v>
      </c>
      <c r="B3790" s="3" t="s">
        <v>3872</v>
      </c>
      <c r="C3790" s="3" t="s">
        <v>7984</v>
      </c>
      <c r="D3790" s="6">
        <v>30000</v>
      </c>
      <c r="E3790" s="8">
        <v>0</v>
      </c>
      <c r="F3790" t="s">
        <v>8219</v>
      </c>
      <c r="G3790" t="s">
        <v>8231</v>
      </c>
      <c r="H3790" t="s">
        <v>8252</v>
      </c>
      <c r="I3790" s="10">
        <v>1472896800</v>
      </c>
      <c r="J3790">
        <v>1472804365</v>
      </c>
      <c r="K3790" t="b">
        <v>0</v>
      </c>
      <c r="L3790">
        <v>0</v>
      </c>
      <c r="M3790" t="b">
        <v>0</v>
      </c>
      <c r="N3790" s="12" t="s">
        <v>8283</v>
      </c>
      <c r="O3790" t="s">
        <v>8295</v>
      </c>
      <c r="P3790" s="6">
        <f t="shared" si="295"/>
        <v>0</v>
      </c>
      <c r="Q3790" t="e">
        <f t="shared" si="296"/>
        <v>#DIV/0!</v>
      </c>
      <c r="R3790" s="16">
        <f t="shared" si="297"/>
        <v>42615.346817129626</v>
      </c>
      <c r="S3790" s="16">
        <f t="shared" si="298"/>
        <v>42373.983449074076</v>
      </c>
      <c r="T3790">
        <f t="shared" si="299"/>
        <v>2016</v>
      </c>
    </row>
    <row r="3791" spans="1:20" ht="60" hidden="1" x14ac:dyDescent="0.25">
      <c r="A3791">
        <v>3882</v>
      </c>
      <c r="B3791" s="3" t="s">
        <v>3879</v>
      </c>
      <c r="C3791" s="3" t="s">
        <v>7991</v>
      </c>
      <c r="D3791" s="6">
        <v>30000</v>
      </c>
      <c r="E3791" s="8">
        <v>0</v>
      </c>
      <c r="F3791" t="s">
        <v>8219</v>
      </c>
      <c r="G3791" t="s">
        <v>8225</v>
      </c>
      <c r="H3791" t="s">
        <v>8247</v>
      </c>
      <c r="I3791" s="10">
        <v>1454281380</v>
      </c>
      <c r="J3791">
        <v>1451950570</v>
      </c>
      <c r="K3791" t="b">
        <v>0</v>
      </c>
      <c r="L3791">
        <v>0</v>
      </c>
      <c r="M3791" t="b">
        <v>0</v>
      </c>
      <c r="N3791" s="12" t="s">
        <v>8283</v>
      </c>
      <c r="O3791" t="s">
        <v>8295</v>
      </c>
      <c r="P3791" s="6">
        <f t="shared" si="295"/>
        <v>0</v>
      </c>
      <c r="Q3791" t="e">
        <f t="shared" si="296"/>
        <v>#DIV/0!</v>
      </c>
      <c r="R3791" s="16">
        <f t="shared" si="297"/>
        <v>42373.983449074076</v>
      </c>
      <c r="S3791" s="16">
        <f t="shared" si="298"/>
        <v>41829.325497685182</v>
      </c>
      <c r="T3791">
        <f t="shared" si="299"/>
        <v>2016</v>
      </c>
    </row>
    <row r="3792" spans="1:20" ht="60" hidden="1" x14ac:dyDescent="0.25">
      <c r="A3792">
        <v>3948</v>
      </c>
      <c r="B3792" s="3" t="s">
        <v>3945</v>
      </c>
      <c r="C3792" s="3" t="s">
        <v>8056</v>
      </c>
      <c r="D3792" s="6">
        <v>30000</v>
      </c>
      <c r="E3792" s="8">
        <v>0</v>
      </c>
      <c r="F3792" t="s">
        <v>8220</v>
      </c>
      <c r="G3792" t="s">
        <v>8225</v>
      </c>
      <c r="H3792" t="s">
        <v>8247</v>
      </c>
      <c r="I3792" s="10">
        <v>1410076123</v>
      </c>
      <c r="J3792">
        <v>1404892123</v>
      </c>
      <c r="K3792" t="b">
        <v>0</v>
      </c>
      <c r="L3792">
        <v>0</v>
      </c>
      <c r="M3792" t="b">
        <v>0</v>
      </c>
      <c r="N3792" s="12" t="s">
        <v>8283</v>
      </c>
      <c r="O3792" t="s">
        <v>8286</v>
      </c>
      <c r="P3792" s="6">
        <f t="shared" si="295"/>
        <v>0</v>
      </c>
      <c r="Q3792" t="e">
        <f t="shared" si="296"/>
        <v>#DIV/0!</v>
      </c>
      <c r="R3792" s="16">
        <f t="shared" si="297"/>
        <v>41829.325497685182</v>
      </c>
      <c r="S3792" s="16">
        <f t="shared" si="298"/>
        <v>42164.893993055557</v>
      </c>
      <c r="T3792">
        <f t="shared" si="299"/>
        <v>2014</v>
      </c>
    </row>
    <row r="3793" spans="1:20" ht="45" hidden="1" x14ac:dyDescent="0.25">
      <c r="A3793">
        <v>227</v>
      </c>
      <c r="B3793" s="3" t="s">
        <v>229</v>
      </c>
      <c r="C3793" s="3" t="s">
        <v>4337</v>
      </c>
      <c r="D3793" s="6">
        <v>28000</v>
      </c>
      <c r="E3793" s="8">
        <v>0</v>
      </c>
      <c r="F3793" t="s">
        <v>8220</v>
      </c>
      <c r="G3793" t="s">
        <v>8223</v>
      </c>
      <c r="H3793" t="s">
        <v>8245</v>
      </c>
      <c r="I3793" s="10">
        <v>1436477241</v>
      </c>
      <c r="J3793">
        <v>1433885241</v>
      </c>
      <c r="K3793" t="b">
        <v>0</v>
      </c>
      <c r="L3793">
        <v>0</v>
      </c>
      <c r="M3793" t="b">
        <v>0</v>
      </c>
      <c r="N3793" s="12" t="s">
        <v>8281</v>
      </c>
      <c r="O3793" t="s">
        <v>8285</v>
      </c>
      <c r="P3793" s="6">
        <f t="shared" si="295"/>
        <v>0</v>
      </c>
      <c r="Q3793" t="e">
        <f t="shared" si="296"/>
        <v>#DIV/0!</v>
      </c>
      <c r="R3793" s="16">
        <f t="shared" si="297"/>
        <v>42164.893993055557</v>
      </c>
      <c r="S3793" s="16">
        <f t="shared" si="298"/>
        <v>42264.620115740734</v>
      </c>
      <c r="T3793">
        <f t="shared" si="299"/>
        <v>2015</v>
      </c>
    </row>
    <row r="3794" spans="1:20" ht="45" hidden="1" x14ac:dyDescent="0.25">
      <c r="A3794">
        <v>2357</v>
      </c>
      <c r="B3794" s="3" t="s">
        <v>2358</v>
      </c>
      <c r="C3794" s="3" t="s">
        <v>6467</v>
      </c>
      <c r="D3794" s="6">
        <v>27000</v>
      </c>
      <c r="E3794" s="8">
        <v>0</v>
      </c>
      <c r="F3794" t="s">
        <v>8219</v>
      </c>
      <c r="G3794" t="s">
        <v>8224</v>
      </c>
      <c r="H3794" t="s">
        <v>8246</v>
      </c>
      <c r="I3794" s="10">
        <v>1445093578</v>
      </c>
      <c r="J3794">
        <v>1442501578</v>
      </c>
      <c r="K3794" t="b">
        <v>0</v>
      </c>
      <c r="L3794">
        <v>0</v>
      </c>
      <c r="M3794" t="b">
        <v>0</v>
      </c>
      <c r="N3794" s="12" t="s">
        <v>8268</v>
      </c>
      <c r="O3794" t="s">
        <v>8302</v>
      </c>
      <c r="P3794" s="6">
        <f t="shared" si="295"/>
        <v>0</v>
      </c>
      <c r="Q3794" t="e">
        <f t="shared" si="296"/>
        <v>#DIV/0!</v>
      </c>
      <c r="R3794" s="16">
        <f t="shared" si="297"/>
        <v>42264.620115740734</v>
      </c>
      <c r="S3794" s="16">
        <f t="shared" si="298"/>
        <v>42713.962499999994</v>
      </c>
      <c r="T3794">
        <f t="shared" si="299"/>
        <v>2015</v>
      </c>
    </row>
    <row r="3795" spans="1:20" ht="60" hidden="1" x14ac:dyDescent="0.25">
      <c r="A3795">
        <v>238</v>
      </c>
      <c r="B3795" s="3" t="s">
        <v>240</v>
      </c>
      <c r="C3795" s="3" t="s">
        <v>4348</v>
      </c>
      <c r="D3795" s="6">
        <v>26000</v>
      </c>
      <c r="E3795" s="8">
        <v>0</v>
      </c>
      <c r="F3795" t="s">
        <v>8220</v>
      </c>
      <c r="G3795" t="s">
        <v>8223</v>
      </c>
      <c r="H3795" t="s">
        <v>8245</v>
      </c>
      <c r="I3795" s="10">
        <v>1483088400</v>
      </c>
      <c r="J3795">
        <v>1481324760</v>
      </c>
      <c r="K3795" t="b">
        <v>0</v>
      </c>
      <c r="L3795">
        <v>0</v>
      </c>
      <c r="M3795" t="b">
        <v>0</v>
      </c>
      <c r="N3795" s="12" t="s">
        <v>8281</v>
      </c>
      <c r="O3795" t="s">
        <v>8285</v>
      </c>
      <c r="P3795" s="6">
        <f t="shared" si="295"/>
        <v>0</v>
      </c>
      <c r="Q3795" t="e">
        <f t="shared" si="296"/>
        <v>#DIV/0!</v>
      </c>
      <c r="R3795" s="16">
        <f t="shared" si="297"/>
        <v>42713.962499999994</v>
      </c>
      <c r="S3795" s="16">
        <f t="shared" si="298"/>
        <v>42165.922858796301</v>
      </c>
      <c r="T3795">
        <f t="shared" si="299"/>
        <v>2016</v>
      </c>
    </row>
    <row r="3796" spans="1:20" ht="60" hidden="1" x14ac:dyDescent="0.25">
      <c r="A3796">
        <v>209</v>
      </c>
      <c r="B3796" s="3" t="s">
        <v>211</v>
      </c>
      <c r="C3796" s="3" t="s">
        <v>4319</v>
      </c>
      <c r="D3796" s="6">
        <v>25000</v>
      </c>
      <c r="E3796" s="8">
        <v>0</v>
      </c>
      <c r="F3796" t="s">
        <v>8220</v>
      </c>
      <c r="G3796" t="s">
        <v>8223</v>
      </c>
      <c r="H3796" t="s">
        <v>8245</v>
      </c>
      <c r="I3796" s="10">
        <v>1436566135</v>
      </c>
      <c r="J3796">
        <v>1433974135</v>
      </c>
      <c r="K3796" t="b">
        <v>0</v>
      </c>
      <c r="L3796">
        <v>0</v>
      </c>
      <c r="M3796" t="b">
        <v>0</v>
      </c>
      <c r="N3796" s="12" t="s">
        <v>8281</v>
      </c>
      <c r="O3796" t="s">
        <v>8285</v>
      </c>
      <c r="P3796" s="6">
        <f t="shared" si="295"/>
        <v>0</v>
      </c>
      <c r="Q3796" t="e">
        <f t="shared" si="296"/>
        <v>#DIV/0!</v>
      </c>
      <c r="R3796" s="16">
        <f t="shared" si="297"/>
        <v>42165.922858796301</v>
      </c>
      <c r="S3796" s="16">
        <f t="shared" si="298"/>
        <v>42165.785289351858</v>
      </c>
      <c r="T3796">
        <f t="shared" si="299"/>
        <v>2015</v>
      </c>
    </row>
    <row r="3797" spans="1:20" ht="60" hidden="1" x14ac:dyDescent="0.25">
      <c r="A3797">
        <v>565</v>
      </c>
      <c r="B3797" s="3" t="s">
        <v>566</v>
      </c>
      <c r="C3797" s="3" t="s">
        <v>4675</v>
      </c>
      <c r="D3797" s="6">
        <v>25000</v>
      </c>
      <c r="E3797" s="8">
        <v>0</v>
      </c>
      <c r="F3797" t="s">
        <v>8220</v>
      </c>
      <c r="G3797" t="s">
        <v>8224</v>
      </c>
      <c r="H3797" t="s">
        <v>8246</v>
      </c>
      <c r="I3797" s="10">
        <v>1436554249</v>
      </c>
      <c r="J3797">
        <v>1433962249</v>
      </c>
      <c r="K3797" t="b">
        <v>0</v>
      </c>
      <c r="L3797">
        <v>0</v>
      </c>
      <c r="M3797" t="b">
        <v>0</v>
      </c>
      <c r="N3797" s="12" t="s">
        <v>8268</v>
      </c>
      <c r="O3797" t="s">
        <v>8302</v>
      </c>
      <c r="P3797" s="6">
        <f t="shared" si="295"/>
        <v>0</v>
      </c>
      <c r="Q3797" t="e">
        <f t="shared" si="296"/>
        <v>#DIV/0!</v>
      </c>
      <c r="R3797" s="16">
        <f t="shared" si="297"/>
        <v>42165.785289351858</v>
      </c>
      <c r="S3797" s="16">
        <f t="shared" si="298"/>
        <v>42790.895567129628</v>
      </c>
      <c r="T3797">
        <f t="shared" si="299"/>
        <v>2015</v>
      </c>
    </row>
    <row r="3798" spans="1:20" ht="60" hidden="1" x14ac:dyDescent="0.25">
      <c r="A3798">
        <v>625</v>
      </c>
      <c r="B3798" s="3" t="s">
        <v>626</v>
      </c>
      <c r="C3798" s="3" t="s">
        <v>4735</v>
      </c>
      <c r="D3798" s="6">
        <v>25000</v>
      </c>
      <c r="E3798" s="8">
        <v>0</v>
      </c>
      <c r="F3798" t="s">
        <v>8219</v>
      </c>
      <c r="G3798" t="s">
        <v>8228</v>
      </c>
      <c r="H3798" t="s">
        <v>8250</v>
      </c>
      <c r="I3798" s="10">
        <v>1490560177</v>
      </c>
      <c r="J3798">
        <v>1487971777</v>
      </c>
      <c r="K3798" t="b">
        <v>0</v>
      </c>
      <c r="L3798">
        <v>0</v>
      </c>
      <c r="M3798" t="b">
        <v>0</v>
      </c>
      <c r="N3798" s="12" t="s">
        <v>8268</v>
      </c>
      <c r="O3798" t="s">
        <v>8302</v>
      </c>
      <c r="P3798" s="6">
        <f t="shared" si="295"/>
        <v>0</v>
      </c>
      <c r="Q3798" t="e">
        <f t="shared" si="296"/>
        <v>#DIV/0!</v>
      </c>
      <c r="R3798" s="16">
        <f t="shared" si="297"/>
        <v>42790.895567129628</v>
      </c>
      <c r="S3798" s="16">
        <f t="shared" si="298"/>
        <v>40799.872685185182</v>
      </c>
      <c r="T3798">
        <f t="shared" si="299"/>
        <v>2017</v>
      </c>
    </row>
    <row r="3799" spans="1:20" ht="45" hidden="1" x14ac:dyDescent="0.25">
      <c r="A3799">
        <v>1120</v>
      </c>
      <c r="B3799" s="3" t="s">
        <v>1121</v>
      </c>
      <c r="C3799" s="3" t="s">
        <v>5230</v>
      </c>
      <c r="D3799" s="6">
        <v>25000</v>
      </c>
      <c r="E3799" s="8">
        <v>0</v>
      </c>
      <c r="F3799" t="s">
        <v>8220</v>
      </c>
      <c r="G3799" t="s">
        <v>8223</v>
      </c>
      <c r="H3799" t="s">
        <v>8245</v>
      </c>
      <c r="I3799" s="10">
        <v>1319835400</v>
      </c>
      <c r="J3799">
        <v>1315947400</v>
      </c>
      <c r="K3799" t="b">
        <v>0</v>
      </c>
      <c r="L3799">
        <v>0</v>
      </c>
      <c r="M3799" t="b">
        <v>0</v>
      </c>
      <c r="N3799" s="12" t="s">
        <v>8276</v>
      </c>
      <c r="O3799" t="s">
        <v>8294</v>
      </c>
      <c r="P3799" s="6">
        <f t="shared" si="295"/>
        <v>0</v>
      </c>
      <c r="Q3799" t="e">
        <f t="shared" si="296"/>
        <v>#DIV/0!</v>
      </c>
      <c r="R3799" s="16">
        <f t="shared" si="297"/>
        <v>40799.872685185182</v>
      </c>
      <c r="S3799" s="16">
        <f t="shared" si="298"/>
        <v>41871.972025462965</v>
      </c>
      <c r="T3799">
        <f t="shared" si="299"/>
        <v>2011</v>
      </c>
    </row>
    <row r="3800" spans="1:20" ht="60" hidden="1" x14ac:dyDescent="0.25">
      <c r="A3800">
        <v>1147</v>
      </c>
      <c r="B3800" s="3" t="s">
        <v>1148</v>
      </c>
      <c r="C3800" s="3" t="s">
        <v>5257</v>
      </c>
      <c r="D3800" s="6">
        <v>25000</v>
      </c>
      <c r="E3800" s="8">
        <v>0</v>
      </c>
      <c r="F3800" t="s">
        <v>8220</v>
      </c>
      <c r="G3800" t="s">
        <v>8228</v>
      </c>
      <c r="H3800" t="s">
        <v>8250</v>
      </c>
      <c r="I3800" s="10">
        <v>1413760783</v>
      </c>
      <c r="J3800">
        <v>1408576783</v>
      </c>
      <c r="K3800" t="b">
        <v>0</v>
      </c>
      <c r="L3800">
        <v>0</v>
      </c>
      <c r="M3800" t="b">
        <v>0</v>
      </c>
      <c r="N3800" s="12" t="s">
        <v>8279</v>
      </c>
      <c r="O3800" t="s">
        <v>8305</v>
      </c>
      <c r="P3800" s="6">
        <f t="shared" si="295"/>
        <v>0</v>
      </c>
      <c r="Q3800" t="e">
        <f t="shared" si="296"/>
        <v>#DIV/0!</v>
      </c>
      <c r="R3800" s="16">
        <f t="shared" si="297"/>
        <v>41871.972025462965</v>
      </c>
      <c r="S3800" s="16">
        <f t="shared" si="298"/>
        <v>42224.102581018517</v>
      </c>
      <c r="T3800">
        <f t="shared" si="299"/>
        <v>2014</v>
      </c>
    </row>
    <row r="3801" spans="1:20" ht="60" hidden="1" x14ac:dyDescent="0.25">
      <c r="A3801">
        <v>1151</v>
      </c>
      <c r="B3801" s="3" t="s">
        <v>1152</v>
      </c>
      <c r="C3801" s="3" t="s">
        <v>5261</v>
      </c>
      <c r="D3801" s="6">
        <v>25000</v>
      </c>
      <c r="E3801" s="8">
        <v>0</v>
      </c>
      <c r="F3801" t="s">
        <v>8220</v>
      </c>
      <c r="G3801" t="s">
        <v>8223</v>
      </c>
      <c r="H3801" t="s">
        <v>8245</v>
      </c>
      <c r="I3801" s="10">
        <v>1441592863</v>
      </c>
      <c r="J3801">
        <v>1439000863</v>
      </c>
      <c r="K3801" t="b">
        <v>0</v>
      </c>
      <c r="L3801">
        <v>0</v>
      </c>
      <c r="M3801" t="b">
        <v>0</v>
      </c>
      <c r="N3801" s="12" t="s">
        <v>8279</v>
      </c>
      <c r="O3801" t="s">
        <v>8305</v>
      </c>
      <c r="P3801" s="6">
        <f t="shared" si="295"/>
        <v>0</v>
      </c>
      <c r="Q3801" t="e">
        <f t="shared" si="296"/>
        <v>#DIV/0!</v>
      </c>
      <c r="R3801" s="16">
        <f t="shared" si="297"/>
        <v>42224.102581018517</v>
      </c>
      <c r="S3801" s="16">
        <f t="shared" si="298"/>
        <v>41125.283159722225</v>
      </c>
      <c r="T3801">
        <f t="shared" si="299"/>
        <v>2015</v>
      </c>
    </row>
    <row r="3802" spans="1:20" ht="60" hidden="1" x14ac:dyDescent="0.25">
      <c r="A3802">
        <v>1237</v>
      </c>
      <c r="B3802" s="3" t="s">
        <v>1238</v>
      </c>
      <c r="C3802" s="3" t="s">
        <v>5347</v>
      </c>
      <c r="D3802" s="6">
        <v>25000</v>
      </c>
      <c r="E3802" s="8">
        <v>0</v>
      </c>
      <c r="F3802" t="s">
        <v>8219</v>
      </c>
      <c r="G3802" t="s">
        <v>8223</v>
      </c>
      <c r="H3802" t="s">
        <v>8245</v>
      </c>
      <c r="I3802" s="10">
        <v>1345790865</v>
      </c>
      <c r="J3802">
        <v>1344062865</v>
      </c>
      <c r="K3802" t="b">
        <v>0</v>
      </c>
      <c r="L3802">
        <v>0</v>
      </c>
      <c r="M3802" t="b">
        <v>0</v>
      </c>
      <c r="N3802" s="12" t="s">
        <v>8287</v>
      </c>
      <c r="O3802" t="s">
        <v>8314</v>
      </c>
      <c r="P3802" s="6">
        <f t="shared" si="295"/>
        <v>0</v>
      </c>
      <c r="Q3802" t="e">
        <f t="shared" si="296"/>
        <v>#DIV/0!</v>
      </c>
      <c r="R3802" s="16">
        <f t="shared" si="297"/>
        <v>41125.283159722225</v>
      </c>
      <c r="S3802" s="16">
        <f t="shared" si="298"/>
        <v>42795.696145833332</v>
      </c>
      <c r="T3802">
        <f t="shared" si="299"/>
        <v>2012</v>
      </c>
    </row>
    <row r="3803" spans="1:20" ht="60" hidden="1" x14ac:dyDescent="0.25">
      <c r="A3803">
        <v>1453</v>
      </c>
      <c r="B3803" s="3" t="s">
        <v>1454</v>
      </c>
      <c r="C3803" s="3" t="s">
        <v>5563</v>
      </c>
      <c r="D3803" s="6">
        <v>25000</v>
      </c>
      <c r="E3803" s="8">
        <v>0</v>
      </c>
      <c r="F3803" t="s">
        <v>8219</v>
      </c>
      <c r="G3803" t="s">
        <v>8229</v>
      </c>
      <c r="H3803" t="s">
        <v>8248</v>
      </c>
      <c r="I3803" s="10">
        <v>1492270947</v>
      </c>
      <c r="J3803">
        <v>1488386547</v>
      </c>
      <c r="K3803" t="b">
        <v>0</v>
      </c>
      <c r="L3803">
        <v>0</v>
      </c>
      <c r="M3803" t="b">
        <v>0</v>
      </c>
      <c r="N3803" s="12" t="s">
        <v>8271</v>
      </c>
      <c r="O3803" t="s">
        <v>8308</v>
      </c>
      <c r="P3803" s="6">
        <f t="shared" si="295"/>
        <v>0</v>
      </c>
      <c r="Q3803" t="e">
        <f t="shared" si="296"/>
        <v>#DIV/0!</v>
      </c>
      <c r="R3803" s="16">
        <f t="shared" si="297"/>
        <v>42795.696145833332</v>
      </c>
      <c r="S3803" s="16">
        <f t="shared" si="298"/>
        <v>42380.812627314815</v>
      </c>
      <c r="T3803">
        <f t="shared" si="299"/>
        <v>2017</v>
      </c>
    </row>
    <row r="3804" spans="1:20" ht="60" hidden="1" x14ac:dyDescent="0.25">
      <c r="A3804">
        <v>2369</v>
      </c>
      <c r="B3804" s="3" t="s">
        <v>2370</v>
      </c>
      <c r="C3804" s="3" t="s">
        <v>6479</v>
      </c>
      <c r="D3804" s="6">
        <v>25000</v>
      </c>
      <c r="E3804" s="8">
        <v>0</v>
      </c>
      <c r="F3804" t="s">
        <v>8219</v>
      </c>
      <c r="G3804" t="s">
        <v>8223</v>
      </c>
      <c r="H3804" t="s">
        <v>8245</v>
      </c>
      <c r="I3804" s="10">
        <v>1455132611</v>
      </c>
      <c r="J3804">
        <v>1452540611</v>
      </c>
      <c r="K3804" t="b">
        <v>0</v>
      </c>
      <c r="L3804">
        <v>0</v>
      </c>
      <c r="M3804" t="b">
        <v>0</v>
      </c>
      <c r="N3804" s="12" t="s">
        <v>8268</v>
      </c>
      <c r="O3804" t="s">
        <v>8302</v>
      </c>
      <c r="P3804" s="6">
        <f t="shared" si="295"/>
        <v>0</v>
      </c>
      <c r="Q3804" t="e">
        <f t="shared" si="296"/>
        <v>#DIV/0!</v>
      </c>
      <c r="R3804" s="16">
        <f t="shared" si="297"/>
        <v>42380.812627314815</v>
      </c>
      <c r="S3804" s="16">
        <f t="shared" si="298"/>
        <v>41851.636388888888</v>
      </c>
      <c r="T3804">
        <f t="shared" si="299"/>
        <v>2016</v>
      </c>
    </row>
    <row r="3805" spans="1:20" ht="60" hidden="1" x14ac:dyDescent="0.25">
      <c r="A3805">
        <v>3056</v>
      </c>
      <c r="B3805" s="3" t="s">
        <v>3056</v>
      </c>
      <c r="C3805" s="3" t="s">
        <v>7166</v>
      </c>
      <c r="D3805" s="6">
        <v>25000</v>
      </c>
      <c r="E3805" s="8">
        <v>0</v>
      </c>
      <c r="F3805" t="s">
        <v>8220</v>
      </c>
      <c r="G3805" t="s">
        <v>8223</v>
      </c>
      <c r="H3805" t="s">
        <v>8245</v>
      </c>
      <c r="I3805" s="10">
        <v>1412003784</v>
      </c>
      <c r="J3805">
        <v>1406819784</v>
      </c>
      <c r="K3805" t="b">
        <v>0</v>
      </c>
      <c r="L3805">
        <v>0</v>
      </c>
      <c r="M3805" t="b">
        <v>0</v>
      </c>
      <c r="N3805" s="12" t="s">
        <v>8283</v>
      </c>
      <c r="O3805" t="s">
        <v>8284</v>
      </c>
      <c r="P3805" s="6">
        <f t="shared" si="295"/>
        <v>0</v>
      </c>
      <c r="Q3805" t="e">
        <f t="shared" si="296"/>
        <v>#DIV/0!</v>
      </c>
      <c r="R3805" s="16">
        <f t="shared" si="297"/>
        <v>41851.636388888888</v>
      </c>
      <c r="S3805" s="16">
        <f t="shared" si="298"/>
        <v>42762.040902777779</v>
      </c>
      <c r="T3805">
        <f t="shared" si="299"/>
        <v>2014</v>
      </c>
    </row>
    <row r="3806" spans="1:20" ht="45" hidden="1" x14ac:dyDescent="0.25">
      <c r="A3806">
        <v>3145</v>
      </c>
      <c r="B3806" s="3" t="s">
        <v>3145</v>
      </c>
      <c r="C3806" s="3" t="s">
        <v>7255</v>
      </c>
      <c r="D3806" s="6">
        <v>25000</v>
      </c>
      <c r="E3806" s="8">
        <v>0</v>
      </c>
      <c r="F3806" t="s">
        <v>8221</v>
      </c>
      <c r="G3806" t="s">
        <v>8223</v>
      </c>
      <c r="H3806" t="s">
        <v>8245</v>
      </c>
      <c r="I3806" s="10">
        <v>1490659134</v>
      </c>
      <c r="J3806">
        <v>1485478734</v>
      </c>
      <c r="K3806" t="b">
        <v>0</v>
      </c>
      <c r="L3806">
        <v>0</v>
      </c>
      <c r="M3806" t="b">
        <v>0</v>
      </c>
      <c r="N3806" s="12" t="s">
        <v>8283</v>
      </c>
      <c r="O3806" t="s">
        <v>8286</v>
      </c>
      <c r="P3806" s="6">
        <f t="shared" si="295"/>
        <v>0</v>
      </c>
      <c r="Q3806" t="e">
        <f t="shared" si="296"/>
        <v>#DIV/0!</v>
      </c>
      <c r="R3806" s="16">
        <f t="shared" si="297"/>
        <v>42762.040902777779</v>
      </c>
      <c r="S3806" s="16">
        <f t="shared" si="298"/>
        <v>42285.143969907411</v>
      </c>
      <c r="T3806">
        <f t="shared" si="299"/>
        <v>2017</v>
      </c>
    </row>
    <row r="3807" spans="1:20" ht="45" hidden="1" x14ac:dyDescent="0.25">
      <c r="A3807">
        <v>3643</v>
      </c>
      <c r="B3807" s="3" t="s">
        <v>3641</v>
      </c>
      <c r="C3807" s="3" t="s">
        <v>7753</v>
      </c>
      <c r="D3807" s="6">
        <v>25000</v>
      </c>
      <c r="E3807" s="8">
        <v>0</v>
      </c>
      <c r="F3807" t="s">
        <v>8220</v>
      </c>
      <c r="G3807" t="s">
        <v>8223</v>
      </c>
      <c r="H3807" t="s">
        <v>8245</v>
      </c>
      <c r="I3807" s="10">
        <v>1447734439</v>
      </c>
      <c r="J3807">
        <v>1444274839</v>
      </c>
      <c r="K3807" t="b">
        <v>0</v>
      </c>
      <c r="L3807">
        <v>0</v>
      </c>
      <c r="M3807" t="b">
        <v>0</v>
      </c>
      <c r="N3807" s="12" t="s">
        <v>8283</v>
      </c>
      <c r="O3807" t="s">
        <v>8295</v>
      </c>
      <c r="P3807" s="6">
        <f t="shared" si="295"/>
        <v>0</v>
      </c>
      <c r="Q3807" t="e">
        <f t="shared" si="296"/>
        <v>#DIV/0!</v>
      </c>
      <c r="R3807" s="16">
        <f t="shared" si="297"/>
        <v>42285.143969907411</v>
      </c>
      <c r="S3807" s="16">
        <f t="shared" si="298"/>
        <v>41774.651203703703</v>
      </c>
      <c r="T3807">
        <f t="shared" si="299"/>
        <v>2015</v>
      </c>
    </row>
    <row r="3808" spans="1:20" ht="60" hidden="1" x14ac:dyDescent="0.25">
      <c r="A3808">
        <v>3954</v>
      </c>
      <c r="B3808" s="3" t="s">
        <v>3951</v>
      </c>
      <c r="C3808" s="3" t="s">
        <v>8061</v>
      </c>
      <c r="D3808" s="6">
        <v>25000</v>
      </c>
      <c r="E3808" s="8">
        <v>0</v>
      </c>
      <c r="F3808" t="s">
        <v>8220</v>
      </c>
      <c r="G3808" t="s">
        <v>8228</v>
      </c>
      <c r="H3808" t="s">
        <v>8250</v>
      </c>
      <c r="I3808" s="10">
        <v>1405352264</v>
      </c>
      <c r="J3808">
        <v>1400168264</v>
      </c>
      <c r="K3808" t="b">
        <v>0</v>
      </c>
      <c r="L3808">
        <v>0</v>
      </c>
      <c r="M3808" t="b">
        <v>0</v>
      </c>
      <c r="N3808" s="12" t="s">
        <v>8283</v>
      </c>
      <c r="O3808" t="s">
        <v>8286</v>
      </c>
      <c r="P3808" s="6">
        <f t="shared" si="295"/>
        <v>0</v>
      </c>
      <c r="Q3808" t="e">
        <f t="shared" si="296"/>
        <v>#DIV/0!</v>
      </c>
      <c r="R3808" s="16">
        <f t="shared" si="297"/>
        <v>41774.651203703703</v>
      </c>
      <c r="S3808" s="16">
        <f t="shared" si="298"/>
        <v>41942.653379629628</v>
      </c>
      <c r="T3808">
        <f t="shared" si="299"/>
        <v>2014</v>
      </c>
    </row>
    <row r="3809" spans="1:20" ht="60" hidden="1" x14ac:dyDescent="0.25">
      <c r="A3809">
        <v>2516</v>
      </c>
      <c r="B3809" s="3" t="s">
        <v>2516</v>
      </c>
      <c r="C3809" s="3" t="s">
        <v>6626</v>
      </c>
      <c r="D3809" s="6">
        <v>22000</v>
      </c>
      <c r="E3809" s="8">
        <v>0</v>
      </c>
      <c r="F3809" t="s">
        <v>8220</v>
      </c>
      <c r="G3809" t="s">
        <v>8223</v>
      </c>
      <c r="H3809" t="s">
        <v>8245</v>
      </c>
      <c r="I3809" s="10">
        <v>1417279252</v>
      </c>
      <c r="J3809">
        <v>1414683652</v>
      </c>
      <c r="K3809" t="b">
        <v>0</v>
      </c>
      <c r="L3809">
        <v>0</v>
      </c>
      <c r="M3809" t="b">
        <v>0</v>
      </c>
      <c r="N3809" s="12" t="s">
        <v>8279</v>
      </c>
      <c r="O3809" t="s">
        <v>8317</v>
      </c>
      <c r="P3809" s="6">
        <f t="shared" si="295"/>
        <v>0</v>
      </c>
      <c r="Q3809" t="e">
        <f t="shared" si="296"/>
        <v>#DIV/0!</v>
      </c>
      <c r="R3809" s="16">
        <f t="shared" si="297"/>
        <v>41942.653379629628</v>
      </c>
      <c r="S3809" s="16">
        <f t="shared" si="298"/>
        <v>41882.937303240738</v>
      </c>
      <c r="T3809">
        <f t="shared" si="299"/>
        <v>2014</v>
      </c>
    </row>
    <row r="3810" spans="1:20" ht="60" hidden="1" x14ac:dyDescent="0.25">
      <c r="A3810">
        <v>129</v>
      </c>
      <c r="B3810" s="3" t="s">
        <v>131</v>
      </c>
      <c r="C3810" s="3" t="s">
        <v>4240</v>
      </c>
      <c r="D3810" s="6">
        <v>20000</v>
      </c>
      <c r="E3810" s="8">
        <v>0</v>
      </c>
      <c r="F3810" t="s">
        <v>8219</v>
      </c>
      <c r="G3810" t="s">
        <v>8223</v>
      </c>
      <c r="H3810" t="s">
        <v>8245</v>
      </c>
      <c r="I3810" s="10">
        <v>1414708183</v>
      </c>
      <c r="J3810">
        <v>1409524183</v>
      </c>
      <c r="K3810" t="b">
        <v>0</v>
      </c>
      <c r="L3810">
        <v>0</v>
      </c>
      <c r="M3810" t="b">
        <v>0</v>
      </c>
      <c r="N3810" s="12" t="s">
        <v>8281</v>
      </c>
      <c r="O3810" t="s">
        <v>8297</v>
      </c>
      <c r="P3810" s="6">
        <f t="shared" si="295"/>
        <v>0</v>
      </c>
      <c r="Q3810" t="e">
        <f t="shared" si="296"/>
        <v>#DIV/0!</v>
      </c>
      <c r="R3810" s="16">
        <f t="shared" si="297"/>
        <v>41882.937303240738</v>
      </c>
      <c r="S3810" s="16">
        <f t="shared" si="298"/>
        <v>41634.715173611112</v>
      </c>
      <c r="T3810">
        <f t="shared" si="299"/>
        <v>2014</v>
      </c>
    </row>
    <row r="3811" spans="1:20" ht="60" hidden="1" x14ac:dyDescent="0.25">
      <c r="A3811">
        <v>451</v>
      </c>
      <c r="B3811" s="3" t="s">
        <v>452</v>
      </c>
      <c r="C3811" s="3" t="s">
        <v>4561</v>
      </c>
      <c r="D3811" s="6">
        <v>20000</v>
      </c>
      <c r="E3811" s="8">
        <v>0</v>
      </c>
      <c r="F3811" t="s">
        <v>8220</v>
      </c>
      <c r="G3811" t="s">
        <v>8223</v>
      </c>
      <c r="H3811" t="s">
        <v>8245</v>
      </c>
      <c r="I3811" s="10">
        <v>1390669791</v>
      </c>
      <c r="J3811">
        <v>1388077791</v>
      </c>
      <c r="K3811" t="b">
        <v>0</v>
      </c>
      <c r="L3811">
        <v>0</v>
      </c>
      <c r="M3811" t="b">
        <v>0</v>
      </c>
      <c r="N3811" s="12" t="s">
        <v>8281</v>
      </c>
      <c r="O3811" t="s">
        <v>8299</v>
      </c>
      <c r="P3811" s="6">
        <f t="shared" si="295"/>
        <v>0</v>
      </c>
      <c r="Q3811" t="e">
        <f t="shared" si="296"/>
        <v>#DIV/0!</v>
      </c>
      <c r="R3811" s="16">
        <f t="shared" si="297"/>
        <v>41634.715173611112</v>
      </c>
      <c r="S3811" s="16">
        <f t="shared" si="298"/>
        <v>41837.767500000002</v>
      </c>
      <c r="T3811">
        <f t="shared" si="299"/>
        <v>2013</v>
      </c>
    </row>
    <row r="3812" spans="1:20" ht="60" hidden="1" x14ac:dyDescent="0.25">
      <c r="A3812">
        <v>457</v>
      </c>
      <c r="B3812" s="3" t="s">
        <v>458</v>
      </c>
      <c r="C3812" s="3" t="s">
        <v>4567</v>
      </c>
      <c r="D3812" s="6">
        <v>20000</v>
      </c>
      <c r="E3812" s="8">
        <v>0</v>
      </c>
      <c r="F3812" t="s">
        <v>8220</v>
      </c>
      <c r="G3812" t="s">
        <v>8228</v>
      </c>
      <c r="H3812" t="s">
        <v>8250</v>
      </c>
      <c r="I3812" s="10">
        <v>1408213512</v>
      </c>
      <c r="J3812">
        <v>1405621512</v>
      </c>
      <c r="K3812" t="b">
        <v>0</v>
      </c>
      <c r="L3812">
        <v>0</v>
      </c>
      <c r="M3812" t="b">
        <v>0</v>
      </c>
      <c r="N3812" s="12" t="s">
        <v>8281</v>
      </c>
      <c r="O3812" t="s">
        <v>8299</v>
      </c>
      <c r="P3812" s="6">
        <f t="shared" si="295"/>
        <v>0</v>
      </c>
      <c r="Q3812" t="e">
        <f t="shared" si="296"/>
        <v>#DIV/0!</v>
      </c>
      <c r="R3812" s="16">
        <f t="shared" si="297"/>
        <v>41837.767500000002</v>
      </c>
      <c r="S3812" s="16">
        <f t="shared" si="298"/>
        <v>42303.659317129626</v>
      </c>
      <c r="T3812">
        <f t="shared" si="299"/>
        <v>2014</v>
      </c>
    </row>
    <row r="3813" spans="1:20" ht="45" hidden="1" x14ac:dyDescent="0.25">
      <c r="A3813">
        <v>632</v>
      </c>
      <c r="B3813" s="3" t="s">
        <v>633</v>
      </c>
      <c r="C3813" s="3" t="s">
        <v>4742</v>
      </c>
      <c r="D3813" s="6">
        <v>20000</v>
      </c>
      <c r="E3813" s="8">
        <v>0</v>
      </c>
      <c r="F3813" t="s">
        <v>8219</v>
      </c>
      <c r="G3813" t="s">
        <v>8232</v>
      </c>
      <c r="H3813" t="s">
        <v>8248</v>
      </c>
      <c r="I3813" s="10">
        <v>1448470165</v>
      </c>
      <c r="J3813">
        <v>1445874565</v>
      </c>
      <c r="K3813" t="b">
        <v>0</v>
      </c>
      <c r="L3813">
        <v>0</v>
      </c>
      <c r="M3813" t="b">
        <v>0</v>
      </c>
      <c r="N3813" s="12" t="s">
        <v>8268</v>
      </c>
      <c r="O3813" t="s">
        <v>8302</v>
      </c>
      <c r="P3813" s="6">
        <f t="shared" si="295"/>
        <v>0</v>
      </c>
      <c r="Q3813" t="e">
        <f t="shared" si="296"/>
        <v>#DIV/0!</v>
      </c>
      <c r="R3813" s="16">
        <f t="shared" si="297"/>
        <v>42303.659317129626</v>
      </c>
      <c r="S3813" s="16">
        <f t="shared" si="298"/>
        <v>41013.822858796295</v>
      </c>
      <c r="T3813">
        <f t="shared" si="299"/>
        <v>2015</v>
      </c>
    </row>
    <row r="3814" spans="1:20" ht="30" hidden="1" x14ac:dyDescent="0.25">
      <c r="A3814">
        <v>927</v>
      </c>
      <c r="B3814" s="3" t="s">
        <v>928</v>
      </c>
      <c r="C3814" s="3" t="s">
        <v>5037</v>
      </c>
      <c r="D3814" s="6">
        <v>20000</v>
      </c>
      <c r="E3814" s="8">
        <v>0</v>
      </c>
      <c r="F3814" t="s">
        <v>8220</v>
      </c>
      <c r="G3814" t="s">
        <v>8223</v>
      </c>
      <c r="H3814" t="s">
        <v>8245</v>
      </c>
      <c r="I3814" s="10">
        <v>1337024695</v>
      </c>
      <c r="J3814">
        <v>1334432695</v>
      </c>
      <c r="K3814" t="b">
        <v>0</v>
      </c>
      <c r="L3814">
        <v>0</v>
      </c>
      <c r="M3814" t="b">
        <v>0</v>
      </c>
      <c r="N3814" s="12" t="s">
        <v>8287</v>
      </c>
      <c r="O3814" t="s">
        <v>8310</v>
      </c>
      <c r="P3814" s="6">
        <f t="shared" si="295"/>
        <v>0</v>
      </c>
      <c r="Q3814" t="e">
        <f t="shared" si="296"/>
        <v>#DIV/0!</v>
      </c>
      <c r="R3814" s="16">
        <f t="shared" si="297"/>
        <v>41013.822858796295</v>
      </c>
      <c r="S3814" s="16">
        <f t="shared" si="298"/>
        <v>42188.252199074079</v>
      </c>
      <c r="T3814">
        <f t="shared" si="299"/>
        <v>2012</v>
      </c>
    </row>
    <row r="3815" spans="1:20" ht="60" hidden="1" x14ac:dyDescent="0.25">
      <c r="A3815">
        <v>1554</v>
      </c>
      <c r="B3815" s="3" t="s">
        <v>1555</v>
      </c>
      <c r="C3815" s="3" t="s">
        <v>5664</v>
      </c>
      <c r="D3815" s="6">
        <v>20000</v>
      </c>
      <c r="E3815" s="8">
        <v>0</v>
      </c>
      <c r="F3815" t="s">
        <v>8220</v>
      </c>
      <c r="G3815" t="s">
        <v>8225</v>
      </c>
      <c r="H3815" t="s">
        <v>8247</v>
      </c>
      <c r="I3815" s="10">
        <v>1438495390</v>
      </c>
      <c r="J3815">
        <v>1435903390</v>
      </c>
      <c r="K3815" t="b">
        <v>0</v>
      </c>
      <c r="L3815">
        <v>0</v>
      </c>
      <c r="M3815" t="b">
        <v>0</v>
      </c>
      <c r="N3815" s="12" t="s">
        <v>8273</v>
      </c>
      <c r="O3815" t="s">
        <v>8315</v>
      </c>
      <c r="P3815" s="6">
        <f t="shared" si="295"/>
        <v>0</v>
      </c>
      <c r="Q3815" t="e">
        <f t="shared" si="296"/>
        <v>#DIV/0!</v>
      </c>
      <c r="R3815" s="16">
        <f t="shared" si="297"/>
        <v>42188.252199074079</v>
      </c>
      <c r="S3815" s="16">
        <f t="shared" si="298"/>
        <v>42164.170046296291</v>
      </c>
      <c r="T3815">
        <f t="shared" si="299"/>
        <v>2015</v>
      </c>
    </row>
    <row r="3816" spans="1:20" ht="45" hidden="1" x14ac:dyDescent="0.25">
      <c r="A3816">
        <v>2426</v>
      </c>
      <c r="B3816" s="3" t="s">
        <v>2427</v>
      </c>
      <c r="C3816" s="3" t="s">
        <v>6536</v>
      </c>
      <c r="D3816" s="6">
        <v>20000</v>
      </c>
      <c r="E3816" s="8">
        <v>0</v>
      </c>
      <c r="F3816" t="s">
        <v>8220</v>
      </c>
      <c r="G3816" t="s">
        <v>8223</v>
      </c>
      <c r="H3816" t="s">
        <v>8245</v>
      </c>
      <c r="I3816" s="10">
        <v>1439006692</v>
      </c>
      <c r="J3816">
        <v>1433822692</v>
      </c>
      <c r="K3816" t="b">
        <v>0</v>
      </c>
      <c r="L3816">
        <v>0</v>
      </c>
      <c r="M3816" t="b">
        <v>0</v>
      </c>
      <c r="N3816" s="12" t="s">
        <v>8279</v>
      </c>
      <c r="O3816" t="s">
        <v>8305</v>
      </c>
      <c r="P3816" s="6">
        <f t="shared" si="295"/>
        <v>0</v>
      </c>
      <c r="Q3816" t="e">
        <f t="shared" si="296"/>
        <v>#DIV/0!</v>
      </c>
      <c r="R3816" s="16">
        <f t="shared" si="297"/>
        <v>42164.170046296291</v>
      </c>
      <c r="S3816" s="16">
        <f t="shared" si="298"/>
        <v>41835.951782407406</v>
      </c>
      <c r="T3816">
        <f t="shared" si="299"/>
        <v>2015</v>
      </c>
    </row>
    <row r="3817" spans="1:20" ht="60" hidden="1" x14ac:dyDescent="0.25">
      <c r="A3817">
        <v>2508</v>
      </c>
      <c r="B3817" s="3" t="s">
        <v>2508</v>
      </c>
      <c r="C3817" s="3" t="s">
        <v>6618</v>
      </c>
      <c r="D3817" s="6">
        <v>20000</v>
      </c>
      <c r="E3817" s="8">
        <v>0</v>
      </c>
      <c r="F3817" t="s">
        <v>8220</v>
      </c>
      <c r="G3817" t="s">
        <v>8223</v>
      </c>
      <c r="H3817" t="s">
        <v>8245</v>
      </c>
      <c r="I3817" s="10">
        <v>1408056634</v>
      </c>
      <c r="J3817">
        <v>1405464634</v>
      </c>
      <c r="K3817" t="b">
        <v>0</v>
      </c>
      <c r="L3817">
        <v>0</v>
      </c>
      <c r="M3817" t="b">
        <v>0</v>
      </c>
      <c r="N3817" s="12" t="s">
        <v>8279</v>
      </c>
      <c r="O3817" t="s">
        <v>8317</v>
      </c>
      <c r="P3817" s="6">
        <f t="shared" si="295"/>
        <v>0</v>
      </c>
      <c r="Q3817" t="e">
        <f t="shared" si="296"/>
        <v>#DIV/0!</v>
      </c>
      <c r="R3817" s="16">
        <f t="shared" si="297"/>
        <v>41835.951782407406</v>
      </c>
      <c r="S3817" s="16">
        <f t="shared" si="298"/>
        <v>42155.139479166668</v>
      </c>
      <c r="T3817">
        <f t="shared" si="299"/>
        <v>2014</v>
      </c>
    </row>
    <row r="3818" spans="1:20" ht="30" hidden="1" x14ac:dyDescent="0.25">
      <c r="A3818">
        <v>2563</v>
      </c>
      <c r="B3818" s="3" t="s">
        <v>2563</v>
      </c>
      <c r="C3818" s="3" t="s">
        <v>6673</v>
      </c>
      <c r="D3818" s="6">
        <v>20000</v>
      </c>
      <c r="E3818" s="8">
        <v>0</v>
      </c>
      <c r="F3818" t="s">
        <v>8219</v>
      </c>
      <c r="G3818" t="s">
        <v>8223</v>
      </c>
      <c r="H3818" t="s">
        <v>8245</v>
      </c>
      <c r="I3818" s="10">
        <v>1438226451</v>
      </c>
      <c r="J3818">
        <v>1433042451</v>
      </c>
      <c r="K3818" t="b">
        <v>0</v>
      </c>
      <c r="L3818">
        <v>0</v>
      </c>
      <c r="M3818" t="b">
        <v>0</v>
      </c>
      <c r="N3818" s="12" t="s">
        <v>8279</v>
      </c>
      <c r="O3818" t="s">
        <v>8305</v>
      </c>
      <c r="P3818" s="6">
        <f t="shared" si="295"/>
        <v>0</v>
      </c>
      <c r="Q3818" t="e">
        <f t="shared" si="296"/>
        <v>#DIV/0!</v>
      </c>
      <c r="R3818" s="16">
        <f t="shared" si="297"/>
        <v>42155.139479166668</v>
      </c>
      <c r="S3818" s="16">
        <f t="shared" si="298"/>
        <v>42325.920717592591</v>
      </c>
      <c r="T3818">
        <f t="shared" si="299"/>
        <v>2015</v>
      </c>
    </row>
    <row r="3819" spans="1:20" ht="45" hidden="1" x14ac:dyDescent="0.25">
      <c r="A3819">
        <v>3741</v>
      </c>
      <c r="B3819" s="3" t="s">
        <v>3738</v>
      </c>
      <c r="C3819" s="3" t="s">
        <v>7851</v>
      </c>
      <c r="D3819" s="6">
        <v>20000</v>
      </c>
      <c r="E3819" s="8">
        <v>0</v>
      </c>
      <c r="F3819" t="s">
        <v>8220</v>
      </c>
      <c r="G3819" t="s">
        <v>8223</v>
      </c>
      <c r="H3819" t="s">
        <v>8245</v>
      </c>
      <c r="I3819" s="10">
        <v>1450389950</v>
      </c>
      <c r="J3819">
        <v>1447797950</v>
      </c>
      <c r="K3819" t="b">
        <v>0</v>
      </c>
      <c r="L3819">
        <v>0</v>
      </c>
      <c r="M3819" t="b">
        <v>0</v>
      </c>
      <c r="N3819" s="12" t="s">
        <v>8283</v>
      </c>
      <c r="O3819" t="s">
        <v>8286</v>
      </c>
      <c r="P3819" s="6">
        <f t="shared" si="295"/>
        <v>0</v>
      </c>
      <c r="Q3819" t="e">
        <f t="shared" si="296"/>
        <v>#DIV/0!</v>
      </c>
      <c r="R3819" s="16">
        <f t="shared" si="297"/>
        <v>42325.920717592591</v>
      </c>
      <c r="S3819" s="16">
        <f t="shared" si="298"/>
        <v>42675.262962962966</v>
      </c>
      <c r="T3819">
        <f t="shared" si="299"/>
        <v>2015</v>
      </c>
    </row>
    <row r="3820" spans="1:20" ht="60" hidden="1" x14ac:dyDescent="0.25">
      <c r="A3820">
        <v>3936</v>
      </c>
      <c r="B3820" s="3" t="s">
        <v>3933</v>
      </c>
      <c r="C3820" s="3" t="s">
        <v>8044</v>
      </c>
      <c r="D3820" s="6">
        <v>20000</v>
      </c>
      <c r="E3820" s="8">
        <v>0</v>
      </c>
      <c r="F3820" t="s">
        <v>8220</v>
      </c>
      <c r="G3820" t="s">
        <v>8223</v>
      </c>
      <c r="H3820" t="s">
        <v>8245</v>
      </c>
      <c r="I3820" s="10">
        <v>1480576720</v>
      </c>
      <c r="J3820">
        <v>1477981120</v>
      </c>
      <c r="K3820" t="b">
        <v>0</v>
      </c>
      <c r="L3820">
        <v>0</v>
      </c>
      <c r="M3820" t="b">
        <v>0</v>
      </c>
      <c r="N3820" s="12" t="s">
        <v>8283</v>
      </c>
      <c r="O3820" t="s">
        <v>8286</v>
      </c>
      <c r="P3820" s="6">
        <f t="shared" si="295"/>
        <v>0</v>
      </c>
      <c r="Q3820" t="e">
        <f t="shared" si="296"/>
        <v>#DIV/0!</v>
      </c>
      <c r="R3820" s="16">
        <f t="shared" si="297"/>
        <v>42675.262962962966</v>
      </c>
      <c r="S3820" s="16">
        <f t="shared" si="298"/>
        <v>42322.025115740747</v>
      </c>
      <c r="T3820">
        <f t="shared" si="299"/>
        <v>2016</v>
      </c>
    </row>
    <row r="3821" spans="1:20" ht="45" hidden="1" x14ac:dyDescent="0.25">
      <c r="A3821">
        <v>4029</v>
      </c>
      <c r="B3821" s="3" t="s">
        <v>4025</v>
      </c>
      <c r="C3821" s="3" t="s">
        <v>8134</v>
      </c>
      <c r="D3821" s="6">
        <v>20000</v>
      </c>
      <c r="E3821" s="8">
        <v>0</v>
      </c>
      <c r="F3821" t="s">
        <v>8220</v>
      </c>
      <c r="G3821" t="s">
        <v>8223</v>
      </c>
      <c r="H3821" t="s">
        <v>8245</v>
      </c>
      <c r="I3821" s="10">
        <v>1450053370</v>
      </c>
      <c r="J3821">
        <v>1447461370</v>
      </c>
      <c r="K3821" t="b">
        <v>0</v>
      </c>
      <c r="L3821">
        <v>0</v>
      </c>
      <c r="M3821" t="b">
        <v>0</v>
      </c>
      <c r="N3821" s="12" t="s">
        <v>8283</v>
      </c>
      <c r="O3821" t="s">
        <v>8286</v>
      </c>
      <c r="P3821" s="6">
        <f t="shared" si="295"/>
        <v>0</v>
      </c>
      <c r="Q3821" t="e">
        <f t="shared" si="296"/>
        <v>#DIV/0!</v>
      </c>
      <c r="R3821" s="16">
        <f t="shared" si="297"/>
        <v>42322.025115740747</v>
      </c>
      <c r="S3821" s="16">
        <f t="shared" si="298"/>
        <v>42700.804756944446</v>
      </c>
      <c r="T3821">
        <f t="shared" si="299"/>
        <v>2015</v>
      </c>
    </row>
    <row r="3822" spans="1:20" ht="60" hidden="1" x14ac:dyDescent="0.25">
      <c r="A3822">
        <v>4071</v>
      </c>
      <c r="B3822" s="3" t="s">
        <v>4067</v>
      </c>
      <c r="C3822" s="3" t="s">
        <v>8174</v>
      </c>
      <c r="D3822" s="6">
        <v>20000</v>
      </c>
      <c r="E3822" s="8">
        <v>0</v>
      </c>
      <c r="F3822" t="s">
        <v>8220</v>
      </c>
      <c r="G3822" t="s">
        <v>8237</v>
      </c>
      <c r="H3822" t="s">
        <v>8255</v>
      </c>
      <c r="I3822" s="10">
        <v>1482779931</v>
      </c>
      <c r="J3822">
        <v>1480187931</v>
      </c>
      <c r="K3822" t="b">
        <v>0</v>
      </c>
      <c r="L3822">
        <v>0</v>
      </c>
      <c r="M3822" t="b">
        <v>0</v>
      </c>
      <c r="N3822" s="12" t="s">
        <v>8283</v>
      </c>
      <c r="O3822" t="s">
        <v>8286</v>
      </c>
      <c r="P3822" s="6">
        <f t="shared" si="295"/>
        <v>0</v>
      </c>
      <c r="Q3822" t="e">
        <f t="shared" si="296"/>
        <v>#DIV/0!</v>
      </c>
      <c r="R3822" s="16">
        <f t="shared" si="297"/>
        <v>42700.804756944446</v>
      </c>
      <c r="S3822" s="16">
        <f t="shared" si="298"/>
        <v>41257.531712962962</v>
      </c>
      <c r="T3822">
        <f t="shared" si="299"/>
        <v>2016</v>
      </c>
    </row>
    <row r="3823" spans="1:20" ht="60" hidden="1" x14ac:dyDescent="0.25">
      <c r="A3823">
        <v>2771</v>
      </c>
      <c r="B3823" s="3" t="s">
        <v>2771</v>
      </c>
      <c r="C3823" s="3" t="s">
        <v>6881</v>
      </c>
      <c r="D3823" s="6">
        <v>19980</v>
      </c>
      <c r="E3823" s="8">
        <v>0</v>
      </c>
      <c r="F3823" t="s">
        <v>8220</v>
      </c>
      <c r="G3823" t="s">
        <v>8223</v>
      </c>
      <c r="H3823" t="s">
        <v>8245</v>
      </c>
      <c r="I3823" s="10">
        <v>1359738000</v>
      </c>
      <c r="J3823">
        <v>1355489140</v>
      </c>
      <c r="K3823" t="b">
        <v>0</v>
      </c>
      <c r="L3823">
        <v>0</v>
      </c>
      <c r="M3823" t="b">
        <v>0</v>
      </c>
      <c r="N3823" s="12" t="s">
        <v>8271</v>
      </c>
      <c r="O3823" t="s">
        <v>8316</v>
      </c>
      <c r="P3823" s="6">
        <f t="shared" si="295"/>
        <v>0</v>
      </c>
      <c r="Q3823" t="e">
        <f t="shared" si="296"/>
        <v>#DIV/0!</v>
      </c>
      <c r="R3823" s="16">
        <f t="shared" si="297"/>
        <v>41257.531712962962</v>
      </c>
      <c r="S3823" s="16">
        <f t="shared" si="298"/>
        <v>42122.629502314812</v>
      </c>
      <c r="T3823">
        <f t="shared" si="299"/>
        <v>2012</v>
      </c>
    </row>
    <row r="3824" spans="1:20" ht="60" hidden="1" x14ac:dyDescent="0.25">
      <c r="A3824">
        <v>1161</v>
      </c>
      <c r="B3824" s="3" t="s">
        <v>1162</v>
      </c>
      <c r="C3824" s="3" t="s">
        <v>5271</v>
      </c>
      <c r="D3824" s="6">
        <v>18000</v>
      </c>
      <c r="E3824" s="8">
        <v>0</v>
      </c>
      <c r="F3824" t="s">
        <v>8220</v>
      </c>
      <c r="G3824" t="s">
        <v>8223</v>
      </c>
      <c r="H3824" t="s">
        <v>8245</v>
      </c>
      <c r="I3824" s="10">
        <v>1432047989</v>
      </c>
      <c r="J3824">
        <v>1430233589</v>
      </c>
      <c r="K3824" t="b">
        <v>0</v>
      </c>
      <c r="L3824">
        <v>0</v>
      </c>
      <c r="M3824" t="b">
        <v>0</v>
      </c>
      <c r="N3824" s="12" t="s">
        <v>8279</v>
      </c>
      <c r="O3824" t="s">
        <v>8305</v>
      </c>
      <c r="P3824" s="6">
        <f t="shared" si="295"/>
        <v>0</v>
      </c>
      <c r="Q3824" t="e">
        <f t="shared" si="296"/>
        <v>#DIV/0!</v>
      </c>
      <c r="R3824" s="16">
        <f t="shared" si="297"/>
        <v>42122.629502314812</v>
      </c>
      <c r="S3824" s="16">
        <f t="shared" si="298"/>
        <v>42550.048449074078</v>
      </c>
      <c r="T3824">
        <f t="shared" si="299"/>
        <v>2015</v>
      </c>
    </row>
    <row r="3825" spans="1:20" ht="45" hidden="1" x14ac:dyDescent="0.25">
      <c r="A3825">
        <v>3953</v>
      </c>
      <c r="B3825" s="3" t="s">
        <v>3950</v>
      </c>
      <c r="C3825" s="3" t="s">
        <v>8060</v>
      </c>
      <c r="D3825" s="6">
        <v>17600</v>
      </c>
      <c r="E3825" s="8">
        <v>0</v>
      </c>
      <c r="F3825" t="s">
        <v>8220</v>
      </c>
      <c r="G3825" t="s">
        <v>8223</v>
      </c>
      <c r="H3825" t="s">
        <v>8245</v>
      </c>
      <c r="I3825" s="10">
        <v>1469834940</v>
      </c>
      <c r="J3825">
        <v>1467162586</v>
      </c>
      <c r="K3825" t="b">
        <v>0</v>
      </c>
      <c r="L3825">
        <v>0</v>
      </c>
      <c r="M3825" t="b">
        <v>0</v>
      </c>
      <c r="N3825" s="12" t="s">
        <v>8283</v>
      </c>
      <c r="O3825" t="s">
        <v>8286</v>
      </c>
      <c r="P3825" s="6">
        <f t="shared" si="295"/>
        <v>0</v>
      </c>
      <c r="Q3825" t="e">
        <f t="shared" si="296"/>
        <v>#DIV/0!</v>
      </c>
      <c r="R3825" s="16">
        <f t="shared" si="297"/>
        <v>42550.048449074078</v>
      </c>
      <c r="S3825" s="16">
        <f t="shared" si="298"/>
        <v>41289.999641203707</v>
      </c>
      <c r="T3825">
        <f t="shared" si="299"/>
        <v>2016</v>
      </c>
    </row>
    <row r="3826" spans="1:20" ht="60" hidden="1" x14ac:dyDescent="0.25">
      <c r="A3826">
        <v>770</v>
      </c>
      <c r="B3826" s="3" t="s">
        <v>771</v>
      </c>
      <c r="C3826" s="3" t="s">
        <v>4880</v>
      </c>
      <c r="D3826" s="6">
        <v>17500</v>
      </c>
      <c r="E3826" s="8">
        <v>0</v>
      </c>
      <c r="F3826" t="s">
        <v>8220</v>
      </c>
      <c r="G3826" t="s">
        <v>8223</v>
      </c>
      <c r="H3826" t="s">
        <v>8245</v>
      </c>
      <c r="I3826" s="10">
        <v>1361750369</v>
      </c>
      <c r="J3826">
        <v>1358294369</v>
      </c>
      <c r="K3826" t="b">
        <v>0</v>
      </c>
      <c r="L3826">
        <v>0</v>
      </c>
      <c r="M3826" t="b">
        <v>0</v>
      </c>
      <c r="N3826" s="12" t="s">
        <v>8271</v>
      </c>
      <c r="O3826" t="s">
        <v>8312</v>
      </c>
      <c r="P3826" s="6">
        <f t="shared" si="295"/>
        <v>0</v>
      </c>
      <c r="Q3826" t="e">
        <f t="shared" si="296"/>
        <v>#DIV/0!</v>
      </c>
      <c r="R3826" s="16">
        <f t="shared" si="297"/>
        <v>41289.999641203707</v>
      </c>
      <c r="S3826" s="16">
        <f t="shared" si="298"/>
        <v>42351.658842592587</v>
      </c>
      <c r="T3826">
        <f t="shared" si="299"/>
        <v>2013</v>
      </c>
    </row>
    <row r="3827" spans="1:20" ht="30" hidden="1" x14ac:dyDescent="0.25">
      <c r="A3827">
        <v>165</v>
      </c>
      <c r="B3827" s="3" t="s">
        <v>167</v>
      </c>
      <c r="C3827" s="3" t="s">
        <v>4275</v>
      </c>
      <c r="D3827" s="6">
        <v>17000</v>
      </c>
      <c r="E3827" s="8">
        <v>0</v>
      </c>
      <c r="F3827" t="s">
        <v>8220</v>
      </c>
      <c r="G3827" t="s">
        <v>8224</v>
      </c>
      <c r="H3827" t="s">
        <v>8246</v>
      </c>
      <c r="I3827" s="10">
        <v>1452613724</v>
      </c>
      <c r="J3827">
        <v>1450021724</v>
      </c>
      <c r="K3827" t="b">
        <v>0</v>
      </c>
      <c r="L3827">
        <v>0</v>
      </c>
      <c r="M3827" t="b">
        <v>0</v>
      </c>
      <c r="N3827" s="12" t="s">
        <v>8281</v>
      </c>
      <c r="O3827" t="s">
        <v>8285</v>
      </c>
      <c r="P3827" s="6">
        <f t="shared" si="295"/>
        <v>0</v>
      </c>
      <c r="Q3827" t="e">
        <f t="shared" si="296"/>
        <v>#DIV/0!</v>
      </c>
      <c r="R3827" s="16">
        <f t="shared" si="297"/>
        <v>42351.658842592587</v>
      </c>
      <c r="S3827" s="16">
        <f t="shared" si="298"/>
        <v>41681.189699074072</v>
      </c>
      <c r="T3827">
        <f t="shared" si="299"/>
        <v>2015</v>
      </c>
    </row>
    <row r="3828" spans="1:20" ht="30" hidden="1" x14ac:dyDescent="0.25">
      <c r="A3828">
        <v>906</v>
      </c>
      <c r="B3828" s="3" t="s">
        <v>907</v>
      </c>
      <c r="C3828" s="3" t="s">
        <v>5016</v>
      </c>
      <c r="D3828" s="6">
        <v>15000</v>
      </c>
      <c r="E3828" s="8">
        <v>0</v>
      </c>
      <c r="F3828" t="s">
        <v>8220</v>
      </c>
      <c r="G3828" t="s">
        <v>8223</v>
      </c>
      <c r="H3828" t="s">
        <v>8245</v>
      </c>
      <c r="I3828" s="10">
        <v>1394681590</v>
      </c>
      <c r="J3828">
        <v>1392093190</v>
      </c>
      <c r="K3828" t="b">
        <v>0</v>
      </c>
      <c r="L3828">
        <v>0</v>
      </c>
      <c r="M3828" t="b">
        <v>0</v>
      </c>
      <c r="N3828" s="12" t="s">
        <v>8287</v>
      </c>
      <c r="O3828" t="s">
        <v>8310</v>
      </c>
      <c r="P3828" s="6">
        <f t="shared" si="295"/>
        <v>0</v>
      </c>
      <c r="Q3828" t="e">
        <f t="shared" si="296"/>
        <v>#DIV/0!</v>
      </c>
      <c r="R3828" s="16">
        <f t="shared" si="297"/>
        <v>41681.189699074072</v>
      </c>
      <c r="S3828" s="16">
        <f t="shared" si="298"/>
        <v>42603.354131944448</v>
      </c>
      <c r="T3828">
        <f t="shared" si="299"/>
        <v>2014</v>
      </c>
    </row>
    <row r="3829" spans="1:20" ht="45" hidden="1" x14ac:dyDescent="0.25">
      <c r="A3829">
        <v>1597</v>
      </c>
      <c r="B3829" s="3" t="s">
        <v>1598</v>
      </c>
      <c r="C3829" s="3" t="s">
        <v>5707</v>
      </c>
      <c r="D3829" s="6">
        <v>15000</v>
      </c>
      <c r="E3829" s="8">
        <v>0</v>
      </c>
      <c r="F3829" t="s">
        <v>8220</v>
      </c>
      <c r="G3829" t="s">
        <v>8223</v>
      </c>
      <c r="H3829" t="s">
        <v>8245</v>
      </c>
      <c r="I3829" s="10">
        <v>1474360197</v>
      </c>
      <c r="J3829">
        <v>1471768197</v>
      </c>
      <c r="K3829" t="b">
        <v>0</v>
      </c>
      <c r="L3829">
        <v>0</v>
      </c>
      <c r="M3829" t="b">
        <v>0</v>
      </c>
      <c r="N3829" s="12" t="s">
        <v>8273</v>
      </c>
      <c r="O3829" t="s">
        <v>8311</v>
      </c>
      <c r="P3829" s="6">
        <f t="shared" si="295"/>
        <v>0</v>
      </c>
      <c r="Q3829" t="e">
        <f t="shared" si="296"/>
        <v>#DIV/0!</v>
      </c>
      <c r="R3829" s="16">
        <f t="shared" si="297"/>
        <v>42603.354131944448</v>
      </c>
      <c r="S3829" s="16">
        <f t="shared" si="298"/>
        <v>42067.234375</v>
      </c>
      <c r="T3829">
        <f t="shared" si="299"/>
        <v>2016</v>
      </c>
    </row>
    <row r="3830" spans="1:20" ht="45" hidden="1" x14ac:dyDescent="0.25">
      <c r="A3830">
        <v>1818</v>
      </c>
      <c r="B3830" s="3" t="s">
        <v>1819</v>
      </c>
      <c r="C3830" s="3" t="s">
        <v>5928</v>
      </c>
      <c r="D3830" s="6">
        <v>15000</v>
      </c>
      <c r="E3830" s="8">
        <v>0</v>
      </c>
      <c r="F3830" t="s">
        <v>8220</v>
      </c>
      <c r="G3830" t="s">
        <v>8223</v>
      </c>
      <c r="H3830" t="s">
        <v>8245</v>
      </c>
      <c r="I3830" s="10">
        <v>1428035850</v>
      </c>
      <c r="J3830">
        <v>1425447450</v>
      </c>
      <c r="K3830" t="b">
        <v>0</v>
      </c>
      <c r="L3830">
        <v>0</v>
      </c>
      <c r="M3830" t="b">
        <v>0</v>
      </c>
      <c r="N3830" s="12" t="s">
        <v>8273</v>
      </c>
      <c r="O3830" t="s">
        <v>8274</v>
      </c>
      <c r="P3830" s="6">
        <f t="shared" si="295"/>
        <v>0</v>
      </c>
      <c r="Q3830" t="e">
        <f t="shared" si="296"/>
        <v>#DIV/0!</v>
      </c>
      <c r="R3830" s="16">
        <f t="shared" si="297"/>
        <v>42067.234375</v>
      </c>
      <c r="S3830" s="16">
        <f t="shared" si="298"/>
        <v>41927.235636574071</v>
      </c>
      <c r="T3830">
        <f t="shared" si="299"/>
        <v>2015</v>
      </c>
    </row>
    <row r="3831" spans="1:20" ht="60" hidden="1" x14ac:dyDescent="0.25">
      <c r="A3831">
        <v>2141</v>
      </c>
      <c r="B3831" s="3" t="s">
        <v>2142</v>
      </c>
      <c r="C3831" s="3" t="s">
        <v>6251</v>
      </c>
      <c r="D3831" s="6">
        <v>15000</v>
      </c>
      <c r="E3831" s="8">
        <v>0</v>
      </c>
      <c r="F3831" t="s">
        <v>8220</v>
      </c>
      <c r="G3831" t="s">
        <v>8223</v>
      </c>
      <c r="H3831" t="s">
        <v>8245</v>
      </c>
      <c r="I3831" s="10">
        <v>1415947159</v>
      </c>
      <c r="J3831">
        <v>1413351559</v>
      </c>
      <c r="K3831" t="b">
        <v>0</v>
      </c>
      <c r="L3831">
        <v>0</v>
      </c>
      <c r="M3831" t="b">
        <v>0</v>
      </c>
      <c r="N3831" s="12" t="s">
        <v>8276</v>
      </c>
      <c r="O3831" t="s">
        <v>8294</v>
      </c>
      <c r="P3831" s="6">
        <f t="shared" si="295"/>
        <v>0</v>
      </c>
      <c r="Q3831" t="e">
        <f t="shared" si="296"/>
        <v>#DIV/0!</v>
      </c>
      <c r="R3831" s="16">
        <f t="shared" si="297"/>
        <v>41927.235636574071</v>
      </c>
      <c r="S3831" s="16">
        <f t="shared" si="298"/>
        <v>42342.03943287037</v>
      </c>
      <c r="T3831">
        <f t="shared" si="299"/>
        <v>2014</v>
      </c>
    </row>
    <row r="3832" spans="1:20" ht="60" hidden="1" x14ac:dyDescent="0.25">
      <c r="A3832">
        <v>2404</v>
      </c>
      <c r="B3832" s="3" t="s">
        <v>2405</v>
      </c>
      <c r="C3832" s="3" t="s">
        <v>6514</v>
      </c>
      <c r="D3832" s="6">
        <v>15000</v>
      </c>
      <c r="E3832" s="8">
        <v>0</v>
      </c>
      <c r="F3832" t="s">
        <v>8220</v>
      </c>
      <c r="G3832" t="s">
        <v>8223</v>
      </c>
      <c r="H3832" t="s">
        <v>8245</v>
      </c>
      <c r="I3832" s="10">
        <v>1451782607</v>
      </c>
      <c r="J3832">
        <v>1449190607</v>
      </c>
      <c r="K3832" t="b">
        <v>0</v>
      </c>
      <c r="L3832">
        <v>0</v>
      </c>
      <c r="M3832" t="b">
        <v>0</v>
      </c>
      <c r="N3832" s="12" t="s">
        <v>8279</v>
      </c>
      <c r="O3832" t="s">
        <v>8305</v>
      </c>
      <c r="P3832" s="6">
        <f t="shared" si="295"/>
        <v>0</v>
      </c>
      <c r="Q3832" t="e">
        <f t="shared" si="296"/>
        <v>#DIV/0!</v>
      </c>
      <c r="R3832" s="16">
        <f t="shared" si="297"/>
        <v>42342.03943287037</v>
      </c>
      <c r="S3832" s="16">
        <f t="shared" si="298"/>
        <v>42224.408275462964</v>
      </c>
      <c r="T3832">
        <f t="shared" si="299"/>
        <v>2015</v>
      </c>
    </row>
    <row r="3833" spans="1:20" ht="60" hidden="1" x14ac:dyDescent="0.25">
      <c r="A3833">
        <v>2410</v>
      </c>
      <c r="B3833" s="3" t="s">
        <v>2411</v>
      </c>
      <c r="C3833" s="3" t="s">
        <v>6520</v>
      </c>
      <c r="D3833" s="6">
        <v>15000</v>
      </c>
      <c r="E3833" s="8">
        <v>0</v>
      </c>
      <c r="F3833" t="s">
        <v>8220</v>
      </c>
      <c r="G3833" t="s">
        <v>8225</v>
      </c>
      <c r="H3833" t="s">
        <v>8247</v>
      </c>
      <c r="I3833" s="10">
        <v>1441619275</v>
      </c>
      <c r="J3833">
        <v>1439027275</v>
      </c>
      <c r="K3833" t="b">
        <v>0</v>
      </c>
      <c r="L3833">
        <v>0</v>
      </c>
      <c r="M3833" t="b">
        <v>0</v>
      </c>
      <c r="N3833" s="12" t="s">
        <v>8279</v>
      </c>
      <c r="O3833" t="s">
        <v>8305</v>
      </c>
      <c r="P3833" s="6">
        <f t="shared" si="295"/>
        <v>0</v>
      </c>
      <c r="Q3833" t="e">
        <f t="shared" si="296"/>
        <v>#DIV/0!</v>
      </c>
      <c r="R3833" s="16">
        <f t="shared" si="297"/>
        <v>42224.408275462964</v>
      </c>
      <c r="S3833" s="16">
        <f t="shared" si="298"/>
        <v>41830.820567129631</v>
      </c>
      <c r="T3833">
        <f t="shared" si="299"/>
        <v>2015</v>
      </c>
    </row>
    <row r="3834" spans="1:20" ht="60" hidden="1" x14ac:dyDescent="0.25">
      <c r="A3834">
        <v>2577</v>
      </c>
      <c r="B3834" s="3" t="s">
        <v>2577</v>
      </c>
      <c r="C3834" s="3" t="s">
        <v>6687</v>
      </c>
      <c r="D3834" s="6">
        <v>15000</v>
      </c>
      <c r="E3834" s="8">
        <v>0</v>
      </c>
      <c r="F3834" t="s">
        <v>8219</v>
      </c>
      <c r="G3834" t="s">
        <v>8223</v>
      </c>
      <c r="H3834" t="s">
        <v>8245</v>
      </c>
      <c r="I3834" s="10">
        <v>1407181297</v>
      </c>
      <c r="J3834">
        <v>1405021297</v>
      </c>
      <c r="K3834" t="b">
        <v>0</v>
      </c>
      <c r="L3834">
        <v>0</v>
      </c>
      <c r="M3834" t="b">
        <v>0</v>
      </c>
      <c r="N3834" s="12" t="s">
        <v>8279</v>
      </c>
      <c r="O3834" t="s">
        <v>8305</v>
      </c>
      <c r="P3834" s="6">
        <f t="shared" si="295"/>
        <v>0</v>
      </c>
      <c r="Q3834" t="e">
        <f t="shared" si="296"/>
        <v>#DIV/0!</v>
      </c>
      <c r="R3834" s="16">
        <f t="shared" si="297"/>
        <v>41830.820567129631</v>
      </c>
      <c r="S3834" s="16">
        <f t="shared" si="298"/>
        <v>42154.64025462963</v>
      </c>
      <c r="T3834">
        <f t="shared" si="299"/>
        <v>2014</v>
      </c>
    </row>
    <row r="3835" spans="1:20" ht="45" hidden="1" x14ac:dyDescent="0.25">
      <c r="A3835">
        <v>2687</v>
      </c>
      <c r="B3835" s="3" t="s">
        <v>2687</v>
      </c>
      <c r="C3835" s="3" t="s">
        <v>6797</v>
      </c>
      <c r="D3835" s="6">
        <v>15000</v>
      </c>
      <c r="E3835" s="8">
        <v>0</v>
      </c>
      <c r="F3835" t="s">
        <v>8220</v>
      </c>
      <c r="G3835" t="s">
        <v>8223</v>
      </c>
      <c r="H3835" t="s">
        <v>8245</v>
      </c>
      <c r="I3835" s="10">
        <v>1435591318</v>
      </c>
      <c r="J3835">
        <v>1432999318</v>
      </c>
      <c r="K3835" t="b">
        <v>0</v>
      </c>
      <c r="L3835">
        <v>0</v>
      </c>
      <c r="M3835" t="b">
        <v>0</v>
      </c>
      <c r="N3835" s="12" t="s">
        <v>8279</v>
      </c>
      <c r="O3835" t="s">
        <v>8305</v>
      </c>
      <c r="P3835" s="6">
        <f t="shared" si="295"/>
        <v>0</v>
      </c>
      <c r="Q3835" t="e">
        <f t="shared" si="296"/>
        <v>#DIV/0!</v>
      </c>
      <c r="R3835" s="16">
        <f t="shared" si="297"/>
        <v>42154.64025462963</v>
      </c>
      <c r="S3835" s="16">
        <f t="shared" si="298"/>
        <v>42790.583368055552</v>
      </c>
      <c r="T3835">
        <f t="shared" si="299"/>
        <v>2015</v>
      </c>
    </row>
    <row r="3836" spans="1:20" ht="45" hidden="1" x14ac:dyDescent="0.25">
      <c r="A3836">
        <v>2954</v>
      </c>
      <c r="B3836" s="3" t="s">
        <v>2954</v>
      </c>
      <c r="C3836" s="3" t="s">
        <v>7064</v>
      </c>
      <c r="D3836" s="6">
        <v>15000</v>
      </c>
      <c r="E3836" s="8">
        <v>0</v>
      </c>
      <c r="F3836" t="s">
        <v>8219</v>
      </c>
      <c r="G3836" t="s">
        <v>8223</v>
      </c>
      <c r="H3836" t="s">
        <v>8245</v>
      </c>
      <c r="I3836" s="10">
        <v>1489669203</v>
      </c>
      <c r="J3836">
        <v>1487944803</v>
      </c>
      <c r="K3836" t="b">
        <v>0</v>
      </c>
      <c r="L3836">
        <v>0</v>
      </c>
      <c r="M3836" t="b">
        <v>0</v>
      </c>
      <c r="N3836" s="12" t="s">
        <v>8283</v>
      </c>
      <c r="O3836" t="s">
        <v>8284</v>
      </c>
      <c r="P3836" s="6">
        <f t="shared" si="295"/>
        <v>0</v>
      </c>
      <c r="Q3836" t="e">
        <f t="shared" si="296"/>
        <v>#DIV/0!</v>
      </c>
      <c r="R3836" s="16">
        <f t="shared" si="297"/>
        <v>42790.583368055552</v>
      </c>
      <c r="S3836" s="16">
        <f t="shared" si="298"/>
        <v>42666.666932870372</v>
      </c>
      <c r="T3836">
        <f t="shared" si="299"/>
        <v>2017</v>
      </c>
    </row>
    <row r="3837" spans="1:20" ht="60" hidden="1" x14ac:dyDescent="0.25">
      <c r="A3837">
        <v>3790</v>
      </c>
      <c r="B3837" s="3" t="s">
        <v>3787</v>
      </c>
      <c r="C3837" s="3" t="s">
        <v>7900</v>
      </c>
      <c r="D3837" s="6">
        <v>15000</v>
      </c>
      <c r="E3837" s="8">
        <v>0</v>
      </c>
      <c r="F3837" t="s">
        <v>8220</v>
      </c>
      <c r="G3837" t="s">
        <v>8223</v>
      </c>
      <c r="H3837" t="s">
        <v>8245</v>
      </c>
      <c r="I3837" s="10">
        <v>1479834023</v>
      </c>
      <c r="J3837">
        <v>1477238423</v>
      </c>
      <c r="K3837" t="b">
        <v>0</v>
      </c>
      <c r="L3837">
        <v>0</v>
      </c>
      <c r="M3837" t="b">
        <v>0</v>
      </c>
      <c r="N3837" s="12" t="s">
        <v>8283</v>
      </c>
      <c r="O3837" t="s">
        <v>8295</v>
      </c>
      <c r="P3837" s="6">
        <f t="shared" si="295"/>
        <v>0</v>
      </c>
      <c r="Q3837" t="e">
        <f t="shared" si="296"/>
        <v>#DIV/0!</v>
      </c>
      <c r="R3837" s="16">
        <f t="shared" si="297"/>
        <v>42666.666932870372</v>
      </c>
      <c r="S3837" s="16">
        <f t="shared" si="298"/>
        <v>42180.145787037036</v>
      </c>
      <c r="T3837">
        <f t="shared" si="299"/>
        <v>2016</v>
      </c>
    </row>
    <row r="3838" spans="1:20" ht="60" hidden="1" x14ac:dyDescent="0.25">
      <c r="A3838">
        <v>3872</v>
      </c>
      <c r="B3838" s="3" t="s">
        <v>3869</v>
      </c>
      <c r="C3838" s="3" t="s">
        <v>7981</v>
      </c>
      <c r="D3838" s="6">
        <v>15000</v>
      </c>
      <c r="E3838" s="8">
        <v>0</v>
      </c>
      <c r="F3838" t="s">
        <v>8219</v>
      </c>
      <c r="G3838" t="s">
        <v>8223</v>
      </c>
      <c r="H3838" t="s">
        <v>8245</v>
      </c>
      <c r="I3838" s="10">
        <v>1439522996</v>
      </c>
      <c r="J3838">
        <v>1435202996</v>
      </c>
      <c r="K3838" t="b">
        <v>0</v>
      </c>
      <c r="L3838">
        <v>0</v>
      </c>
      <c r="M3838" t="b">
        <v>0</v>
      </c>
      <c r="N3838" s="12" t="s">
        <v>8283</v>
      </c>
      <c r="O3838" t="s">
        <v>8295</v>
      </c>
      <c r="P3838" s="6">
        <f t="shared" si="295"/>
        <v>0</v>
      </c>
      <c r="Q3838" t="e">
        <f t="shared" si="296"/>
        <v>#DIV/0!</v>
      </c>
      <c r="R3838" s="16">
        <f t="shared" si="297"/>
        <v>42180.145787037036</v>
      </c>
      <c r="S3838" s="16">
        <f t="shared" si="298"/>
        <v>41999.861064814817</v>
      </c>
      <c r="T3838">
        <f t="shared" si="299"/>
        <v>2015</v>
      </c>
    </row>
    <row r="3839" spans="1:20" ht="135" hidden="1" x14ac:dyDescent="0.25">
      <c r="A3839">
        <v>3879</v>
      </c>
      <c r="B3839" s="3" t="s">
        <v>3876</v>
      </c>
      <c r="C3839" s="3" t="s">
        <v>7988</v>
      </c>
      <c r="D3839" s="6">
        <v>15000</v>
      </c>
      <c r="E3839" s="8">
        <v>0</v>
      </c>
      <c r="F3839" t="s">
        <v>8219</v>
      </c>
      <c r="G3839" t="s">
        <v>8224</v>
      </c>
      <c r="H3839" t="s">
        <v>8246</v>
      </c>
      <c r="I3839" s="10">
        <v>1422218396</v>
      </c>
      <c r="J3839">
        <v>1419626396</v>
      </c>
      <c r="K3839" t="b">
        <v>0</v>
      </c>
      <c r="L3839">
        <v>0</v>
      </c>
      <c r="M3839" t="b">
        <v>0</v>
      </c>
      <c r="N3839" s="12" t="s">
        <v>8283</v>
      </c>
      <c r="O3839" t="s">
        <v>8295</v>
      </c>
      <c r="P3839" s="6">
        <f t="shared" si="295"/>
        <v>0</v>
      </c>
      <c r="Q3839" t="e">
        <f t="shared" si="296"/>
        <v>#DIV/0!</v>
      </c>
      <c r="R3839" s="16">
        <f t="shared" si="297"/>
        <v>41999.861064814817</v>
      </c>
      <c r="S3839" s="16">
        <f t="shared" si="298"/>
        <v>41854.602650462963</v>
      </c>
      <c r="T3839">
        <f t="shared" si="299"/>
        <v>2014</v>
      </c>
    </row>
    <row r="3840" spans="1:20" ht="180" hidden="1" x14ac:dyDescent="0.25">
      <c r="A3840">
        <v>3883</v>
      </c>
      <c r="B3840" s="3" t="s">
        <v>3880</v>
      </c>
      <c r="C3840" s="3" t="s">
        <v>7992</v>
      </c>
      <c r="D3840" s="6">
        <v>15000</v>
      </c>
      <c r="E3840" s="8">
        <v>0</v>
      </c>
      <c r="F3840" t="s">
        <v>8219</v>
      </c>
      <c r="G3840" t="s">
        <v>8224</v>
      </c>
      <c r="H3840" t="s">
        <v>8246</v>
      </c>
      <c r="I3840" s="10">
        <v>1409668069</v>
      </c>
      <c r="J3840">
        <v>1407076069</v>
      </c>
      <c r="K3840" t="b">
        <v>0</v>
      </c>
      <c r="L3840">
        <v>0</v>
      </c>
      <c r="M3840" t="b">
        <v>0</v>
      </c>
      <c r="N3840" s="12" t="s">
        <v>8283</v>
      </c>
      <c r="O3840" t="s">
        <v>8295</v>
      </c>
      <c r="P3840" s="6">
        <f t="shared" si="295"/>
        <v>0</v>
      </c>
      <c r="Q3840" t="e">
        <f t="shared" si="296"/>
        <v>#DIV/0!</v>
      </c>
      <c r="R3840" s="16">
        <f t="shared" si="297"/>
        <v>41854.602650462963</v>
      </c>
      <c r="S3840" s="16">
        <f t="shared" si="298"/>
        <v>42400.176377314812</v>
      </c>
      <c r="T3840">
        <f t="shared" si="299"/>
        <v>2014</v>
      </c>
    </row>
    <row r="3841" spans="1:20" ht="45" hidden="1" x14ac:dyDescent="0.25">
      <c r="A3841">
        <v>510</v>
      </c>
      <c r="B3841" s="3" t="s">
        <v>511</v>
      </c>
      <c r="C3841" s="3" t="s">
        <v>4620</v>
      </c>
      <c r="D3841" s="6">
        <v>14000</v>
      </c>
      <c r="E3841" s="8">
        <v>0</v>
      </c>
      <c r="F3841" t="s">
        <v>8220</v>
      </c>
      <c r="G3841" t="s">
        <v>8223</v>
      </c>
      <c r="H3841" t="s">
        <v>8245</v>
      </c>
      <c r="I3841" s="10">
        <v>1456805639</v>
      </c>
      <c r="J3841">
        <v>1454213639</v>
      </c>
      <c r="K3841" t="b">
        <v>0</v>
      </c>
      <c r="L3841">
        <v>0</v>
      </c>
      <c r="M3841" t="b">
        <v>0</v>
      </c>
      <c r="N3841" s="12" t="s">
        <v>8281</v>
      </c>
      <c r="O3841" t="s">
        <v>8299</v>
      </c>
      <c r="P3841" s="6">
        <f t="shared" si="295"/>
        <v>0</v>
      </c>
      <c r="Q3841" t="e">
        <f t="shared" si="296"/>
        <v>#DIV/0!</v>
      </c>
      <c r="R3841" s="16">
        <f t="shared" si="297"/>
        <v>42400.176377314812</v>
      </c>
      <c r="S3841" s="16">
        <f t="shared" si="298"/>
        <v>41818.703275462962</v>
      </c>
      <c r="T3841">
        <f t="shared" si="299"/>
        <v>2016</v>
      </c>
    </row>
    <row r="3842" spans="1:20" ht="45" hidden="1" x14ac:dyDescent="0.25">
      <c r="A3842">
        <v>1452</v>
      </c>
      <c r="B3842" s="3" t="s">
        <v>1453</v>
      </c>
      <c r="C3842" s="3" t="s">
        <v>5562</v>
      </c>
      <c r="D3842" s="6">
        <v>14000</v>
      </c>
      <c r="E3842" s="8">
        <v>0</v>
      </c>
      <c r="F3842" t="s">
        <v>8219</v>
      </c>
      <c r="G3842" t="s">
        <v>8223</v>
      </c>
      <c r="H3842" t="s">
        <v>8245</v>
      </c>
      <c r="I3842" s="10">
        <v>1406566363</v>
      </c>
      <c r="J3842">
        <v>1403974363</v>
      </c>
      <c r="K3842" t="b">
        <v>0</v>
      </c>
      <c r="L3842">
        <v>0</v>
      </c>
      <c r="M3842" t="b">
        <v>0</v>
      </c>
      <c r="N3842" s="12" t="s">
        <v>8271</v>
      </c>
      <c r="O3842" t="s">
        <v>8308</v>
      </c>
      <c r="P3842" s="6">
        <f t="shared" ref="P3842:P3905" si="300">ROUND(E3842/D3842*100,2)</f>
        <v>0</v>
      </c>
      <c r="Q3842" t="e">
        <f t="shared" ref="Q3842:Q3905" si="301">ROUND(E3842/L3842,2)</f>
        <v>#DIV/0!</v>
      </c>
      <c r="R3842" s="16">
        <f t="shared" si="297"/>
        <v>41818.703275462962</v>
      </c>
      <c r="S3842" s="16">
        <f t="shared" si="298"/>
        <v>42086.83085648148</v>
      </c>
      <c r="T3842">
        <f t="shared" si="299"/>
        <v>2014</v>
      </c>
    </row>
    <row r="3843" spans="1:20" ht="45" hidden="1" x14ac:dyDescent="0.25">
      <c r="A3843">
        <v>610</v>
      </c>
      <c r="B3843" s="3" t="s">
        <v>611</v>
      </c>
      <c r="C3843" s="3" t="s">
        <v>4720</v>
      </c>
      <c r="D3843" s="6">
        <v>13803</v>
      </c>
      <c r="E3843" s="8">
        <v>0</v>
      </c>
      <c r="F3843" t="s">
        <v>8219</v>
      </c>
      <c r="G3843" t="s">
        <v>8223</v>
      </c>
      <c r="H3843" t="s">
        <v>8245</v>
      </c>
      <c r="I3843" s="10">
        <v>1429732586</v>
      </c>
      <c r="J3843">
        <v>1427140586</v>
      </c>
      <c r="K3843" t="b">
        <v>0</v>
      </c>
      <c r="L3843">
        <v>0</v>
      </c>
      <c r="M3843" t="b">
        <v>0</v>
      </c>
      <c r="N3843" s="12" t="s">
        <v>8268</v>
      </c>
      <c r="O3843" t="s">
        <v>8302</v>
      </c>
      <c r="P3843" s="6">
        <f t="shared" si="300"/>
        <v>0</v>
      </c>
      <c r="Q3843" t="e">
        <f t="shared" si="301"/>
        <v>#DIV/0!</v>
      </c>
      <c r="R3843" s="16">
        <f t="shared" ref="R3843:R3906" si="302">(((J3843/60)/60)/24)+DATE(1970,1,1)</f>
        <v>42086.83085648148</v>
      </c>
      <c r="S3843" s="16">
        <f t="shared" ref="S3843:S3906" si="303">(((J3844/60)/60)/24)+DATE(1970,1,1)</f>
        <v>42093.131469907406</v>
      </c>
      <c r="T3843">
        <f t="shared" ref="T3843:T3906" si="304">YEAR(R3843)</f>
        <v>2015</v>
      </c>
    </row>
    <row r="3844" spans="1:20" ht="60" hidden="1" x14ac:dyDescent="0.25">
      <c r="A3844">
        <v>1425</v>
      </c>
      <c r="B3844" s="3" t="s">
        <v>1426</v>
      </c>
      <c r="C3844" s="3" t="s">
        <v>5535</v>
      </c>
      <c r="D3844" s="6">
        <v>13000</v>
      </c>
      <c r="E3844" s="8">
        <v>0</v>
      </c>
      <c r="F3844" t="s">
        <v>8220</v>
      </c>
      <c r="G3844" t="s">
        <v>8223</v>
      </c>
      <c r="H3844" t="s">
        <v>8245</v>
      </c>
      <c r="I3844" s="10">
        <v>1430276959</v>
      </c>
      <c r="J3844">
        <v>1427684959</v>
      </c>
      <c r="K3844" t="b">
        <v>0</v>
      </c>
      <c r="L3844">
        <v>0</v>
      </c>
      <c r="M3844" t="b">
        <v>0</v>
      </c>
      <c r="N3844" s="12" t="s">
        <v>8271</v>
      </c>
      <c r="O3844" t="s">
        <v>8308</v>
      </c>
      <c r="P3844" s="6">
        <f t="shared" si="300"/>
        <v>0</v>
      </c>
      <c r="Q3844" t="e">
        <f t="shared" si="301"/>
        <v>#DIV/0!</v>
      </c>
      <c r="R3844" s="16">
        <f t="shared" si="302"/>
        <v>42093.131469907406</v>
      </c>
      <c r="S3844" s="16">
        <f t="shared" si="303"/>
        <v>42707.926030092596</v>
      </c>
      <c r="T3844">
        <f t="shared" si="304"/>
        <v>2015</v>
      </c>
    </row>
    <row r="3845" spans="1:20" ht="60" hidden="1" x14ac:dyDescent="0.25">
      <c r="A3845">
        <v>1443</v>
      </c>
      <c r="B3845" s="3" t="s">
        <v>1444</v>
      </c>
      <c r="C3845" s="3" t="s">
        <v>5553</v>
      </c>
      <c r="D3845" s="6">
        <v>13000</v>
      </c>
      <c r="E3845" s="8">
        <v>0</v>
      </c>
      <c r="F3845" t="s">
        <v>8220</v>
      </c>
      <c r="G3845" t="s">
        <v>8229</v>
      </c>
      <c r="H3845" t="s">
        <v>8248</v>
      </c>
      <c r="I3845" s="10">
        <v>1483395209</v>
      </c>
      <c r="J3845">
        <v>1480803209</v>
      </c>
      <c r="K3845" t="b">
        <v>0</v>
      </c>
      <c r="L3845">
        <v>0</v>
      </c>
      <c r="M3845" t="b">
        <v>0</v>
      </c>
      <c r="N3845" s="12" t="s">
        <v>8271</v>
      </c>
      <c r="O3845" t="s">
        <v>8308</v>
      </c>
      <c r="P3845" s="6">
        <f t="shared" si="300"/>
        <v>0</v>
      </c>
      <c r="Q3845" t="e">
        <f t="shared" si="301"/>
        <v>#DIV/0!</v>
      </c>
      <c r="R3845" s="16">
        <f t="shared" si="302"/>
        <v>42707.926030092596</v>
      </c>
      <c r="S3845" s="16">
        <f t="shared" si="303"/>
        <v>41956.853078703702</v>
      </c>
      <c r="T3845">
        <f t="shared" si="304"/>
        <v>2016</v>
      </c>
    </row>
    <row r="3846" spans="1:20" ht="45" hidden="1" x14ac:dyDescent="0.25">
      <c r="A3846">
        <v>2399</v>
      </c>
      <c r="B3846" s="3" t="s">
        <v>2400</v>
      </c>
      <c r="C3846" s="3" t="s">
        <v>6509</v>
      </c>
      <c r="D3846" s="6">
        <v>13000</v>
      </c>
      <c r="E3846" s="8">
        <v>0</v>
      </c>
      <c r="F3846" t="s">
        <v>8219</v>
      </c>
      <c r="G3846" t="s">
        <v>8234</v>
      </c>
      <c r="H3846" t="s">
        <v>8254</v>
      </c>
      <c r="I3846" s="10">
        <v>1418934506</v>
      </c>
      <c r="J3846">
        <v>1415910506</v>
      </c>
      <c r="K3846" t="b">
        <v>0</v>
      </c>
      <c r="L3846">
        <v>0</v>
      </c>
      <c r="M3846" t="b">
        <v>0</v>
      </c>
      <c r="N3846" s="12" t="s">
        <v>8268</v>
      </c>
      <c r="O3846" t="s">
        <v>8302</v>
      </c>
      <c r="P3846" s="6">
        <f t="shared" si="300"/>
        <v>0</v>
      </c>
      <c r="Q3846" t="e">
        <f t="shared" si="301"/>
        <v>#DIV/0!</v>
      </c>
      <c r="R3846" s="16">
        <f t="shared" si="302"/>
        <v>41956.853078703702</v>
      </c>
      <c r="S3846" s="16">
        <f t="shared" si="303"/>
        <v>42567.004432870366</v>
      </c>
      <c r="T3846">
        <f t="shared" si="304"/>
        <v>2014</v>
      </c>
    </row>
    <row r="3847" spans="1:20" ht="45" hidden="1" x14ac:dyDescent="0.25">
      <c r="A3847">
        <v>206</v>
      </c>
      <c r="B3847" s="3" t="s">
        <v>208</v>
      </c>
      <c r="C3847" s="3" t="s">
        <v>4316</v>
      </c>
      <c r="D3847" s="6">
        <v>12700</v>
      </c>
      <c r="E3847" s="8">
        <v>0</v>
      </c>
      <c r="F3847" t="s">
        <v>8220</v>
      </c>
      <c r="G3847" t="s">
        <v>8223</v>
      </c>
      <c r="H3847" t="s">
        <v>8245</v>
      </c>
      <c r="I3847" s="10">
        <v>1470441983</v>
      </c>
      <c r="J3847">
        <v>1468627583</v>
      </c>
      <c r="K3847" t="b">
        <v>0</v>
      </c>
      <c r="L3847">
        <v>0</v>
      </c>
      <c r="M3847" t="b">
        <v>0</v>
      </c>
      <c r="N3847" s="12" t="s">
        <v>8281</v>
      </c>
      <c r="O3847" t="s">
        <v>8285</v>
      </c>
      <c r="P3847" s="6">
        <f t="shared" si="300"/>
        <v>0</v>
      </c>
      <c r="Q3847" t="e">
        <f t="shared" si="301"/>
        <v>#DIV/0!</v>
      </c>
      <c r="R3847" s="16">
        <f t="shared" si="302"/>
        <v>42567.004432870366</v>
      </c>
      <c r="S3847" s="16">
        <f t="shared" si="303"/>
        <v>42714.054398148146</v>
      </c>
      <c r="T3847">
        <f t="shared" si="304"/>
        <v>2016</v>
      </c>
    </row>
    <row r="3848" spans="1:20" ht="45" hidden="1" x14ac:dyDescent="0.25">
      <c r="A3848">
        <v>488</v>
      </c>
      <c r="B3848" s="3" t="s">
        <v>489</v>
      </c>
      <c r="C3848" s="3" t="s">
        <v>4598</v>
      </c>
      <c r="D3848" s="6">
        <v>12000</v>
      </c>
      <c r="E3848" s="8">
        <v>0</v>
      </c>
      <c r="F3848" t="s">
        <v>8220</v>
      </c>
      <c r="G3848" t="s">
        <v>8223</v>
      </c>
      <c r="H3848" t="s">
        <v>8245</v>
      </c>
      <c r="I3848" s="10">
        <v>1483924700</v>
      </c>
      <c r="J3848">
        <v>1481332700</v>
      </c>
      <c r="K3848" t="b">
        <v>0</v>
      </c>
      <c r="L3848">
        <v>0</v>
      </c>
      <c r="M3848" t="b">
        <v>0</v>
      </c>
      <c r="N3848" s="12" t="s">
        <v>8281</v>
      </c>
      <c r="O3848" t="s">
        <v>8299</v>
      </c>
      <c r="P3848" s="6">
        <f t="shared" si="300"/>
        <v>0</v>
      </c>
      <c r="Q3848" t="e">
        <f t="shared" si="301"/>
        <v>#DIV/0!</v>
      </c>
      <c r="R3848" s="16">
        <f t="shared" si="302"/>
        <v>42714.054398148146</v>
      </c>
      <c r="S3848" s="16">
        <f t="shared" si="303"/>
        <v>42382.431076388893</v>
      </c>
      <c r="T3848">
        <f t="shared" si="304"/>
        <v>2016</v>
      </c>
    </row>
    <row r="3849" spans="1:20" hidden="1" x14ac:dyDescent="0.25">
      <c r="A3849">
        <v>1049</v>
      </c>
      <c r="B3849" s="3" t="s">
        <v>1050</v>
      </c>
      <c r="C3849" s="3" t="s">
        <v>5159</v>
      </c>
      <c r="D3849" s="6">
        <v>12000</v>
      </c>
      <c r="E3849" s="8">
        <v>0</v>
      </c>
      <c r="F3849" t="s">
        <v>8219</v>
      </c>
      <c r="G3849" t="s">
        <v>8223</v>
      </c>
      <c r="H3849" t="s">
        <v>8245</v>
      </c>
      <c r="I3849" s="10">
        <v>1455272445</v>
      </c>
      <c r="J3849">
        <v>1452680445</v>
      </c>
      <c r="K3849" t="b">
        <v>0</v>
      </c>
      <c r="L3849">
        <v>0</v>
      </c>
      <c r="M3849" t="b">
        <v>0</v>
      </c>
      <c r="N3849" s="12" t="s">
        <v>8306</v>
      </c>
      <c r="O3849" t="s">
        <v>8307</v>
      </c>
      <c r="P3849" s="6">
        <f t="shared" si="300"/>
        <v>0</v>
      </c>
      <c r="Q3849" t="e">
        <f t="shared" si="301"/>
        <v>#DIV/0!</v>
      </c>
      <c r="R3849" s="16">
        <f t="shared" si="302"/>
        <v>42382.431076388893</v>
      </c>
      <c r="S3849" s="16">
        <f t="shared" si="303"/>
        <v>42182.062476851846</v>
      </c>
      <c r="T3849">
        <f t="shared" si="304"/>
        <v>2016</v>
      </c>
    </row>
    <row r="3850" spans="1:20" ht="60" hidden="1" x14ac:dyDescent="0.25">
      <c r="A3850">
        <v>3194</v>
      </c>
      <c r="B3850" s="3" t="s">
        <v>3194</v>
      </c>
      <c r="C3850" s="3" t="s">
        <v>7304</v>
      </c>
      <c r="D3850" s="6">
        <v>11000</v>
      </c>
      <c r="E3850" s="8">
        <v>0</v>
      </c>
      <c r="F3850" t="s">
        <v>8220</v>
      </c>
      <c r="G3850" t="s">
        <v>8223</v>
      </c>
      <c r="H3850" t="s">
        <v>8245</v>
      </c>
      <c r="I3850" s="10">
        <v>1437960598</v>
      </c>
      <c r="J3850">
        <v>1435368598</v>
      </c>
      <c r="K3850" t="b">
        <v>0</v>
      </c>
      <c r="L3850">
        <v>0</v>
      </c>
      <c r="M3850" t="b">
        <v>0</v>
      </c>
      <c r="N3850" s="12" t="s">
        <v>8283</v>
      </c>
      <c r="O3850" t="s">
        <v>8295</v>
      </c>
      <c r="P3850" s="6">
        <f t="shared" si="300"/>
        <v>0</v>
      </c>
      <c r="Q3850" t="e">
        <f t="shared" si="301"/>
        <v>#DIV/0!</v>
      </c>
      <c r="R3850" s="16">
        <f t="shared" si="302"/>
        <v>42182.062476851846</v>
      </c>
      <c r="S3850" s="16">
        <f t="shared" si="303"/>
        <v>42732.060277777782</v>
      </c>
      <c r="T3850">
        <f t="shared" si="304"/>
        <v>2015</v>
      </c>
    </row>
    <row r="3851" spans="1:20" ht="60" hidden="1" x14ac:dyDescent="0.25">
      <c r="A3851">
        <v>1332</v>
      </c>
      <c r="B3851" s="3" t="s">
        <v>1333</v>
      </c>
      <c r="C3851" s="3" t="s">
        <v>5442</v>
      </c>
      <c r="D3851" s="6">
        <v>10115</v>
      </c>
      <c r="E3851" s="8">
        <v>0</v>
      </c>
      <c r="F3851" t="s">
        <v>8219</v>
      </c>
      <c r="G3851" t="s">
        <v>8239</v>
      </c>
      <c r="H3851" t="s">
        <v>8256</v>
      </c>
      <c r="I3851" s="10">
        <v>1485480408</v>
      </c>
      <c r="J3851">
        <v>1482888408</v>
      </c>
      <c r="K3851" t="b">
        <v>0</v>
      </c>
      <c r="L3851">
        <v>0</v>
      </c>
      <c r="M3851" t="b">
        <v>0</v>
      </c>
      <c r="N3851" s="12" t="s">
        <v>8268</v>
      </c>
      <c r="O3851" t="s">
        <v>8270</v>
      </c>
      <c r="P3851" s="6">
        <f t="shared" si="300"/>
        <v>0</v>
      </c>
      <c r="Q3851" t="e">
        <f t="shared" si="301"/>
        <v>#DIV/0!</v>
      </c>
      <c r="R3851" s="16">
        <f t="shared" si="302"/>
        <v>42732.060277777782</v>
      </c>
      <c r="S3851" s="16">
        <f t="shared" si="303"/>
        <v>42584.123865740738</v>
      </c>
      <c r="T3851">
        <f t="shared" si="304"/>
        <v>2016</v>
      </c>
    </row>
    <row r="3852" spans="1:20" ht="60" hidden="1" x14ac:dyDescent="0.25">
      <c r="A3852">
        <v>199</v>
      </c>
      <c r="B3852" s="3" t="s">
        <v>201</v>
      </c>
      <c r="C3852" s="3" t="s">
        <v>4309</v>
      </c>
      <c r="D3852" s="6">
        <v>10000</v>
      </c>
      <c r="E3852" s="8">
        <v>0</v>
      </c>
      <c r="F3852" t="s">
        <v>8220</v>
      </c>
      <c r="G3852" t="s">
        <v>8223</v>
      </c>
      <c r="H3852" t="s">
        <v>8245</v>
      </c>
      <c r="I3852" s="10">
        <v>1472698702</v>
      </c>
      <c r="J3852">
        <v>1470106702</v>
      </c>
      <c r="K3852" t="b">
        <v>0</v>
      </c>
      <c r="L3852">
        <v>0</v>
      </c>
      <c r="M3852" t="b">
        <v>0</v>
      </c>
      <c r="N3852" s="12" t="s">
        <v>8281</v>
      </c>
      <c r="O3852" t="s">
        <v>8285</v>
      </c>
      <c r="P3852" s="6">
        <f t="shared" si="300"/>
        <v>0</v>
      </c>
      <c r="Q3852" t="e">
        <f t="shared" si="301"/>
        <v>#DIV/0!</v>
      </c>
      <c r="R3852" s="16">
        <f t="shared" si="302"/>
        <v>42584.123865740738</v>
      </c>
      <c r="S3852" s="16">
        <f t="shared" si="303"/>
        <v>42164.908530092594</v>
      </c>
      <c r="T3852">
        <f t="shared" si="304"/>
        <v>2016</v>
      </c>
    </row>
    <row r="3853" spans="1:20" ht="45" hidden="1" x14ac:dyDescent="0.25">
      <c r="A3853">
        <v>235</v>
      </c>
      <c r="B3853" s="3" t="s">
        <v>237</v>
      </c>
      <c r="C3853" s="3" t="s">
        <v>4345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 s="10">
        <v>1436478497</v>
      </c>
      <c r="J3853">
        <v>1433886497</v>
      </c>
      <c r="K3853" t="b">
        <v>0</v>
      </c>
      <c r="L3853">
        <v>0</v>
      </c>
      <c r="M3853" t="b">
        <v>0</v>
      </c>
      <c r="N3853" s="12" t="s">
        <v>8281</v>
      </c>
      <c r="O3853" t="s">
        <v>8285</v>
      </c>
      <c r="P3853" s="6">
        <f t="shared" si="300"/>
        <v>0</v>
      </c>
      <c r="Q3853" t="e">
        <f t="shared" si="301"/>
        <v>#DIV/0!</v>
      </c>
      <c r="R3853" s="16">
        <f t="shared" si="302"/>
        <v>42164.908530092594</v>
      </c>
      <c r="S3853" s="16">
        <f t="shared" si="303"/>
        <v>42065.910983796297</v>
      </c>
      <c r="T3853">
        <f t="shared" si="304"/>
        <v>2015</v>
      </c>
    </row>
    <row r="3854" spans="1:20" ht="45" hidden="1" x14ac:dyDescent="0.25">
      <c r="A3854">
        <v>478</v>
      </c>
      <c r="B3854" s="3" t="s">
        <v>479</v>
      </c>
      <c r="C3854" s="3" t="s">
        <v>4588</v>
      </c>
      <c r="D3854" s="6">
        <v>10000</v>
      </c>
      <c r="E3854" s="8">
        <v>0</v>
      </c>
      <c r="F3854" t="s">
        <v>8220</v>
      </c>
      <c r="G3854" t="s">
        <v>8223</v>
      </c>
      <c r="H3854" t="s">
        <v>8245</v>
      </c>
      <c r="I3854" s="10">
        <v>1427921509</v>
      </c>
      <c r="J3854">
        <v>1425333109</v>
      </c>
      <c r="K3854" t="b">
        <v>0</v>
      </c>
      <c r="L3854">
        <v>0</v>
      </c>
      <c r="M3854" t="b">
        <v>0</v>
      </c>
      <c r="N3854" s="12" t="s">
        <v>8281</v>
      </c>
      <c r="O3854" t="s">
        <v>8299</v>
      </c>
      <c r="P3854" s="6">
        <f t="shared" si="300"/>
        <v>0</v>
      </c>
      <c r="Q3854" t="e">
        <f t="shared" si="301"/>
        <v>#DIV/0!</v>
      </c>
      <c r="R3854" s="16">
        <f t="shared" si="302"/>
        <v>42065.910983796297</v>
      </c>
      <c r="S3854" s="16">
        <f t="shared" si="303"/>
        <v>42366.982627314821</v>
      </c>
      <c r="T3854">
        <f t="shared" si="304"/>
        <v>2015</v>
      </c>
    </row>
    <row r="3855" spans="1:20" ht="45" hidden="1" x14ac:dyDescent="0.25">
      <c r="A3855">
        <v>491</v>
      </c>
      <c r="B3855" s="3" t="s">
        <v>492</v>
      </c>
      <c r="C3855" s="3" t="s">
        <v>4601</v>
      </c>
      <c r="D3855" s="6">
        <v>10000</v>
      </c>
      <c r="E3855" s="8">
        <v>0</v>
      </c>
      <c r="F3855" t="s">
        <v>8220</v>
      </c>
      <c r="G3855" t="s">
        <v>8223</v>
      </c>
      <c r="H3855" t="s">
        <v>8245</v>
      </c>
      <c r="I3855" s="10">
        <v>1453937699</v>
      </c>
      <c r="J3855">
        <v>1451345699</v>
      </c>
      <c r="K3855" t="b">
        <v>0</v>
      </c>
      <c r="L3855">
        <v>0</v>
      </c>
      <c r="M3855" t="b">
        <v>0</v>
      </c>
      <c r="N3855" s="12" t="s">
        <v>8281</v>
      </c>
      <c r="O3855" t="s">
        <v>8299</v>
      </c>
      <c r="P3855" s="6">
        <f t="shared" si="300"/>
        <v>0</v>
      </c>
      <c r="Q3855" t="e">
        <f t="shared" si="301"/>
        <v>#DIV/0!</v>
      </c>
      <c r="R3855" s="16">
        <f t="shared" si="302"/>
        <v>42366.982627314821</v>
      </c>
      <c r="S3855" s="16">
        <f t="shared" si="303"/>
        <v>40703.234386574077</v>
      </c>
      <c r="T3855">
        <f t="shared" si="304"/>
        <v>2015</v>
      </c>
    </row>
    <row r="3856" spans="1:20" ht="60" hidden="1" x14ac:dyDescent="0.25">
      <c r="A3856">
        <v>501</v>
      </c>
      <c r="B3856" s="3" t="s">
        <v>502</v>
      </c>
      <c r="C3856" s="3" t="s">
        <v>4611</v>
      </c>
      <c r="D3856" s="6">
        <v>10000</v>
      </c>
      <c r="E3856" s="8">
        <v>0</v>
      </c>
      <c r="F3856" t="s">
        <v>8220</v>
      </c>
      <c r="G3856" t="s">
        <v>8223</v>
      </c>
      <c r="H3856" t="s">
        <v>8245</v>
      </c>
      <c r="I3856" s="10">
        <v>1310189851</v>
      </c>
      <c r="J3856">
        <v>1307597851</v>
      </c>
      <c r="K3856" t="b">
        <v>0</v>
      </c>
      <c r="L3856">
        <v>0</v>
      </c>
      <c r="M3856" t="b">
        <v>0</v>
      </c>
      <c r="N3856" s="12" t="s">
        <v>8281</v>
      </c>
      <c r="O3856" t="s">
        <v>8299</v>
      </c>
      <c r="P3856" s="6">
        <f t="shared" si="300"/>
        <v>0</v>
      </c>
      <c r="Q3856" t="e">
        <f t="shared" si="301"/>
        <v>#DIV/0!</v>
      </c>
      <c r="R3856" s="16">
        <f t="shared" si="302"/>
        <v>40703.234386574077</v>
      </c>
      <c r="S3856" s="16">
        <f t="shared" si="303"/>
        <v>41975.842523148152</v>
      </c>
      <c r="T3856">
        <f t="shared" si="304"/>
        <v>2011</v>
      </c>
    </row>
    <row r="3857" spans="1:20" ht="60" hidden="1" x14ac:dyDescent="0.25">
      <c r="A3857">
        <v>567</v>
      </c>
      <c r="B3857" s="3" t="s">
        <v>568</v>
      </c>
      <c r="C3857" s="3" t="s">
        <v>4677</v>
      </c>
      <c r="D3857" s="6">
        <v>10000</v>
      </c>
      <c r="E3857" s="8">
        <v>0</v>
      </c>
      <c r="F3857" t="s">
        <v>8220</v>
      </c>
      <c r="G3857" t="s">
        <v>8223</v>
      </c>
      <c r="H3857" t="s">
        <v>8245</v>
      </c>
      <c r="I3857" s="10">
        <v>1420143194</v>
      </c>
      <c r="J3857">
        <v>1417551194</v>
      </c>
      <c r="K3857" t="b">
        <v>0</v>
      </c>
      <c r="L3857">
        <v>0</v>
      </c>
      <c r="M3857" t="b">
        <v>0</v>
      </c>
      <c r="N3857" s="12" t="s">
        <v>8268</v>
      </c>
      <c r="O3857" t="s">
        <v>8302</v>
      </c>
      <c r="P3857" s="6">
        <f t="shared" si="300"/>
        <v>0</v>
      </c>
      <c r="Q3857" t="e">
        <f t="shared" si="301"/>
        <v>#DIV/0!</v>
      </c>
      <c r="R3857" s="16">
        <f t="shared" si="302"/>
        <v>41975.842523148152</v>
      </c>
      <c r="S3857" s="16">
        <f t="shared" si="303"/>
        <v>42585.031782407401</v>
      </c>
      <c r="T3857">
        <f t="shared" si="304"/>
        <v>2014</v>
      </c>
    </row>
    <row r="3858" spans="1:20" ht="30" hidden="1" x14ac:dyDescent="0.25">
      <c r="A3858">
        <v>612</v>
      </c>
      <c r="B3858" s="3" t="s">
        <v>613</v>
      </c>
      <c r="C3858" s="3" t="s">
        <v>4722</v>
      </c>
      <c r="D3858" s="6">
        <v>10000</v>
      </c>
      <c r="E3858" s="8">
        <v>0</v>
      </c>
      <c r="F3858" t="s">
        <v>8219</v>
      </c>
      <c r="G3858" t="s">
        <v>8236</v>
      </c>
      <c r="H3858" t="s">
        <v>8248</v>
      </c>
      <c r="I3858" s="10">
        <v>1472777146</v>
      </c>
      <c r="J3858">
        <v>1470185146</v>
      </c>
      <c r="K3858" t="b">
        <v>0</v>
      </c>
      <c r="L3858">
        <v>0</v>
      </c>
      <c r="M3858" t="b">
        <v>0</v>
      </c>
      <c r="N3858" s="12" t="s">
        <v>8268</v>
      </c>
      <c r="O3858" t="s">
        <v>8302</v>
      </c>
      <c r="P3858" s="6">
        <f t="shared" si="300"/>
        <v>0</v>
      </c>
      <c r="Q3858" t="e">
        <f t="shared" si="301"/>
        <v>#DIV/0!</v>
      </c>
      <c r="R3858" s="16">
        <f t="shared" si="302"/>
        <v>42585.031782407401</v>
      </c>
      <c r="S3858" s="16">
        <f t="shared" si="303"/>
        <v>42515.061805555553</v>
      </c>
      <c r="T3858">
        <f t="shared" si="304"/>
        <v>2016</v>
      </c>
    </row>
    <row r="3859" spans="1:20" ht="45" hidden="1" x14ac:dyDescent="0.25">
      <c r="A3859">
        <v>614</v>
      </c>
      <c r="B3859" s="3" t="s">
        <v>615</v>
      </c>
      <c r="C3859" s="3" t="s">
        <v>4724</v>
      </c>
      <c r="D3859" s="6">
        <v>10000</v>
      </c>
      <c r="E3859" s="8">
        <v>0</v>
      </c>
      <c r="F3859" t="s">
        <v>8219</v>
      </c>
      <c r="G3859" t="s">
        <v>8223</v>
      </c>
      <c r="H3859" t="s">
        <v>8245</v>
      </c>
      <c r="I3859" s="10">
        <v>1466731740</v>
      </c>
      <c r="J3859">
        <v>1464139740</v>
      </c>
      <c r="K3859" t="b">
        <v>0</v>
      </c>
      <c r="L3859">
        <v>0</v>
      </c>
      <c r="M3859" t="b">
        <v>0</v>
      </c>
      <c r="N3859" s="12" t="s">
        <v>8268</v>
      </c>
      <c r="O3859" t="s">
        <v>8302</v>
      </c>
      <c r="P3859" s="6">
        <f t="shared" si="300"/>
        <v>0</v>
      </c>
      <c r="Q3859" t="e">
        <f t="shared" si="301"/>
        <v>#DIV/0!</v>
      </c>
      <c r="R3859" s="16">
        <f t="shared" si="302"/>
        <v>42515.061805555553</v>
      </c>
      <c r="S3859" s="16">
        <f t="shared" si="303"/>
        <v>42058.719641203701</v>
      </c>
      <c r="T3859">
        <f t="shared" si="304"/>
        <v>2016</v>
      </c>
    </row>
    <row r="3860" spans="1:20" ht="60" hidden="1" x14ac:dyDescent="0.25">
      <c r="A3860">
        <v>1056</v>
      </c>
      <c r="B3860" s="3" t="s">
        <v>1057</v>
      </c>
      <c r="C3860" s="3" t="s">
        <v>5166</v>
      </c>
      <c r="D3860" s="6">
        <v>10000</v>
      </c>
      <c r="E3860" s="8">
        <v>0</v>
      </c>
      <c r="F3860" t="s">
        <v>8219</v>
      </c>
      <c r="G3860" t="s">
        <v>8223</v>
      </c>
      <c r="H3860" t="s">
        <v>8245</v>
      </c>
      <c r="I3860" s="10">
        <v>1429892177</v>
      </c>
      <c r="J3860">
        <v>1424711777</v>
      </c>
      <c r="K3860" t="b">
        <v>0</v>
      </c>
      <c r="L3860">
        <v>0</v>
      </c>
      <c r="M3860" t="b">
        <v>0</v>
      </c>
      <c r="N3860" s="12" t="s">
        <v>8306</v>
      </c>
      <c r="O3860" t="s">
        <v>8307</v>
      </c>
      <c r="P3860" s="6">
        <f t="shared" si="300"/>
        <v>0</v>
      </c>
      <c r="Q3860" t="e">
        <f t="shared" si="301"/>
        <v>#DIV/0!</v>
      </c>
      <c r="R3860" s="16">
        <f t="shared" si="302"/>
        <v>42058.719641203701</v>
      </c>
      <c r="S3860" s="16">
        <f t="shared" si="303"/>
        <v>42678.871331018512</v>
      </c>
      <c r="T3860">
        <f t="shared" si="304"/>
        <v>2015</v>
      </c>
    </row>
    <row r="3861" spans="1:20" ht="45" hidden="1" x14ac:dyDescent="0.25">
      <c r="A3861">
        <v>1057</v>
      </c>
      <c r="B3861" s="3" t="s">
        <v>1058</v>
      </c>
      <c r="C3861" s="3" t="s">
        <v>5167</v>
      </c>
      <c r="D3861" s="6">
        <v>10000</v>
      </c>
      <c r="E3861" s="8">
        <v>0</v>
      </c>
      <c r="F3861" t="s">
        <v>8219</v>
      </c>
      <c r="G3861" t="s">
        <v>8223</v>
      </c>
      <c r="H3861" t="s">
        <v>8245</v>
      </c>
      <c r="I3861" s="10">
        <v>1480888483</v>
      </c>
      <c r="J3861">
        <v>1478292883</v>
      </c>
      <c r="K3861" t="b">
        <v>0</v>
      </c>
      <c r="L3861">
        <v>0</v>
      </c>
      <c r="M3861" t="b">
        <v>0</v>
      </c>
      <c r="N3861" s="12" t="s">
        <v>8306</v>
      </c>
      <c r="O3861" t="s">
        <v>8307</v>
      </c>
      <c r="P3861" s="6">
        <f t="shared" si="300"/>
        <v>0</v>
      </c>
      <c r="Q3861" t="e">
        <f t="shared" si="301"/>
        <v>#DIV/0!</v>
      </c>
      <c r="R3861" s="16">
        <f t="shared" si="302"/>
        <v>42678.871331018512</v>
      </c>
      <c r="S3861" s="16">
        <f t="shared" si="303"/>
        <v>41813.861388888887</v>
      </c>
      <c r="T3861">
        <f t="shared" si="304"/>
        <v>2016</v>
      </c>
    </row>
    <row r="3862" spans="1:20" ht="60" hidden="1" x14ac:dyDescent="0.25">
      <c r="A3862">
        <v>1107</v>
      </c>
      <c r="B3862" s="3" t="s">
        <v>1108</v>
      </c>
      <c r="C3862" s="3" t="s">
        <v>5217</v>
      </c>
      <c r="D3862" s="6">
        <v>10000</v>
      </c>
      <c r="E3862" s="8">
        <v>0</v>
      </c>
      <c r="F3862" t="s">
        <v>8220</v>
      </c>
      <c r="G3862" t="s">
        <v>8223</v>
      </c>
      <c r="H3862" t="s">
        <v>8245</v>
      </c>
      <c r="I3862" s="10">
        <v>1406148024</v>
      </c>
      <c r="J3862">
        <v>1403556024</v>
      </c>
      <c r="K3862" t="b">
        <v>0</v>
      </c>
      <c r="L3862">
        <v>0</v>
      </c>
      <c r="M3862" t="b">
        <v>0</v>
      </c>
      <c r="N3862" s="12" t="s">
        <v>8276</v>
      </c>
      <c r="O3862" t="s">
        <v>8294</v>
      </c>
      <c r="P3862" s="6">
        <f t="shared" si="300"/>
        <v>0</v>
      </c>
      <c r="Q3862" t="e">
        <f t="shared" si="301"/>
        <v>#DIV/0!</v>
      </c>
      <c r="R3862" s="16">
        <f t="shared" si="302"/>
        <v>41813.861388888887</v>
      </c>
      <c r="S3862" s="16">
        <f t="shared" si="303"/>
        <v>42509.724328703705</v>
      </c>
      <c r="T3862">
        <f t="shared" si="304"/>
        <v>2014</v>
      </c>
    </row>
    <row r="3863" spans="1:20" ht="60" hidden="1" x14ac:dyDescent="0.25">
      <c r="A3863">
        <v>1164</v>
      </c>
      <c r="B3863" s="3" t="s">
        <v>1165</v>
      </c>
      <c r="C3863" s="3" t="s">
        <v>5274</v>
      </c>
      <c r="D3863" s="6">
        <v>10000</v>
      </c>
      <c r="E3863" s="8">
        <v>0</v>
      </c>
      <c r="F3863" t="s">
        <v>8220</v>
      </c>
      <c r="G3863" t="s">
        <v>8223</v>
      </c>
      <c r="H3863" t="s">
        <v>8245</v>
      </c>
      <c r="I3863" s="10">
        <v>1466270582</v>
      </c>
      <c r="J3863">
        <v>1463678582</v>
      </c>
      <c r="K3863" t="b">
        <v>0</v>
      </c>
      <c r="L3863">
        <v>0</v>
      </c>
      <c r="M3863" t="b">
        <v>0</v>
      </c>
      <c r="N3863" s="12" t="s">
        <v>8279</v>
      </c>
      <c r="O3863" t="s">
        <v>8305</v>
      </c>
      <c r="P3863" s="6">
        <f t="shared" si="300"/>
        <v>0</v>
      </c>
      <c r="Q3863" t="e">
        <f t="shared" si="301"/>
        <v>#DIV/0!</v>
      </c>
      <c r="R3863" s="16">
        <f t="shared" si="302"/>
        <v>42509.724328703705</v>
      </c>
      <c r="S3863" s="16">
        <f t="shared" si="303"/>
        <v>42074.060671296291</v>
      </c>
      <c r="T3863">
        <f t="shared" si="304"/>
        <v>2016</v>
      </c>
    </row>
    <row r="3864" spans="1:20" ht="45" hidden="1" x14ac:dyDescent="0.25">
      <c r="A3864">
        <v>1429</v>
      </c>
      <c r="B3864" s="3" t="s">
        <v>1430</v>
      </c>
      <c r="C3864" s="3" t="s">
        <v>5539</v>
      </c>
      <c r="D3864" s="6">
        <v>10000</v>
      </c>
      <c r="E3864" s="8">
        <v>0</v>
      </c>
      <c r="F3864" t="s">
        <v>8220</v>
      </c>
      <c r="G3864" t="s">
        <v>8223</v>
      </c>
      <c r="H3864" t="s">
        <v>8245</v>
      </c>
      <c r="I3864" s="10">
        <v>1428629242</v>
      </c>
      <c r="J3864">
        <v>1426037242</v>
      </c>
      <c r="K3864" t="b">
        <v>0</v>
      </c>
      <c r="L3864">
        <v>0</v>
      </c>
      <c r="M3864" t="b">
        <v>0</v>
      </c>
      <c r="N3864" s="12" t="s">
        <v>8271</v>
      </c>
      <c r="O3864" t="s">
        <v>8308</v>
      </c>
      <c r="P3864" s="6">
        <f t="shared" si="300"/>
        <v>0</v>
      </c>
      <c r="Q3864" t="e">
        <f t="shared" si="301"/>
        <v>#DIV/0!</v>
      </c>
      <c r="R3864" s="16">
        <f t="shared" si="302"/>
        <v>42074.060671296291</v>
      </c>
      <c r="S3864" s="16">
        <f t="shared" si="303"/>
        <v>42554.917488425926</v>
      </c>
      <c r="T3864">
        <f t="shared" si="304"/>
        <v>2015</v>
      </c>
    </row>
    <row r="3865" spans="1:20" ht="45" hidden="1" x14ac:dyDescent="0.25">
      <c r="A3865">
        <v>1487</v>
      </c>
      <c r="B3865" s="3" t="s">
        <v>1488</v>
      </c>
      <c r="C3865" s="3" t="s">
        <v>5597</v>
      </c>
      <c r="D3865" s="6">
        <v>10000</v>
      </c>
      <c r="E3865" s="8">
        <v>0</v>
      </c>
      <c r="F3865" t="s">
        <v>8220</v>
      </c>
      <c r="G3865" t="s">
        <v>8223</v>
      </c>
      <c r="H3865" t="s">
        <v>8245</v>
      </c>
      <c r="I3865" s="10">
        <v>1470175271</v>
      </c>
      <c r="J3865">
        <v>1467583271</v>
      </c>
      <c r="K3865" t="b">
        <v>0</v>
      </c>
      <c r="L3865">
        <v>0</v>
      </c>
      <c r="M3865" t="b">
        <v>0</v>
      </c>
      <c r="N3865" s="12" t="s">
        <v>8271</v>
      </c>
      <c r="O3865" t="s">
        <v>8312</v>
      </c>
      <c r="P3865" s="6">
        <f t="shared" si="300"/>
        <v>0</v>
      </c>
      <c r="Q3865" t="e">
        <f t="shared" si="301"/>
        <v>#DIV/0!</v>
      </c>
      <c r="R3865" s="16">
        <f t="shared" si="302"/>
        <v>42554.917488425926</v>
      </c>
      <c r="S3865" s="16">
        <f t="shared" si="303"/>
        <v>42471.052152777775</v>
      </c>
      <c r="T3865">
        <f t="shared" si="304"/>
        <v>2016</v>
      </c>
    </row>
    <row r="3866" spans="1:20" ht="60" hidden="1" x14ac:dyDescent="0.25">
      <c r="A3866">
        <v>1729</v>
      </c>
      <c r="B3866" s="3" t="s">
        <v>1730</v>
      </c>
      <c r="C3866" s="3" t="s">
        <v>5839</v>
      </c>
      <c r="D3866" s="6">
        <v>10000</v>
      </c>
      <c r="E3866" s="8">
        <v>0</v>
      </c>
      <c r="F3866" t="s">
        <v>8220</v>
      </c>
      <c r="G3866" t="s">
        <v>8223</v>
      </c>
      <c r="H3866" t="s">
        <v>8245</v>
      </c>
      <c r="I3866" s="10">
        <v>1465521306</v>
      </c>
      <c r="J3866">
        <v>1460337306</v>
      </c>
      <c r="K3866" t="b">
        <v>0</v>
      </c>
      <c r="L3866">
        <v>0</v>
      </c>
      <c r="M3866" t="b">
        <v>0</v>
      </c>
      <c r="N3866" s="12" t="s">
        <v>8287</v>
      </c>
      <c r="O3866" t="s">
        <v>8290</v>
      </c>
      <c r="P3866" s="6">
        <f t="shared" si="300"/>
        <v>0</v>
      </c>
      <c r="Q3866" t="e">
        <f t="shared" si="301"/>
        <v>#DIV/0!</v>
      </c>
      <c r="R3866" s="16">
        <f t="shared" si="302"/>
        <v>42471.052152777775</v>
      </c>
      <c r="S3866" s="16">
        <f t="shared" si="303"/>
        <v>42614.675625000003</v>
      </c>
      <c r="T3866">
        <f t="shared" si="304"/>
        <v>2016</v>
      </c>
    </row>
    <row r="3867" spans="1:20" ht="60" hidden="1" x14ac:dyDescent="0.25">
      <c r="A3867">
        <v>1733</v>
      </c>
      <c r="B3867" s="3" t="s">
        <v>1734</v>
      </c>
      <c r="C3867" s="3" t="s">
        <v>5843</v>
      </c>
      <c r="D3867" s="6">
        <v>10000</v>
      </c>
      <c r="E3867" s="8">
        <v>0</v>
      </c>
      <c r="F3867" t="s">
        <v>8220</v>
      </c>
      <c r="G3867" t="s">
        <v>8223</v>
      </c>
      <c r="H3867" t="s">
        <v>8245</v>
      </c>
      <c r="I3867" s="10">
        <v>1473802200</v>
      </c>
      <c r="J3867">
        <v>1472746374</v>
      </c>
      <c r="K3867" t="b">
        <v>0</v>
      </c>
      <c r="L3867">
        <v>0</v>
      </c>
      <c r="M3867" t="b">
        <v>0</v>
      </c>
      <c r="N3867" s="12" t="s">
        <v>8287</v>
      </c>
      <c r="O3867" t="s">
        <v>8290</v>
      </c>
      <c r="P3867" s="6">
        <f t="shared" si="300"/>
        <v>0</v>
      </c>
      <c r="Q3867" t="e">
        <f t="shared" si="301"/>
        <v>#DIV/0!</v>
      </c>
      <c r="R3867" s="16">
        <f t="shared" si="302"/>
        <v>42614.675625000003</v>
      </c>
      <c r="S3867" s="16">
        <f t="shared" si="303"/>
        <v>42709.002881944441</v>
      </c>
      <c r="T3867">
        <f t="shared" si="304"/>
        <v>2016</v>
      </c>
    </row>
    <row r="3868" spans="1:20" ht="60" hidden="1" x14ac:dyDescent="0.25">
      <c r="A3868">
        <v>1869</v>
      </c>
      <c r="B3868" s="3" t="s">
        <v>1870</v>
      </c>
      <c r="C3868" s="3" t="s">
        <v>5979</v>
      </c>
      <c r="D3868" s="6">
        <v>10000</v>
      </c>
      <c r="E3868" s="8">
        <v>0</v>
      </c>
      <c r="F3868" t="s">
        <v>8220</v>
      </c>
      <c r="G3868" t="s">
        <v>8223</v>
      </c>
      <c r="H3868" t="s">
        <v>8245</v>
      </c>
      <c r="I3868" s="10">
        <v>1483488249</v>
      </c>
      <c r="J3868">
        <v>1480896249</v>
      </c>
      <c r="K3868" t="b">
        <v>0</v>
      </c>
      <c r="L3868">
        <v>0</v>
      </c>
      <c r="M3868" t="b">
        <v>0</v>
      </c>
      <c r="N3868" s="12" t="s">
        <v>8276</v>
      </c>
      <c r="O3868" t="s">
        <v>8304</v>
      </c>
      <c r="P3868" s="6">
        <f t="shared" si="300"/>
        <v>0</v>
      </c>
      <c r="Q3868" t="e">
        <f t="shared" si="301"/>
        <v>#DIV/0!</v>
      </c>
      <c r="R3868" s="16">
        <f t="shared" si="302"/>
        <v>42709.002881944441</v>
      </c>
      <c r="S3868" s="16">
        <f t="shared" si="303"/>
        <v>42130.78361111111</v>
      </c>
      <c r="T3868">
        <f t="shared" si="304"/>
        <v>2016</v>
      </c>
    </row>
    <row r="3869" spans="1:20" ht="30" hidden="1" x14ac:dyDescent="0.25">
      <c r="A3869">
        <v>2356</v>
      </c>
      <c r="B3869" s="3" t="s">
        <v>2357</v>
      </c>
      <c r="C3869" s="3" t="s">
        <v>6466</v>
      </c>
      <c r="D3869" s="6">
        <v>10000</v>
      </c>
      <c r="E3869" s="8">
        <v>0</v>
      </c>
      <c r="F3869" t="s">
        <v>8219</v>
      </c>
      <c r="G3869" t="s">
        <v>8232</v>
      </c>
      <c r="H3869" t="s">
        <v>8248</v>
      </c>
      <c r="I3869" s="10">
        <v>1433530104</v>
      </c>
      <c r="J3869">
        <v>1430938104</v>
      </c>
      <c r="K3869" t="b">
        <v>0</v>
      </c>
      <c r="L3869">
        <v>0</v>
      </c>
      <c r="M3869" t="b">
        <v>0</v>
      </c>
      <c r="N3869" s="12" t="s">
        <v>8268</v>
      </c>
      <c r="O3869" t="s">
        <v>8302</v>
      </c>
      <c r="P3869" s="6">
        <f t="shared" si="300"/>
        <v>0</v>
      </c>
      <c r="Q3869" t="e">
        <f t="shared" si="301"/>
        <v>#DIV/0!</v>
      </c>
      <c r="R3869" s="16">
        <f t="shared" si="302"/>
        <v>42130.78361111111</v>
      </c>
      <c r="S3869" s="16">
        <f t="shared" si="303"/>
        <v>42592.836076388892</v>
      </c>
      <c r="T3869">
        <f t="shared" si="304"/>
        <v>2015</v>
      </c>
    </row>
    <row r="3870" spans="1:20" ht="60" hidden="1" x14ac:dyDescent="0.25">
      <c r="A3870">
        <v>2375</v>
      </c>
      <c r="B3870" s="3" t="s">
        <v>2376</v>
      </c>
      <c r="C3870" s="3" t="s">
        <v>6485</v>
      </c>
      <c r="D3870" s="6">
        <v>10000</v>
      </c>
      <c r="E3870" s="8">
        <v>0</v>
      </c>
      <c r="F3870" t="s">
        <v>8219</v>
      </c>
      <c r="G3870" t="s">
        <v>8223</v>
      </c>
      <c r="H3870" t="s">
        <v>8245</v>
      </c>
      <c r="I3870" s="10">
        <v>1473451437</v>
      </c>
      <c r="J3870">
        <v>1470859437</v>
      </c>
      <c r="K3870" t="b">
        <v>0</v>
      </c>
      <c r="L3870">
        <v>0</v>
      </c>
      <c r="M3870" t="b">
        <v>0</v>
      </c>
      <c r="N3870" s="12" t="s">
        <v>8268</v>
      </c>
      <c r="O3870" t="s">
        <v>8302</v>
      </c>
      <c r="P3870" s="6">
        <f t="shared" si="300"/>
        <v>0</v>
      </c>
      <c r="Q3870" t="e">
        <f t="shared" si="301"/>
        <v>#DIV/0!</v>
      </c>
      <c r="R3870" s="16">
        <f t="shared" si="302"/>
        <v>42592.836076388892</v>
      </c>
      <c r="S3870" s="16">
        <f t="shared" si="303"/>
        <v>42397.89980324074</v>
      </c>
      <c r="T3870">
        <f t="shared" si="304"/>
        <v>2016</v>
      </c>
    </row>
    <row r="3871" spans="1:20" ht="60" hidden="1" x14ac:dyDescent="0.25">
      <c r="A3871">
        <v>2433</v>
      </c>
      <c r="B3871" s="3" t="s">
        <v>2434</v>
      </c>
      <c r="C3871" s="3" t="s">
        <v>6543</v>
      </c>
      <c r="D3871" s="6">
        <v>10000</v>
      </c>
      <c r="E3871" s="8">
        <v>0</v>
      </c>
      <c r="F3871" t="s">
        <v>8220</v>
      </c>
      <c r="G3871" t="s">
        <v>8223</v>
      </c>
      <c r="H3871" t="s">
        <v>8245</v>
      </c>
      <c r="I3871" s="10">
        <v>1456608943</v>
      </c>
      <c r="J3871">
        <v>1454016943</v>
      </c>
      <c r="K3871" t="b">
        <v>0</v>
      </c>
      <c r="L3871">
        <v>0</v>
      </c>
      <c r="M3871" t="b">
        <v>0</v>
      </c>
      <c r="N3871" s="12" t="s">
        <v>8279</v>
      </c>
      <c r="O3871" t="s">
        <v>8305</v>
      </c>
      <c r="P3871" s="6">
        <f t="shared" si="300"/>
        <v>0</v>
      </c>
      <c r="Q3871" t="e">
        <f t="shared" si="301"/>
        <v>#DIV/0!</v>
      </c>
      <c r="R3871" s="16">
        <f t="shared" si="302"/>
        <v>42397.89980324074</v>
      </c>
      <c r="S3871" s="16">
        <f t="shared" si="303"/>
        <v>42265.818622685183</v>
      </c>
      <c r="T3871">
        <f t="shared" si="304"/>
        <v>2016</v>
      </c>
    </row>
    <row r="3872" spans="1:20" ht="60" hidden="1" x14ac:dyDescent="0.25">
      <c r="A3872">
        <v>2439</v>
      </c>
      <c r="B3872" s="3" t="s">
        <v>2440</v>
      </c>
      <c r="C3872" s="3" t="s">
        <v>6549</v>
      </c>
      <c r="D3872" s="6">
        <v>10000</v>
      </c>
      <c r="E3872" s="8">
        <v>0</v>
      </c>
      <c r="F3872" t="s">
        <v>8220</v>
      </c>
      <c r="G3872" t="s">
        <v>8223</v>
      </c>
      <c r="H3872" t="s">
        <v>8245</v>
      </c>
      <c r="I3872" s="10">
        <v>1445197129</v>
      </c>
      <c r="J3872">
        <v>1442605129</v>
      </c>
      <c r="K3872" t="b">
        <v>0</v>
      </c>
      <c r="L3872">
        <v>0</v>
      </c>
      <c r="M3872" t="b">
        <v>0</v>
      </c>
      <c r="N3872" s="12" t="s">
        <v>8279</v>
      </c>
      <c r="O3872" t="s">
        <v>8305</v>
      </c>
      <c r="P3872" s="6">
        <f t="shared" si="300"/>
        <v>0</v>
      </c>
      <c r="Q3872" t="e">
        <f t="shared" si="301"/>
        <v>#DIV/0!</v>
      </c>
      <c r="R3872" s="16">
        <f t="shared" si="302"/>
        <v>42265.818622685183</v>
      </c>
      <c r="S3872" s="16">
        <f t="shared" si="303"/>
        <v>42498.899398148147</v>
      </c>
      <c r="T3872">
        <f t="shared" si="304"/>
        <v>2015</v>
      </c>
    </row>
    <row r="3873" spans="1:20" ht="60" hidden="1" x14ac:dyDescent="0.25">
      <c r="A3873">
        <v>2503</v>
      </c>
      <c r="B3873" s="3" t="s">
        <v>2503</v>
      </c>
      <c r="C3873" s="3" t="s">
        <v>6613</v>
      </c>
      <c r="D3873" s="6">
        <v>10000</v>
      </c>
      <c r="E3873" s="8">
        <v>0</v>
      </c>
      <c r="F3873" t="s">
        <v>8220</v>
      </c>
      <c r="G3873" t="s">
        <v>8223</v>
      </c>
      <c r="H3873" t="s">
        <v>8245</v>
      </c>
      <c r="I3873" s="10">
        <v>1465333560</v>
      </c>
      <c r="J3873">
        <v>1462743308</v>
      </c>
      <c r="K3873" t="b">
        <v>0</v>
      </c>
      <c r="L3873">
        <v>0</v>
      </c>
      <c r="M3873" t="b">
        <v>0</v>
      </c>
      <c r="N3873" s="12" t="s">
        <v>8279</v>
      </c>
      <c r="O3873" t="s">
        <v>8317</v>
      </c>
      <c r="P3873" s="6">
        <f t="shared" si="300"/>
        <v>0</v>
      </c>
      <c r="Q3873" t="e">
        <f t="shared" si="301"/>
        <v>#DIV/0!</v>
      </c>
      <c r="R3873" s="16">
        <f t="shared" si="302"/>
        <v>42498.899398148147</v>
      </c>
      <c r="S3873" s="16">
        <f t="shared" si="303"/>
        <v>42487.825752314813</v>
      </c>
      <c r="T3873">
        <f t="shared" si="304"/>
        <v>2016</v>
      </c>
    </row>
    <row r="3874" spans="1:20" ht="60" hidden="1" x14ac:dyDescent="0.25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 s="10">
        <v>1463600945</v>
      </c>
      <c r="J3874">
        <v>1461786545</v>
      </c>
      <c r="K3874" t="b">
        <v>0</v>
      </c>
      <c r="L3874">
        <v>0</v>
      </c>
      <c r="M3874" t="b">
        <v>0</v>
      </c>
      <c r="N3874" s="12" t="s">
        <v>8279</v>
      </c>
      <c r="O3874" t="s">
        <v>8305</v>
      </c>
      <c r="P3874" s="6">
        <f t="shared" si="300"/>
        <v>0</v>
      </c>
      <c r="Q3874" t="e">
        <f t="shared" si="301"/>
        <v>#DIV/0!</v>
      </c>
      <c r="R3874" s="16">
        <f t="shared" si="302"/>
        <v>42487.825752314813</v>
      </c>
      <c r="S3874" s="16">
        <f t="shared" si="303"/>
        <v>42060.00980324074</v>
      </c>
      <c r="T3874">
        <f t="shared" si="304"/>
        <v>2016</v>
      </c>
    </row>
    <row r="3875" spans="1:20" ht="30" hidden="1" x14ac:dyDescent="0.25">
      <c r="A3875">
        <v>2576</v>
      </c>
      <c r="B3875" s="3" t="s">
        <v>2576</v>
      </c>
      <c r="C3875" s="3" t="s">
        <v>6686</v>
      </c>
      <c r="D3875" s="6">
        <v>10000</v>
      </c>
      <c r="E3875" s="8">
        <v>0</v>
      </c>
      <c r="F3875" t="s">
        <v>8219</v>
      </c>
      <c r="G3875" t="s">
        <v>8223</v>
      </c>
      <c r="H3875" t="s">
        <v>8245</v>
      </c>
      <c r="I3875" s="10">
        <v>1428707647</v>
      </c>
      <c r="J3875">
        <v>1424823247</v>
      </c>
      <c r="K3875" t="b">
        <v>0</v>
      </c>
      <c r="L3875">
        <v>0</v>
      </c>
      <c r="M3875" t="b">
        <v>0</v>
      </c>
      <c r="N3875" s="12" t="s">
        <v>8279</v>
      </c>
      <c r="O3875" t="s">
        <v>8305</v>
      </c>
      <c r="P3875" s="6">
        <f t="shared" si="300"/>
        <v>0</v>
      </c>
      <c r="Q3875" t="e">
        <f t="shared" si="301"/>
        <v>#DIV/0!</v>
      </c>
      <c r="R3875" s="16">
        <f t="shared" si="302"/>
        <v>42060.00980324074</v>
      </c>
      <c r="S3875" s="16">
        <f t="shared" si="303"/>
        <v>42140.173252314817</v>
      </c>
      <c r="T3875">
        <f t="shared" si="304"/>
        <v>2015</v>
      </c>
    </row>
    <row r="3876" spans="1:20" ht="45" hidden="1" x14ac:dyDescent="0.25">
      <c r="A3876">
        <v>2584</v>
      </c>
      <c r="B3876" s="3" t="s">
        <v>2584</v>
      </c>
      <c r="C3876" s="3" t="s">
        <v>6694</v>
      </c>
      <c r="D3876" s="6">
        <v>10000</v>
      </c>
      <c r="E3876" s="8">
        <v>0</v>
      </c>
      <c r="F3876" t="s">
        <v>8220</v>
      </c>
      <c r="G3876" t="s">
        <v>8223</v>
      </c>
      <c r="H3876" t="s">
        <v>8245</v>
      </c>
      <c r="I3876" s="10">
        <v>1434341369</v>
      </c>
      <c r="J3876">
        <v>1431749369</v>
      </c>
      <c r="K3876" t="b">
        <v>0</v>
      </c>
      <c r="L3876">
        <v>0</v>
      </c>
      <c r="M3876" t="b">
        <v>0</v>
      </c>
      <c r="N3876" s="12" t="s">
        <v>8279</v>
      </c>
      <c r="O3876" t="s">
        <v>8305</v>
      </c>
      <c r="P3876" s="6">
        <f t="shared" si="300"/>
        <v>0</v>
      </c>
      <c r="Q3876" t="e">
        <f t="shared" si="301"/>
        <v>#DIV/0!</v>
      </c>
      <c r="R3876" s="16">
        <f t="shared" si="302"/>
        <v>42140.173252314817</v>
      </c>
      <c r="S3876" s="16">
        <f t="shared" si="303"/>
        <v>42089.84520833334</v>
      </c>
      <c r="T3876">
        <f t="shared" si="304"/>
        <v>2015</v>
      </c>
    </row>
    <row r="3877" spans="1:20" ht="45" hidden="1" x14ac:dyDescent="0.25">
      <c r="A3877">
        <v>2593</v>
      </c>
      <c r="B3877" s="3" t="s">
        <v>2593</v>
      </c>
      <c r="C3877" s="3" t="s">
        <v>6703</v>
      </c>
      <c r="D3877" s="6">
        <v>10000</v>
      </c>
      <c r="E3877" s="8">
        <v>0</v>
      </c>
      <c r="F3877" t="s">
        <v>8220</v>
      </c>
      <c r="G3877" t="s">
        <v>8223</v>
      </c>
      <c r="H3877" t="s">
        <v>8245</v>
      </c>
      <c r="I3877" s="10">
        <v>1429993026</v>
      </c>
      <c r="J3877">
        <v>1427401026</v>
      </c>
      <c r="K3877" t="b">
        <v>0</v>
      </c>
      <c r="L3877">
        <v>0</v>
      </c>
      <c r="M3877" t="b">
        <v>0</v>
      </c>
      <c r="N3877" s="12" t="s">
        <v>8279</v>
      </c>
      <c r="O3877" t="s">
        <v>8305</v>
      </c>
      <c r="P3877" s="6">
        <f t="shared" si="300"/>
        <v>0</v>
      </c>
      <c r="Q3877" t="e">
        <f t="shared" si="301"/>
        <v>#DIV/0!</v>
      </c>
      <c r="R3877" s="16">
        <f t="shared" si="302"/>
        <v>42089.84520833334</v>
      </c>
      <c r="S3877" s="16">
        <f t="shared" si="303"/>
        <v>41863.636006944449</v>
      </c>
      <c r="T3877">
        <f t="shared" si="304"/>
        <v>2015</v>
      </c>
    </row>
    <row r="3878" spans="1:20" ht="45" hidden="1" x14ac:dyDescent="0.25">
      <c r="A3878">
        <v>2754</v>
      </c>
      <c r="B3878" s="3" t="s">
        <v>2754</v>
      </c>
      <c r="C3878" s="3" t="s">
        <v>6864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 s="10">
        <v>1410448551</v>
      </c>
      <c r="J3878">
        <v>1407856551</v>
      </c>
      <c r="K3878" t="b">
        <v>0</v>
      </c>
      <c r="L3878">
        <v>0</v>
      </c>
      <c r="M3878" t="b">
        <v>0</v>
      </c>
      <c r="N3878" s="12" t="s">
        <v>8271</v>
      </c>
      <c r="O3878" t="s">
        <v>8316</v>
      </c>
      <c r="P3878" s="6">
        <f t="shared" si="300"/>
        <v>0</v>
      </c>
      <c r="Q3878" t="e">
        <f t="shared" si="301"/>
        <v>#DIV/0!</v>
      </c>
      <c r="R3878" s="16">
        <f t="shared" si="302"/>
        <v>41863.636006944449</v>
      </c>
      <c r="S3878" s="16">
        <f t="shared" si="303"/>
        <v>42515.078217592592</v>
      </c>
      <c r="T3878">
        <f t="shared" si="304"/>
        <v>2014</v>
      </c>
    </row>
    <row r="3879" spans="1:20" ht="60" hidden="1" x14ac:dyDescent="0.25">
      <c r="A3879">
        <v>2899</v>
      </c>
      <c r="B3879" s="3" t="s">
        <v>2899</v>
      </c>
      <c r="C3879" s="3" t="s">
        <v>7009</v>
      </c>
      <c r="D3879" s="6">
        <v>10000</v>
      </c>
      <c r="E3879" s="8">
        <v>0</v>
      </c>
      <c r="F3879" t="s">
        <v>8220</v>
      </c>
      <c r="G3879" t="s">
        <v>8223</v>
      </c>
      <c r="H3879" t="s">
        <v>8245</v>
      </c>
      <c r="I3879" s="10">
        <v>1469325158</v>
      </c>
      <c r="J3879">
        <v>1464141158</v>
      </c>
      <c r="K3879" t="b">
        <v>0</v>
      </c>
      <c r="L3879">
        <v>0</v>
      </c>
      <c r="M3879" t="b">
        <v>0</v>
      </c>
      <c r="N3879" s="12" t="s">
        <v>8283</v>
      </c>
      <c r="O3879" t="s">
        <v>8286</v>
      </c>
      <c r="P3879" s="6">
        <f t="shared" si="300"/>
        <v>0</v>
      </c>
      <c r="Q3879" t="e">
        <f t="shared" si="301"/>
        <v>#DIV/0!</v>
      </c>
      <c r="R3879" s="16">
        <f t="shared" si="302"/>
        <v>42515.078217592592</v>
      </c>
      <c r="S3879" s="16">
        <f t="shared" si="303"/>
        <v>42498.008391203708</v>
      </c>
      <c r="T3879">
        <f t="shared" si="304"/>
        <v>2016</v>
      </c>
    </row>
    <row r="3880" spans="1:20" ht="60" hidden="1" x14ac:dyDescent="0.25">
      <c r="A3880">
        <v>2959</v>
      </c>
      <c r="B3880" s="3" t="s">
        <v>2959</v>
      </c>
      <c r="C3880" s="3" t="s">
        <v>7069</v>
      </c>
      <c r="D3880" s="6">
        <v>10000</v>
      </c>
      <c r="E3880" s="8">
        <v>0</v>
      </c>
      <c r="F3880" t="s">
        <v>8219</v>
      </c>
      <c r="G3880" t="s">
        <v>8224</v>
      </c>
      <c r="H3880" t="s">
        <v>8246</v>
      </c>
      <c r="I3880" s="10">
        <v>1465258325</v>
      </c>
      <c r="J3880">
        <v>1462666325</v>
      </c>
      <c r="K3880" t="b">
        <v>0</v>
      </c>
      <c r="L3880">
        <v>0</v>
      </c>
      <c r="M3880" t="b">
        <v>0</v>
      </c>
      <c r="N3880" s="12" t="s">
        <v>8283</v>
      </c>
      <c r="O3880" t="s">
        <v>8284</v>
      </c>
      <c r="P3880" s="6">
        <f t="shared" si="300"/>
        <v>0</v>
      </c>
      <c r="Q3880" t="e">
        <f t="shared" si="301"/>
        <v>#DIV/0!</v>
      </c>
      <c r="R3880" s="16">
        <f t="shared" si="302"/>
        <v>42498.008391203708</v>
      </c>
      <c r="S3880" s="16">
        <f t="shared" si="303"/>
        <v>42065.791574074072</v>
      </c>
      <c r="T3880">
        <f t="shared" si="304"/>
        <v>2016</v>
      </c>
    </row>
    <row r="3881" spans="1:20" ht="45" hidden="1" x14ac:dyDescent="0.25">
      <c r="A3881">
        <v>3884</v>
      </c>
      <c r="B3881" s="3" t="s">
        <v>3881</v>
      </c>
      <c r="C3881" s="3" t="s">
        <v>7993</v>
      </c>
      <c r="D3881" s="6">
        <v>10000</v>
      </c>
      <c r="E3881" s="8">
        <v>0</v>
      </c>
      <c r="F3881" t="s">
        <v>8219</v>
      </c>
      <c r="G3881" t="s">
        <v>8223</v>
      </c>
      <c r="H3881" t="s">
        <v>8245</v>
      </c>
      <c r="I3881" s="10">
        <v>1427479192</v>
      </c>
      <c r="J3881">
        <v>1425322792</v>
      </c>
      <c r="K3881" t="b">
        <v>0</v>
      </c>
      <c r="L3881">
        <v>0</v>
      </c>
      <c r="M3881" t="b">
        <v>0</v>
      </c>
      <c r="N3881" s="12" t="s">
        <v>8283</v>
      </c>
      <c r="O3881" t="s">
        <v>8295</v>
      </c>
      <c r="P3881" s="6">
        <f t="shared" si="300"/>
        <v>0</v>
      </c>
      <c r="Q3881" t="e">
        <f t="shared" si="301"/>
        <v>#DIV/0!</v>
      </c>
      <c r="R3881" s="16">
        <f t="shared" si="302"/>
        <v>42065.791574074072</v>
      </c>
      <c r="S3881" s="16">
        <f t="shared" si="303"/>
        <v>41954.228032407409</v>
      </c>
      <c r="T3881">
        <f t="shared" si="304"/>
        <v>2015</v>
      </c>
    </row>
    <row r="3882" spans="1:20" hidden="1" x14ac:dyDescent="0.25">
      <c r="A3882">
        <v>3886</v>
      </c>
      <c r="B3882" s="3" t="s">
        <v>3883</v>
      </c>
      <c r="C3882" s="3">
        <v>1</v>
      </c>
      <c r="D3882" s="6">
        <v>10000</v>
      </c>
      <c r="E3882" s="8">
        <v>0</v>
      </c>
      <c r="F3882" t="s">
        <v>8219</v>
      </c>
      <c r="G3882" t="s">
        <v>8225</v>
      </c>
      <c r="H3882" t="s">
        <v>8247</v>
      </c>
      <c r="I3882" s="10">
        <v>1418275702</v>
      </c>
      <c r="J3882">
        <v>1415683702</v>
      </c>
      <c r="K3882" t="b">
        <v>0</v>
      </c>
      <c r="L3882">
        <v>0</v>
      </c>
      <c r="M3882" t="b">
        <v>0</v>
      </c>
      <c r="N3882" s="12" t="s">
        <v>8283</v>
      </c>
      <c r="O3882" t="s">
        <v>8295</v>
      </c>
      <c r="P3882" s="6">
        <f t="shared" si="300"/>
        <v>0</v>
      </c>
      <c r="Q3882" t="e">
        <f t="shared" si="301"/>
        <v>#DIV/0!</v>
      </c>
      <c r="R3882" s="16">
        <f t="shared" si="302"/>
        <v>41954.228032407409</v>
      </c>
      <c r="S3882" s="16">
        <f t="shared" si="303"/>
        <v>42433.338749999995</v>
      </c>
      <c r="T3882">
        <f t="shared" si="304"/>
        <v>2014</v>
      </c>
    </row>
    <row r="3883" spans="1:20" ht="60" hidden="1" x14ac:dyDescent="0.25">
      <c r="A3883">
        <v>3930</v>
      </c>
      <c r="B3883" s="3" t="s">
        <v>3927</v>
      </c>
      <c r="C3883" s="3" t="s">
        <v>8038</v>
      </c>
      <c r="D3883" s="6">
        <v>10000</v>
      </c>
      <c r="E3883" s="8">
        <v>0</v>
      </c>
      <c r="F3883" t="s">
        <v>8220</v>
      </c>
      <c r="G3883" t="s">
        <v>8225</v>
      </c>
      <c r="H3883" t="s">
        <v>8247</v>
      </c>
      <c r="I3883" s="10">
        <v>1459490400</v>
      </c>
      <c r="J3883">
        <v>1457078868</v>
      </c>
      <c r="K3883" t="b">
        <v>0</v>
      </c>
      <c r="L3883">
        <v>0</v>
      </c>
      <c r="M3883" t="b">
        <v>0</v>
      </c>
      <c r="N3883" s="12" t="s">
        <v>8283</v>
      </c>
      <c r="O3883" t="s">
        <v>8286</v>
      </c>
      <c r="P3883" s="6">
        <f t="shared" si="300"/>
        <v>0</v>
      </c>
      <c r="Q3883" t="e">
        <f t="shared" si="301"/>
        <v>#DIV/0!</v>
      </c>
      <c r="R3883" s="16">
        <f t="shared" si="302"/>
        <v>42433.338749999995</v>
      </c>
      <c r="S3883" s="16">
        <f t="shared" si="303"/>
        <v>42296.154131944444</v>
      </c>
      <c r="T3883">
        <f t="shared" si="304"/>
        <v>2016</v>
      </c>
    </row>
    <row r="3884" spans="1:20" ht="60" hidden="1" x14ac:dyDescent="0.25">
      <c r="A3884">
        <v>3963</v>
      </c>
      <c r="B3884" s="3" t="s">
        <v>3960</v>
      </c>
      <c r="C3884" s="3" t="s">
        <v>8070</v>
      </c>
      <c r="D3884" s="6">
        <v>10000</v>
      </c>
      <c r="E3884" s="8">
        <v>0</v>
      </c>
      <c r="F3884" t="s">
        <v>8220</v>
      </c>
      <c r="G3884" t="s">
        <v>8228</v>
      </c>
      <c r="H3884" t="s">
        <v>8250</v>
      </c>
      <c r="I3884" s="10">
        <v>1447821717</v>
      </c>
      <c r="J3884">
        <v>1445226117</v>
      </c>
      <c r="K3884" t="b">
        <v>0</v>
      </c>
      <c r="L3884">
        <v>0</v>
      </c>
      <c r="M3884" t="b">
        <v>0</v>
      </c>
      <c r="N3884" s="12" t="s">
        <v>8283</v>
      </c>
      <c r="O3884" t="s">
        <v>8286</v>
      </c>
      <c r="P3884" s="6">
        <f t="shared" si="300"/>
        <v>0</v>
      </c>
      <c r="Q3884" t="e">
        <f t="shared" si="301"/>
        <v>#DIV/0!</v>
      </c>
      <c r="R3884" s="16">
        <f t="shared" si="302"/>
        <v>42296.154131944444</v>
      </c>
      <c r="S3884" s="16">
        <f t="shared" si="303"/>
        <v>42344.824502314819</v>
      </c>
      <c r="T3884">
        <f t="shared" si="304"/>
        <v>2015</v>
      </c>
    </row>
    <row r="3885" spans="1:20" ht="60" hidden="1" x14ac:dyDescent="0.25">
      <c r="A3885">
        <v>4097</v>
      </c>
      <c r="B3885" s="3" t="s">
        <v>4093</v>
      </c>
      <c r="C3885" s="3" t="s">
        <v>8200</v>
      </c>
      <c r="D3885" s="6">
        <v>10000</v>
      </c>
      <c r="E3885" s="8">
        <v>0</v>
      </c>
      <c r="F3885" t="s">
        <v>8220</v>
      </c>
      <c r="G3885" t="s">
        <v>8224</v>
      </c>
      <c r="H3885" t="s">
        <v>8246</v>
      </c>
      <c r="I3885" s="10">
        <v>1454284500</v>
      </c>
      <c r="J3885">
        <v>1449431237</v>
      </c>
      <c r="K3885" t="b">
        <v>0</v>
      </c>
      <c r="L3885">
        <v>0</v>
      </c>
      <c r="M3885" t="b">
        <v>0</v>
      </c>
      <c r="N3885" s="12" t="s">
        <v>8283</v>
      </c>
      <c r="O3885" t="s">
        <v>8286</v>
      </c>
      <c r="P3885" s="6">
        <f t="shared" si="300"/>
        <v>0</v>
      </c>
      <c r="Q3885" t="e">
        <f t="shared" si="301"/>
        <v>#DIV/0!</v>
      </c>
      <c r="R3885" s="16">
        <f t="shared" si="302"/>
        <v>42344.824502314819</v>
      </c>
      <c r="S3885" s="16">
        <f t="shared" si="303"/>
        <v>42538.742893518516</v>
      </c>
      <c r="T3885">
        <f t="shared" si="304"/>
        <v>2015</v>
      </c>
    </row>
    <row r="3886" spans="1:20" hidden="1" x14ac:dyDescent="0.25">
      <c r="A3886">
        <v>4087</v>
      </c>
      <c r="B3886" s="3" t="s">
        <v>4083</v>
      </c>
      <c r="C3886" s="3" t="s">
        <v>8190</v>
      </c>
      <c r="D3886" s="6">
        <v>9600</v>
      </c>
      <c r="E3886" s="8">
        <v>0</v>
      </c>
      <c r="F3886" t="s">
        <v>8220</v>
      </c>
      <c r="G3886" t="s">
        <v>8223</v>
      </c>
      <c r="H3886" t="s">
        <v>8245</v>
      </c>
      <c r="I3886" s="10">
        <v>1468777786</v>
      </c>
      <c r="J3886">
        <v>1466185786</v>
      </c>
      <c r="K3886" t="b">
        <v>0</v>
      </c>
      <c r="L3886">
        <v>0</v>
      </c>
      <c r="M3886" t="b">
        <v>0</v>
      </c>
      <c r="N3886" s="12" t="s">
        <v>8283</v>
      </c>
      <c r="O3886" t="s">
        <v>8286</v>
      </c>
      <c r="P3886" s="6">
        <f t="shared" si="300"/>
        <v>0</v>
      </c>
      <c r="Q3886" t="e">
        <f t="shared" si="301"/>
        <v>#DIV/0!</v>
      </c>
      <c r="R3886" s="16">
        <f t="shared" si="302"/>
        <v>42538.742893518516</v>
      </c>
      <c r="S3886" s="16">
        <f t="shared" si="303"/>
        <v>41836.190937499996</v>
      </c>
      <c r="T3886">
        <f t="shared" si="304"/>
        <v>2016</v>
      </c>
    </row>
    <row r="3887" spans="1:20" ht="60" hidden="1" x14ac:dyDescent="0.25">
      <c r="A3887">
        <v>2853</v>
      </c>
      <c r="B3887" s="3" t="s">
        <v>2853</v>
      </c>
      <c r="C3887" s="3" t="s">
        <v>6963</v>
      </c>
      <c r="D3887" s="6">
        <v>9500</v>
      </c>
      <c r="E3887" s="8">
        <v>0</v>
      </c>
      <c r="F3887" t="s">
        <v>8220</v>
      </c>
      <c r="G3887" t="s">
        <v>8228</v>
      </c>
      <c r="H3887" t="s">
        <v>8250</v>
      </c>
      <c r="I3887" s="10">
        <v>1410669297</v>
      </c>
      <c r="J3887">
        <v>1405485297</v>
      </c>
      <c r="K3887" t="b">
        <v>0</v>
      </c>
      <c r="L3887">
        <v>0</v>
      </c>
      <c r="M3887" t="b">
        <v>0</v>
      </c>
      <c r="N3887" s="12" t="s">
        <v>8283</v>
      </c>
      <c r="O3887" t="s">
        <v>8286</v>
      </c>
      <c r="P3887" s="6">
        <f t="shared" si="300"/>
        <v>0</v>
      </c>
      <c r="Q3887" t="e">
        <f t="shared" si="301"/>
        <v>#DIV/0!</v>
      </c>
      <c r="R3887" s="16">
        <f t="shared" si="302"/>
        <v>41836.190937499996</v>
      </c>
      <c r="S3887" s="16">
        <f t="shared" si="303"/>
        <v>42093.181944444441</v>
      </c>
      <c r="T3887">
        <f t="shared" si="304"/>
        <v>2014</v>
      </c>
    </row>
    <row r="3888" spans="1:20" ht="45" hidden="1" x14ac:dyDescent="0.25">
      <c r="A3888">
        <v>1144</v>
      </c>
      <c r="B3888" s="3" t="s">
        <v>1145</v>
      </c>
      <c r="C3888" s="3" t="s">
        <v>5254</v>
      </c>
      <c r="D3888" s="6">
        <v>9300</v>
      </c>
      <c r="E3888" s="8">
        <v>0</v>
      </c>
      <c r="F3888" t="s">
        <v>8220</v>
      </c>
      <c r="G3888" t="s">
        <v>8223</v>
      </c>
      <c r="H3888" t="s">
        <v>8245</v>
      </c>
      <c r="I3888" s="10">
        <v>1430281320</v>
      </c>
      <c r="J3888">
        <v>1427689320</v>
      </c>
      <c r="K3888" t="b">
        <v>0</v>
      </c>
      <c r="L3888">
        <v>0</v>
      </c>
      <c r="M3888" t="b">
        <v>0</v>
      </c>
      <c r="N3888" s="12" t="s">
        <v>8279</v>
      </c>
      <c r="O3888" t="s">
        <v>8305</v>
      </c>
      <c r="P3888" s="6">
        <f t="shared" si="300"/>
        <v>0</v>
      </c>
      <c r="Q3888" t="e">
        <f t="shared" si="301"/>
        <v>#DIV/0!</v>
      </c>
      <c r="R3888" s="16">
        <f t="shared" si="302"/>
        <v>42093.181944444441</v>
      </c>
      <c r="S3888" s="16">
        <f t="shared" si="303"/>
        <v>42283.3909375</v>
      </c>
      <c r="T3888">
        <f t="shared" si="304"/>
        <v>2015</v>
      </c>
    </row>
    <row r="3889" spans="1:20" ht="45" hidden="1" x14ac:dyDescent="0.25">
      <c r="A3889">
        <v>585</v>
      </c>
      <c r="B3889" s="3" t="s">
        <v>586</v>
      </c>
      <c r="C3889" s="3" t="s">
        <v>4695</v>
      </c>
      <c r="D3889" s="6">
        <v>9000</v>
      </c>
      <c r="E3889" s="8">
        <v>0</v>
      </c>
      <c r="F3889" t="s">
        <v>8220</v>
      </c>
      <c r="G3889" t="s">
        <v>8224</v>
      </c>
      <c r="H3889" t="s">
        <v>8246</v>
      </c>
      <c r="I3889" s="10">
        <v>1448928000</v>
      </c>
      <c r="J3889">
        <v>1444123377</v>
      </c>
      <c r="K3889" t="b">
        <v>0</v>
      </c>
      <c r="L3889">
        <v>0</v>
      </c>
      <c r="M3889" t="b">
        <v>0</v>
      </c>
      <c r="N3889" s="12" t="s">
        <v>8268</v>
      </c>
      <c r="O3889" t="s">
        <v>8302</v>
      </c>
      <c r="P3889" s="6">
        <f t="shared" si="300"/>
        <v>0</v>
      </c>
      <c r="Q3889" t="e">
        <f t="shared" si="301"/>
        <v>#DIV/0!</v>
      </c>
      <c r="R3889" s="16">
        <f t="shared" si="302"/>
        <v>42283.3909375</v>
      </c>
      <c r="S3889" s="16">
        <f t="shared" si="303"/>
        <v>41841.682314814818</v>
      </c>
      <c r="T3889">
        <f t="shared" si="304"/>
        <v>2015</v>
      </c>
    </row>
    <row r="3890" spans="1:20" ht="30" hidden="1" x14ac:dyDescent="0.25">
      <c r="A3890">
        <v>1172</v>
      </c>
      <c r="B3890" s="3" t="s">
        <v>1173</v>
      </c>
      <c r="C3890" s="3" t="s">
        <v>5282</v>
      </c>
      <c r="D3890" s="6">
        <v>9000</v>
      </c>
      <c r="E3890" s="8">
        <v>0</v>
      </c>
      <c r="F3890" t="s">
        <v>8220</v>
      </c>
      <c r="G3890" t="s">
        <v>8223</v>
      </c>
      <c r="H3890" t="s">
        <v>8245</v>
      </c>
      <c r="I3890" s="10">
        <v>1408551752</v>
      </c>
      <c r="J3890">
        <v>1405959752</v>
      </c>
      <c r="K3890" t="b">
        <v>0</v>
      </c>
      <c r="L3890">
        <v>0</v>
      </c>
      <c r="M3890" t="b">
        <v>0</v>
      </c>
      <c r="N3890" s="12" t="s">
        <v>8279</v>
      </c>
      <c r="O3890" t="s">
        <v>8305</v>
      </c>
      <c r="P3890" s="6">
        <f t="shared" si="300"/>
        <v>0</v>
      </c>
      <c r="Q3890" t="e">
        <f t="shared" si="301"/>
        <v>#DIV/0!</v>
      </c>
      <c r="R3890" s="16">
        <f t="shared" si="302"/>
        <v>41841.682314814818</v>
      </c>
      <c r="S3890" s="16">
        <f t="shared" si="303"/>
        <v>42293.922986111109</v>
      </c>
      <c r="T3890">
        <f t="shared" si="304"/>
        <v>2014</v>
      </c>
    </row>
    <row r="3891" spans="1:20" ht="60" hidden="1" x14ac:dyDescent="0.25">
      <c r="A3891">
        <v>3082</v>
      </c>
      <c r="B3891" s="3" t="s">
        <v>3082</v>
      </c>
      <c r="C3891" s="3" t="s">
        <v>7192</v>
      </c>
      <c r="D3891" s="6">
        <v>9000</v>
      </c>
      <c r="E3891" s="8">
        <v>0</v>
      </c>
      <c r="F3891" t="s">
        <v>8220</v>
      </c>
      <c r="G3891" t="s">
        <v>8223</v>
      </c>
      <c r="H3891" t="s">
        <v>8245</v>
      </c>
      <c r="I3891" s="10">
        <v>1447628946</v>
      </c>
      <c r="J3891">
        <v>1445033346</v>
      </c>
      <c r="K3891" t="b">
        <v>0</v>
      </c>
      <c r="L3891">
        <v>0</v>
      </c>
      <c r="M3891" t="b">
        <v>0</v>
      </c>
      <c r="N3891" s="12" t="s">
        <v>8283</v>
      </c>
      <c r="O3891" t="s">
        <v>8284</v>
      </c>
      <c r="P3891" s="6">
        <f t="shared" si="300"/>
        <v>0</v>
      </c>
      <c r="Q3891" t="e">
        <f t="shared" si="301"/>
        <v>#DIV/0!</v>
      </c>
      <c r="R3891" s="16">
        <f t="shared" si="302"/>
        <v>42293.922986111109</v>
      </c>
      <c r="S3891" s="16">
        <f t="shared" si="303"/>
        <v>42419.246168981481</v>
      </c>
      <c r="T3891">
        <f t="shared" si="304"/>
        <v>2015</v>
      </c>
    </row>
    <row r="3892" spans="1:20" ht="60" hidden="1" x14ac:dyDescent="0.25">
      <c r="A3892">
        <v>4014</v>
      </c>
      <c r="B3892" s="3" t="s">
        <v>4010</v>
      </c>
      <c r="C3892" s="3" t="s">
        <v>8119</v>
      </c>
      <c r="D3892" s="6">
        <v>9000</v>
      </c>
      <c r="E3892" s="8">
        <v>0</v>
      </c>
      <c r="F3892" t="s">
        <v>8220</v>
      </c>
      <c r="G3892" t="s">
        <v>8223</v>
      </c>
      <c r="H3892" t="s">
        <v>8245</v>
      </c>
      <c r="I3892" s="10">
        <v>1457157269</v>
      </c>
      <c r="J3892">
        <v>1455861269</v>
      </c>
      <c r="K3892" t="b">
        <v>0</v>
      </c>
      <c r="L3892">
        <v>0</v>
      </c>
      <c r="M3892" t="b">
        <v>0</v>
      </c>
      <c r="N3892" s="12" t="s">
        <v>8283</v>
      </c>
      <c r="O3892" t="s">
        <v>8286</v>
      </c>
      <c r="P3892" s="6">
        <f t="shared" si="300"/>
        <v>0</v>
      </c>
      <c r="Q3892" t="e">
        <f t="shared" si="301"/>
        <v>#DIV/0!</v>
      </c>
      <c r="R3892" s="16">
        <f t="shared" si="302"/>
        <v>42419.246168981481</v>
      </c>
      <c r="S3892" s="16">
        <f t="shared" si="303"/>
        <v>42086.811400462961</v>
      </c>
      <c r="T3892">
        <f t="shared" si="304"/>
        <v>2016</v>
      </c>
    </row>
    <row r="3893" spans="1:20" ht="60" hidden="1" x14ac:dyDescent="0.25">
      <c r="A3893">
        <v>1449</v>
      </c>
      <c r="B3893" s="3" t="s">
        <v>1450</v>
      </c>
      <c r="C3893" s="3" t="s">
        <v>5559</v>
      </c>
      <c r="D3893" s="6">
        <v>8888</v>
      </c>
      <c r="E3893" s="8">
        <v>0</v>
      </c>
      <c r="F3893" t="s">
        <v>8220</v>
      </c>
      <c r="G3893" t="s">
        <v>8223</v>
      </c>
      <c r="H3893" t="s">
        <v>8245</v>
      </c>
      <c r="I3893" s="10">
        <v>1431286105</v>
      </c>
      <c r="J3893">
        <v>1427138905</v>
      </c>
      <c r="K3893" t="b">
        <v>0</v>
      </c>
      <c r="L3893">
        <v>0</v>
      </c>
      <c r="M3893" t="b">
        <v>0</v>
      </c>
      <c r="N3893" s="12" t="s">
        <v>8271</v>
      </c>
      <c r="O3893" t="s">
        <v>8308</v>
      </c>
      <c r="P3893" s="6">
        <f t="shared" si="300"/>
        <v>0</v>
      </c>
      <c r="Q3893" t="e">
        <f t="shared" si="301"/>
        <v>#DIV/0!</v>
      </c>
      <c r="R3893" s="16">
        <f t="shared" si="302"/>
        <v>42086.811400462961</v>
      </c>
      <c r="S3893" s="16">
        <f t="shared" si="303"/>
        <v>42613.841261574074</v>
      </c>
      <c r="T3893">
        <f t="shared" si="304"/>
        <v>2015</v>
      </c>
    </row>
    <row r="3894" spans="1:20" ht="45" hidden="1" x14ac:dyDescent="0.25">
      <c r="A3894">
        <v>4054</v>
      </c>
      <c r="B3894" s="3" t="s">
        <v>4050</v>
      </c>
      <c r="C3894" s="3" t="s">
        <v>8158</v>
      </c>
      <c r="D3894" s="6">
        <v>8880</v>
      </c>
      <c r="E3894" s="8">
        <v>0</v>
      </c>
      <c r="F3894" t="s">
        <v>8220</v>
      </c>
      <c r="G3894" t="s">
        <v>8223</v>
      </c>
      <c r="H3894" t="s">
        <v>8245</v>
      </c>
      <c r="I3894" s="10">
        <v>1475294400</v>
      </c>
      <c r="J3894">
        <v>1472674285</v>
      </c>
      <c r="K3894" t="b">
        <v>0</v>
      </c>
      <c r="L3894">
        <v>0</v>
      </c>
      <c r="M3894" t="b">
        <v>0</v>
      </c>
      <c r="N3894" s="12" t="s">
        <v>8283</v>
      </c>
      <c r="O3894" t="s">
        <v>8286</v>
      </c>
      <c r="P3894" s="6">
        <f t="shared" si="300"/>
        <v>0</v>
      </c>
      <c r="Q3894" t="e">
        <f t="shared" si="301"/>
        <v>#DIV/0!</v>
      </c>
      <c r="R3894" s="16">
        <f t="shared" si="302"/>
        <v>42613.841261574074</v>
      </c>
      <c r="S3894" s="16">
        <f t="shared" si="303"/>
        <v>41829.889027777775</v>
      </c>
      <c r="T3894">
        <f t="shared" si="304"/>
        <v>2016</v>
      </c>
    </row>
    <row r="3895" spans="1:20" ht="45" hidden="1" x14ac:dyDescent="0.25">
      <c r="A3895">
        <v>1813</v>
      </c>
      <c r="B3895" s="3" t="s">
        <v>1814</v>
      </c>
      <c r="C3895" s="3" t="s">
        <v>5923</v>
      </c>
      <c r="D3895" s="6">
        <v>8750</v>
      </c>
      <c r="E3895" s="8">
        <v>0</v>
      </c>
      <c r="F3895" t="s">
        <v>8220</v>
      </c>
      <c r="G3895" t="s">
        <v>8224</v>
      </c>
      <c r="H3895" t="s">
        <v>8246</v>
      </c>
      <c r="I3895" s="10">
        <v>1407532812</v>
      </c>
      <c r="J3895">
        <v>1404940812</v>
      </c>
      <c r="K3895" t="b">
        <v>0</v>
      </c>
      <c r="L3895">
        <v>0</v>
      </c>
      <c r="M3895" t="b">
        <v>0</v>
      </c>
      <c r="N3895" s="12" t="s">
        <v>8273</v>
      </c>
      <c r="O3895" t="s">
        <v>8274</v>
      </c>
      <c r="P3895" s="6">
        <f t="shared" si="300"/>
        <v>0</v>
      </c>
      <c r="Q3895" t="e">
        <f t="shared" si="301"/>
        <v>#DIV/0!</v>
      </c>
      <c r="R3895" s="16">
        <f t="shared" si="302"/>
        <v>41829.889027777775</v>
      </c>
      <c r="S3895" s="16">
        <f t="shared" si="303"/>
        <v>42096.686400462961</v>
      </c>
      <c r="T3895">
        <f t="shared" si="304"/>
        <v>2014</v>
      </c>
    </row>
    <row r="3896" spans="1:20" ht="30" hidden="1" x14ac:dyDescent="0.25">
      <c r="A3896">
        <v>228</v>
      </c>
      <c r="B3896" s="3" t="s">
        <v>230</v>
      </c>
      <c r="C3896" s="3" t="s">
        <v>4338</v>
      </c>
      <c r="D3896" s="6">
        <v>8000</v>
      </c>
      <c r="E3896" s="8">
        <v>0</v>
      </c>
      <c r="F3896" t="s">
        <v>8220</v>
      </c>
      <c r="G3896" t="s">
        <v>8224</v>
      </c>
      <c r="H3896" t="s">
        <v>8246</v>
      </c>
      <c r="I3896" s="10">
        <v>1433176105</v>
      </c>
      <c r="J3896">
        <v>1427992105</v>
      </c>
      <c r="K3896" t="b">
        <v>0</v>
      </c>
      <c r="L3896">
        <v>0</v>
      </c>
      <c r="M3896" t="b">
        <v>0</v>
      </c>
      <c r="N3896" s="12" t="s">
        <v>8281</v>
      </c>
      <c r="O3896" t="s">
        <v>8285</v>
      </c>
      <c r="P3896" s="6">
        <f t="shared" si="300"/>
        <v>0</v>
      </c>
      <c r="Q3896" t="e">
        <f t="shared" si="301"/>
        <v>#DIV/0!</v>
      </c>
      <c r="R3896" s="16">
        <f t="shared" si="302"/>
        <v>42096.686400462961</v>
      </c>
      <c r="S3896" s="16">
        <f t="shared" si="303"/>
        <v>41773.008738425924</v>
      </c>
      <c r="T3896">
        <f t="shared" si="304"/>
        <v>2015</v>
      </c>
    </row>
    <row r="3897" spans="1:20" ht="60" hidden="1" x14ac:dyDescent="0.25">
      <c r="A3897">
        <v>1878</v>
      </c>
      <c r="B3897" s="3" t="s">
        <v>1879</v>
      </c>
      <c r="C3897" s="3" t="s">
        <v>5988</v>
      </c>
      <c r="D3897" s="6">
        <v>8000</v>
      </c>
      <c r="E3897" s="8">
        <v>0</v>
      </c>
      <c r="F3897" t="s">
        <v>8220</v>
      </c>
      <c r="G3897" t="s">
        <v>8225</v>
      </c>
      <c r="H3897" t="s">
        <v>8247</v>
      </c>
      <c r="I3897" s="10">
        <v>1402618355</v>
      </c>
      <c r="J3897">
        <v>1400026355</v>
      </c>
      <c r="K3897" t="b">
        <v>0</v>
      </c>
      <c r="L3897">
        <v>0</v>
      </c>
      <c r="M3897" t="b">
        <v>0</v>
      </c>
      <c r="N3897" s="12" t="s">
        <v>8276</v>
      </c>
      <c r="O3897" t="s">
        <v>8304</v>
      </c>
      <c r="P3897" s="6">
        <f t="shared" si="300"/>
        <v>0</v>
      </c>
      <c r="Q3897" t="e">
        <f t="shared" si="301"/>
        <v>#DIV/0!</v>
      </c>
      <c r="R3897" s="16">
        <f t="shared" si="302"/>
        <v>41773.008738425924</v>
      </c>
      <c r="S3897" s="16">
        <f t="shared" si="303"/>
        <v>42655.736956018518</v>
      </c>
      <c r="T3897">
        <f t="shared" si="304"/>
        <v>2014</v>
      </c>
    </row>
    <row r="3898" spans="1:20" ht="60" hidden="1" x14ac:dyDescent="0.25">
      <c r="A3898">
        <v>2412</v>
      </c>
      <c r="B3898" s="3" t="s">
        <v>2413</v>
      </c>
      <c r="C3898" s="3" t="s">
        <v>6522</v>
      </c>
      <c r="D3898" s="6">
        <v>8000</v>
      </c>
      <c r="E3898" s="8">
        <v>0</v>
      </c>
      <c r="F3898" t="s">
        <v>8220</v>
      </c>
      <c r="G3898" t="s">
        <v>8229</v>
      </c>
      <c r="H3898" t="s">
        <v>8248</v>
      </c>
      <c r="I3898" s="10">
        <v>1480185673</v>
      </c>
      <c r="J3898">
        <v>1476294073</v>
      </c>
      <c r="K3898" t="b">
        <v>0</v>
      </c>
      <c r="L3898">
        <v>0</v>
      </c>
      <c r="M3898" t="b">
        <v>0</v>
      </c>
      <c r="N3898" s="12" t="s">
        <v>8279</v>
      </c>
      <c r="O3898" t="s">
        <v>8305</v>
      </c>
      <c r="P3898" s="6">
        <f t="shared" si="300"/>
        <v>0</v>
      </c>
      <c r="Q3898" t="e">
        <f t="shared" si="301"/>
        <v>#DIV/0!</v>
      </c>
      <c r="R3898" s="16">
        <f t="shared" si="302"/>
        <v>42655.736956018518</v>
      </c>
      <c r="S3898" s="16">
        <f t="shared" si="303"/>
        <v>42031.965138888889</v>
      </c>
      <c r="T3898">
        <f t="shared" si="304"/>
        <v>2016</v>
      </c>
    </row>
    <row r="3899" spans="1:20" ht="45" hidden="1" x14ac:dyDescent="0.25">
      <c r="A3899">
        <v>2437</v>
      </c>
      <c r="B3899" s="3" t="s">
        <v>2438</v>
      </c>
      <c r="C3899" s="3" t="s">
        <v>6547</v>
      </c>
      <c r="D3899" s="6">
        <v>8000</v>
      </c>
      <c r="E3899" s="8">
        <v>0</v>
      </c>
      <c r="F3899" t="s">
        <v>8220</v>
      </c>
      <c r="G3899" t="s">
        <v>8223</v>
      </c>
      <c r="H3899" t="s">
        <v>8245</v>
      </c>
      <c r="I3899" s="10">
        <v>1426615200</v>
      </c>
      <c r="J3899">
        <v>1422400188</v>
      </c>
      <c r="K3899" t="b">
        <v>0</v>
      </c>
      <c r="L3899">
        <v>0</v>
      </c>
      <c r="M3899" t="b">
        <v>0</v>
      </c>
      <c r="N3899" s="12" t="s">
        <v>8279</v>
      </c>
      <c r="O3899" t="s">
        <v>8305</v>
      </c>
      <c r="P3899" s="6">
        <f t="shared" si="300"/>
        <v>0</v>
      </c>
      <c r="Q3899" t="e">
        <f t="shared" si="301"/>
        <v>#DIV/0!</v>
      </c>
      <c r="R3899" s="16">
        <f t="shared" si="302"/>
        <v>42031.965138888889</v>
      </c>
      <c r="S3899" s="16">
        <f t="shared" si="303"/>
        <v>41829.592002314814</v>
      </c>
      <c r="T3899">
        <f t="shared" si="304"/>
        <v>2015</v>
      </c>
    </row>
    <row r="3900" spans="1:20" ht="60" hidden="1" x14ac:dyDescent="0.25">
      <c r="A3900">
        <v>2573</v>
      </c>
      <c r="B3900" s="3" t="s">
        <v>2573</v>
      </c>
      <c r="C3900" s="3" t="s">
        <v>6683</v>
      </c>
      <c r="D3900" s="6">
        <v>8000</v>
      </c>
      <c r="E3900" s="8">
        <v>0</v>
      </c>
      <c r="F3900" t="s">
        <v>8219</v>
      </c>
      <c r="G3900" t="s">
        <v>8223</v>
      </c>
      <c r="H3900" t="s">
        <v>8245</v>
      </c>
      <c r="I3900" s="10">
        <v>1408803149</v>
      </c>
      <c r="J3900">
        <v>1404915149</v>
      </c>
      <c r="K3900" t="b">
        <v>0</v>
      </c>
      <c r="L3900">
        <v>0</v>
      </c>
      <c r="M3900" t="b">
        <v>0</v>
      </c>
      <c r="N3900" s="12" t="s">
        <v>8279</v>
      </c>
      <c r="O3900" t="s">
        <v>8305</v>
      </c>
      <c r="P3900" s="6">
        <f t="shared" si="300"/>
        <v>0</v>
      </c>
      <c r="Q3900" t="e">
        <f t="shared" si="301"/>
        <v>#DIV/0!</v>
      </c>
      <c r="R3900" s="16">
        <f t="shared" si="302"/>
        <v>41829.592002314814</v>
      </c>
      <c r="S3900" s="16">
        <f t="shared" si="303"/>
        <v>41537.869143518517</v>
      </c>
      <c r="T3900">
        <f t="shared" si="304"/>
        <v>2014</v>
      </c>
    </row>
    <row r="3901" spans="1:20" ht="45" hidden="1" x14ac:dyDescent="0.25">
      <c r="A3901">
        <v>2772</v>
      </c>
      <c r="B3901" s="3" t="s">
        <v>2772</v>
      </c>
      <c r="C3901" s="3" t="s">
        <v>6882</v>
      </c>
      <c r="D3901" s="6">
        <v>8000</v>
      </c>
      <c r="E3901" s="8">
        <v>0</v>
      </c>
      <c r="F3901" t="s">
        <v>8220</v>
      </c>
      <c r="G3901" t="s">
        <v>8223</v>
      </c>
      <c r="H3901" t="s">
        <v>8245</v>
      </c>
      <c r="I3901" s="10">
        <v>1381006294</v>
      </c>
      <c r="J3901">
        <v>1379710294</v>
      </c>
      <c r="K3901" t="b">
        <v>0</v>
      </c>
      <c r="L3901">
        <v>0</v>
      </c>
      <c r="M3901" t="b">
        <v>0</v>
      </c>
      <c r="N3901" s="12" t="s">
        <v>8271</v>
      </c>
      <c r="O3901" t="s">
        <v>8316</v>
      </c>
      <c r="P3901" s="6">
        <f t="shared" si="300"/>
        <v>0</v>
      </c>
      <c r="Q3901" t="e">
        <f t="shared" si="301"/>
        <v>#DIV/0!</v>
      </c>
      <c r="R3901" s="16">
        <f t="shared" si="302"/>
        <v>41537.869143518517</v>
      </c>
      <c r="S3901" s="16">
        <f t="shared" si="303"/>
        <v>42108.692060185189</v>
      </c>
      <c r="T3901">
        <f t="shared" si="304"/>
        <v>2013</v>
      </c>
    </row>
    <row r="3902" spans="1:20" ht="60" hidden="1" x14ac:dyDescent="0.25">
      <c r="A3902">
        <v>2846</v>
      </c>
      <c r="B3902" s="3" t="s">
        <v>2846</v>
      </c>
      <c r="C3902" s="3" t="s">
        <v>6956</v>
      </c>
      <c r="D3902" s="6">
        <v>8000</v>
      </c>
      <c r="E3902" s="8">
        <v>0</v>
      </c>
      <c r="F3902" t="s">
        <v>8220</v>
      </c>
      <c r="G3902" t="s">
        <v>8223</v>
      </c>
      <c r="H3902" t="s">
        <v>8245</v>
      </c>
      <c r="I3902" s="10">
        <v>1432917394</v>
      </c>
      <c r="J3902">
        <v>1429029394</v>
      </c>
      <c r="K3902" t="b">
        <v>0</v>
      </c>
      <c r="L3902">
        <v>0</v>
      </c>
      <c r="M3902" t="b">
        <v>0</v>
      </c>
      <c r="N3902" s="12" t="s">
        <v>8283</v>
      </c>
      <c r="O3902" t="s">
        <v>8286</v>
      </c>
      <c r="P3902" s="6">
        <f t="shared" si="300"/>
        <v>0</v>
      </c>
      <c r="Q3902" t="e">
        <f t="shared" si="301"/>
        <v>#DIV/0!</v>
      </c>
      <c r="R3902" s="16">
        <f t="shared" si="302"/>
        <v>42108.692060185189</v>
      </c>
      <c r="S3902" s="16">
        <f t="shared" si="303"/>
        <v>42527.00953703704</v>
      </c>
      <c r="T3902">
        <f t="shared" si="304"/>
        <v>2015</v>
      </c>
    </row>
    <row r="3903" spans="1:20" ht="60" hidden="1" x14ac:dyDescent="0.25">
      <c r="A3903">
        <v>3804</v>
      </c>
      <c r="B3903" s="3" t="s">
        <v>3801</v>
      </c>
      <c r="C3903" s="3" t="s">
        <v>7914</v>
      </c>
      <c r="D3903" s="6">
        <v>8000</v>
      </c>
      <c r="E3903" s="8">
        <v>0</v>
      </c>
      <c r="F3903" t="s">
        <v>8220</v>
      </c>
      <c r="G3903" t="s">
        <v>8223</v>
      </c>
      <c r="H3903" t="s">
        <v>8245</v>
      </c>
      <c r="I3903" s="10">
        <v>1469948400</v>
      </c>
      <c r="J3903">
        <v>1465172024</v>
      </c>
      <c r="K3903" t="b">
        <v>0</v>
      </c>
      <c r="L3903">
        <v>0</v>
      </c>
      <c r="M3903" t="b">
        <v>0</v>
      </c>
      <c r="N3903" s="12" t="s">
        <v>8283</v>
      </c>
      <c r="O3903" t="s">
        <v>8295</v>
      </c>
      <c r="P3903" s="6">
        <f t="shared" si="300"/>
        <v>0</v>
      </c>
      <c r="Q3903" t="e">
        <f t="shared" si="301"/>
        <v>#DIV/0!</v>
      </c>
      <c r="R3903" s="16">
        <f t="shared" si="302"/>
        <v>42527.00953703704</v>
      </c>
      <c r="S3903" s="16">
        <f t="shared" si="303"/>
        <v>42228.151701388888</v>
      </c>
      <c r="T3903">
        <f t="shared" si="304"/>
        <v>2016</v>
      </c>
    </row>
    <row r="3904" spans="1:20" ht="60" hidden="1" x14ac:dyDescent="0.25">
      <c r="A3904">
        <v>3931</v>
      </c>
      <c r="B3904" s="3" t="s">
        <v>3928</v>
      </c>
      <c r="C3904" s="3" t="s">
        <v>8039</v>
      </c>
      <c r="D3904" s="6">
        <v>8000</v>
      </c>
      <c r="E3904" s="8">
        <v>0</v>
      </c>
      <c r="F3904" t="s">
        <v>8220</v>
      </c>
      <c r="G3904" t="s">
        <v>8223</v>
      </c>
      <c r="H3904" t="s">
        <v>8245</v>
      </c>
      <c r="I3904" s="10">
        <v>1441510707</v>
      </c>
      <c r="J3904">
        <v>1439350707</v>
      </c>
      <c r="K3904" t="b">
        <v>0</v>
      </c>
      <c r="L3904">
        <v>0</v>
      </c>
      <c r="M3904" t="b">
        <v>0</v>
      </c>
      <c r="N3904" s="12" t="s">
        <v>8283</v>
      </c>
      <c r="O3904" t="s">
        <v>8286</v>
      </c>
      <c r="P3904" s="6">
        <f t="shared" si="300"/>
        <v>0</v>
      </c>
      <c r="Q3904" t="e">
        <f t="shared" si="301"/>
        <v>#DIV/0!</v>
      </c>
      <c r="R3904" s="16">
        <f t="shared" si="302"/>
        <v>42228.151701388888</v>
      </c>
      <c r="S3904" s="16">
        <f t="shared" si="303"/>
        <v>41041.167627314811</v>
      </c>
      <c r="T3904">
        <f t="shared" si="304"/>
        <v>2015</v>
      </c>
    </row>
    <row r="3905" spans="1:20" ht="60" hidden="1" x14ac:dyDescent="0.25">
      <c r="A3905">
        <v>468</v>
      </c>
      <c r="B3905" s="3" t="s">
        <v>469</v>
      </c>
      <c r="C3905" s="3" t="s">
        <v>4578</v>
      </c>
      <c r="D3905" s="6">
        <v>7500</v>
      </c>
      <c r="E3905" s="8">
        <v>0</v>
      </c>
      <c r="F3905" t="s">
        <v>8220</v>
      </c>
      <c r="G3905" t="s">
        <v>8223</v>
      </c>
      <c r="H3905" t="s">
        <v>8245</v>
      </c>
      <c r="I3905" s="10">
        <v>1341978665</v>
      </c>
      <c r="J3905">
        <v>1336795283</v>
      </c>
      <c r="K3905" t="b">
        <v>0</v>
      </c>
      <c r="L3905">
        <v>0</v>
      </c>
      <c r="M3905" t="b">
        <v>0</v>
      </c>
      <c r="N3905" s="12" t="s">
        <v>8281</v>
      </c>
      <c r="O3905" t="s">
        <v>8299</v>
      </c>
      <c r="P3905" s="6">
        <f t="shared" si="300"/>
        <v>0</v>
      </c>
      <c r="Q3905" t="e">
        <f t="shared" si="301"/>
        <v>#DIV/0!</v>
      </c>
      <c r="R3905" s="16">
        <f t="shared" si="302"/>
        <v>41041.167627314811</v>
      </c>
      <c r="S3905" s="16">
        <f t="shared" si="303"/>
        <v>42380.696342592593</v>
      </c>
      <c r="T3905">
        <f t="shared" si="304"/>
        <v>2012</v>
      </c>
    </row>
    <row r="3906" spans="1:20" ht="60" hidden="1" x14ac:dyDescent="0.25">
      <c r="A3906">
        <v>547</v>
      </c>
      <c r="B3906" s="3" t="s">
        <v>548</v>
      </c>
      <c r="C3906" s="3" t="s">
        <v>4657</v>
      </c>
      <c r="D3906" s="6">
        <v>7500</v>
      </c>
      <c r="E3906" s="8">
        <v>0</v>
      </c>
      <c r="F3906" t="s">
        <v>8220</v>
      </c>
      <c r="G3906" t="s">
        <v>8224</v>
      </c>
      <c r="H3906" t="s">
        <v>8246</v>
      </c>
      <c r="I3906" s="10">
        <v>1455122564</v>
      </c>
      <c r="J3906">
        <v>1452530564</v>
      </c>
      <c r="K3906" t="b">
        <v>0</v>
      </c>
      <c r="L3906">
        <v>0</v>
      </c>
      <c r="M3906" t="b">
        <v>0</v>
      </c>
      <c r="N3906" s="12" t="s">
        <v>8268</v>
      </c>
      <c r="O3906" t="s">
        <v>8302</v>
      </c>
      <c r="P3906" s="6">
        <f t="shared" ref="P3906:P3969" si="305">ROUND(E3906/D3906*100,2)</f>
        <v>0</v>
      </c>
      <c r="Q3906" t="e">
        <f t="shared" ref="Q3906:Q3969" si="306">ROUND(E3906/L3906,2)</f>
        <v>#DIV/0!</v>
      </c>
      <c r="R3906" s="16">
        <f t="shared" si="302"/>
        <v>42380.696342592593</v>
      </c>
      <c r="S3906" s="16">
        <f t="shared" si="303"/>
        <v>42503.353506944448</v>
      </c>
      <c r="T3906">
        <f t="shared" si="304"/>
        <v>2016</v>
      </c>
    </row>
    <row r="3907" spans="1:20" ht="60" hidden="1" x14ac:dyDescent="0.25">
      <c r="A3907">
        <v>555</v>
      </c>
      <c r="B3907" s="3" t="s">
        <v>556</v>
      </c>
      <c r="C3907" s="3" t="s">
        <v>4665</v>
      </c>
      <c r="D3907" s="6">
        <v>7500</v>
      </c>
      <c r="E3907" s="8">
        <v>0</v>
      </c>
      <c r="F3907" t="s">
        <v>8220</v>
      </c>
      <c r="G3907" t="s">
        <v>8224</v>
      </c>
      <c r="H3907" t="s">
        <v>8246</v>
      </c>
      <c r="I3907" s="10">
        <v>1465720143</v>
      </c>
      <c r="J3907">
        <v>1463128143</v>
      </c>
      <c r="K3907" t="b">
        <v>0</v>
      </c>
      <c r="L3907">
        <v>0</v>
      </c>
      <c r="M3907" t="b">
        <v>0</v>
      </c>
      <c r="N3907" s="12" t="s">
        <v>8268</v>
      </c>
      <c r="O3907" t="s">
        <v>8302</v>
      </c>
      <c r="P3907" s="6">
        <f t="shared" si="305"/>
        <v>0</v>
      </c>
      <c r="Q3907" t="e">
        <f t="shared" si="306"/>
        <v>#DIV/0!</v>
      </c>
      <c r="R3907" s="16">
        <f t="shared" ref="R3907:R3970" si="307">(((J3907/60)/60)/24)+DATE(1970,1,1)</f>
        <v>42503.353506944448</v>
      </c>
      <c r="S3907" s="16">
        <f t="shared" ref="S3907:S3970" si="308">(((J3908/60)/60)/24)+DATE(1970,1,1)</f>
        <v>42223.616018518514</v>
      </c>
      <c r="T3907">
        <f t="shared" ref="T3907:T3970" si="309">YEAR(R3907)</f>
        <v>2016</v>
      </c>
    </row>
    <row r="3908" spans="1:20" ht="60" hidden="1" x14ac:dyDescent="0.25">
      <c r="A3908">
        <v>518</v>
      </c>
      <c r="B3908" s="3" t="s">
        <v>519</v>
      </c>
      <c r="C3908" s="3" t="s">
        <v>4628</v>
      </c>
      <c r="D3908" s="6">
        <v>7175</v>
      </c>
      <c r="E3908" s="8">
        <v>0</v>
      </c>
      <c r="F3908" t="s">
        <v>8220</v>
      </c>
      <c r="G3908" t="s">
        <v>8223</v>
      </c>
      <c r="H3908" t="s">
        <v>8245</v>
      </c>
      <c r="I3908" s="10">
        <v>1441550760</v>
      </c>
      <c r="J3908">
        <v>1438958824</v>
      </c>
      <c r="K3908" t="b">
        <v>0</v>
      </c>
      <c r="L3908">
        <v>0</v>
      </c>
      <c r="M3908" t="b">
        <v>0</v>
      </c>
      <c r="N3908" s="12" t="s">
        <v>8281</v>
      </c>
      <c r="O3908" t="s">
        <v>8299</v>
      </c>
      <c r="P3908" s="6">
        <f t="shared" si="305"/>
        <v>0</v>
      </c>
      <c r="Q3908" t="e">
        <f t="shared" si="306"/>
        <v>#DIV/0!</v>
      </c>
      <c r="R3908" s="16">
        <f t="shared" si="307"/>
        <v>42223.616018518514</v>
      </c>
      <c r="S3908" s="16">
        <f t="shared" si="308"/>
        <v>41969.767824074079</v>
      </c>
      <c r="T3908">
        <f t="shared" si="309"/>
        <v>2015</v>
      </c>
    </row>
    <row r="3909" spans="1:20" ht="30" hidden="1" x14ac:dyDescent="0.25">
      <c r="A3909">
        <v>147</v>
      </c>
      <c r="B3909" s="3" t="s">
        <v>149</v>
      </c>
      <c r="C3909" s="3" t="s">
        <v>4257</v>
      </c>
      <c r="D3909" s="6">
        <v>7000</v>
      </c>
      <c r="E3909" s="8">
        <v>0</v>
      </c>
      <c r="F3909" t="s">
        <v>8219</v>
      </c>
      <c r="G3909" t="s">
        <v>8224</v>
      </c>
      <c r="H3909" t="s">
        <v>8246</v>
      </c>
      <c r="I3909" s="10">
        <v>1420741080</v>
      </c>
      <c r="J3909">
        <v>1417026340</v>
      </c>
      <c r="K3909" t="b">
        <v>0</v>
      </c>
      <c r="L3909">
        <v>0</v>
      </c>
      <c r="M3909" t="b">
        <v>0</v>
      </c>
      <c r="N3909" s="12" t="s">
        <v>8281</v>
      </c>
      <c r="O3909" t="s">
        <v>8297</v>
      </c>
      <c r="P3909" s="6">
        <f t="shared" si="305"/>
        <v>0</v>
      </c>
      <c r="Q3909" t="e">
        <f t="shared" si="306"/>
        <v>#DIV/0!</v>
      </c>
      <c r="R3909" s="16">
        <f t="shared" si="307"/>
        <v>41969.767824074079</v>
      </c>
      <c r="S3909" s="16">
        <f t="shared" si="308"/>
        <v>42591.31858796296</v>
      </c>
      <c r="T3909">
        <f t="shared" si="309"/>
        <v>2014</v>
      </c>
    </row>
    <row r="3910" spans="1:20" ht="45" hidden="1" x14ac:dyDescent="0.25">
      <c r="A3910">
        <v>437</v>
      </c>
      <c r="B3910" s="3" t="s">
        <v>438</v>
      </c>
      <c r="C3910" s="3" t="s">
        <v>4547</v>
      </c>
      <c r="D3910" s="6">
        <v>7000</v>
      </c>
      <c r="E3910" s="8">
        <v>0</v>
      </c>
      <c r="F3910" t="s">
        <v>8220</v>
      </c>
      <c r="G3910" t="s">
        <v>8228</v>
      </c>
      <c r="H3910" t="s">
        <v>8250</v>
      </c>
      <c r="I3910" s="10">
        <v>1475912326</v>
      </c>
      <c r="J3910">
        <v>1470728326</v>
      </c>
      <c r="K3910" t="b">
        <v>0</v>
      </c>
      <c r="L3910">
        <v>0</v>
      </c>
      <c r="M3910" t="b">
        <v>0</v>
      </c>
      <c r="N3910" s="12" t="s">
        <v>8281</v>
      </c>
      <c r="O3910" t="s">
        <v>8299</v>
      </c>
      <c r="P3910" s="6">
        <f t="shared" si="305"/>
        <v>0</v>
      </c>
      <c r="Q3910" t="e">
        <f t="shared" si="306"/>
        <v>#DIV/0!</v>
      </c>
      <c r="R3910" s="16">
        <f t="shared" si="307"/>
        <v>42591.31858796296</v>
      </c>
      <c r="S3910" s="16">
        <f t="shared" si="308"/>
        <v>42171.827604166669</v>
      </c>
      <c r="T3910">
        <f t="shared" si="309"/>
        <v>2016</v>
      </c>
    </row>
    <row r="3911" spans="1:20" ht="45" hidden="1" x14ac:dyDescent="0.25">
      <c r="A3911">
        <v>495</v>
      </c>
      <c r="B3911" s="3" t="s">
        <v>496</v>
      </c>
      <c r="C3911" s="3" t="s">
        <v>4605</v>
      </c>
      <c r="D3911" s="6">
        <v>7000</v>
      </c>
      <c r="E3911" s="8">
        <v>0</v>
      </c>
      <c r="F3911" t="s">
        <v>8220</v>
      </c>
      <c r="G3911" t="s">
        <v>8223</v>
      </c>
      <c r="H3911" t="s">
        <v>8245</v>
      </c>
      <c r="I3911" s="10">
        <v>1437076305</v>
      </c>
      <c r="J3911">
        <v>1434484305</v>
      </c>
      <c r="K3911" t="b">
        <v>0</v>
      </c>
      <c r="L3911">
        <v>0</v>
      </c>
      <c r="M3911" t="b">
        <v>0</v>
      </c>
      <c r="N3911" s="12" t="s">
        <v>8281</v>
      </c>
      <c r="O3911" t="s">
        <v>8299</v>
      </c>
      <c r="P3911" s="6">
        <f t="shared" si="305"/>
        <v>0</v>
      </c>
      <c r="Q3911" t="e">
        <f t="shared" si="306"/>
        <v>#DIV/0!</v>
      </c>
      <c r="R3911" s="16">
        <f t="shared" si="307"/>
        <v>42171.827604166669</v>
      </c>
      <c r="S3911" s="16">
        <f t="shared" si="308"/>
        <v>40338.02002314815</v>
      </c>
      <c r="T3911">
        <f t="shared" si="309"/>
        <v>2015</v>
      </c>
    </row>
    <row r="3912" spans="1:20" ht="60" hidden="1" x14ac:dyDescent="0.25">
      <c r="A3912">
        <v>926</v>
      </c>
      <c r="B3912" s="3" t="s">
        <v>927</v>
      </c>
      <c r="C3912" s="3" t="s">
        <v>5036</v>
      </c>
      <c r="D3912" s="6">
        <v>7000</v>
      </c>
      <c r="E3912" s="8">
        <v>0</v>
      </c>
      <c r="F3912" t="s">
        <v>8220</v>
      </c>
      <c r="G3912" t="s">
        <v>8223</v>
      </c>
      <c r="H3912" t="s">
        <v>8245</v>
      </c>
      <c r="I3912" s="10">
        <v>1278628800</v>
      </c>
      <c r="J3912">
        <v>1276043330</v>
      </c>
      <c r="K3912" t="b">
        <v>0</v>
      </c>
      <c r="L3912">
        <v>0</v>
      </c>
      <c r="M3912" t="b">
        <v>0</v>
      </c>
      <c r="N3912" s="12" t="s">
        <v>8287</v>
      </c>
      <c r="O3912" t="s">
        <v>8310</v>
      </c>
      <c r="P3912" s="6">
        <f t="shared" si="305"/>
        <v>0</v>
      </c>
      <c r="Q3912" t="e">
        <f t="shared" si="306"/>
        <v>#DIV/0!</v>
      </c>
      <c r="R3912" s="16">
        <f t="shared" si="307"/>
        <v>40338.02002314815</v>
      </c>
      <c r="S3912" s="16">
        <f t="shared" si="308"/>
        <v>42451.866967592592</v>
      </c>
      <c r="T3912">
        <f t="shared" si="309"/>
        <v>2010</v>
      </c>
    </row>
    <row r="3913" spans="1:20" ht="60" hidden="1" x14ac:dyDescent="0.25">
      <c r="A3913">
        <v>1708</v>
      </c>
      <c r="B3913" s="3" t="s">
        <v>1709</v>
      </c>
      <c r="C3913" s="3" t="s">
        <v>5818</v>
      </c>
      <c r="D3913" s="6">
        <v>7000</v>
      </c>
      <c r="E3913" s="8">
        <v>0</v>
      </c>
      <c r="F3913" t="s">
        <v>8220</v>
      </c>
      <c r="G3913" t="s">
        <v>8223</v>
      </c>
      <c r="H3913" t="s">
        <v>8245</v>
      </c>
      <c r="I3913" s="10">
        <v>1462135706</v>
      </c>
      <c r="J3913">
        <v>1458679706</v>
      </c>
      <c r="K3913" t="b">
        <v>0</v>
      </c>
      <c r="L3913">
        <v>0</v>
      </c>
      <c r="M3913" t="b">
        <v>0</v>
      </c>
      <c r="N3913" s="12" t="s">
        <v>8287</v>
      </c>
      <c r="O3913" t="s">
        <v>8290</v>
      </c>
      <c r="P3913" s="6">
        <f t="shared" si="305"/>
        <v>0</v>
      </c>
      <c r="Q3913" t="e">
        <f t="shared" si="306"/>
        <v>#DIV/0!</v>
      </c>
      <c r="R3913" s="16">
        <f t="shared" si="307"/>
        <v>42451.866967592592</v>
      </c>
      <c r="S3913" s="16">
        <f t="shared" si="308"/>
        <v>42047.05574074074</v>
      </c>
      <c r="T3913">
        <f t="shared" si="309"/>
        <v>2016</v>
      </c>
    </row>
    <row r="3914" spans="1:20" ht="60" hidden="1" x14ac:dyDescent="0.25">
      <c r="A3914">
        <v>2505</v>
      </c>
      <c r="B3914" s="3" t="s">
        <v>2505</v>
      </c>
      <c r="C3914" s="3" t="s">
        <v>6615</v>
      </c>
      <c r="D3914" s="6">
        <v>7000</v>
      </c>
      <c r="E3914" s="8">
        <v>0</v>
      </c>
      <c r="F3914" t="s">
        <v>8220</v>
      </c>
      <c r="G3914" t="s">
        <v>8223</v>
      </c>
      <c r="H3914" t="s">
        <v>8245</v>
      </c>
      <c r="I3914" s="10">
        <v>1426292416</v>
      </c>
      <c r="J3914">
        <v>1423704016</v>
      </c>
      <c r="K3914" t="b">
        <v>0</v>
      </c>
      <c r="L3914">
        <v>0</v>
      </c>
      <c r="M3914" t="b">
        <v>0</v>
      </c>
      <c r="N3914" s="12" t="s">
        <v>8279</v>
      </c>
      <c r="O3914" t="s">
        <v>8317</v>
      </c>
      <c r="P3914" s="6">
        <f t="shared" si="305"/>
        <v>0</v>
      </c>
      <c r="Q3914" t="e">
        <f t="shared" si="306"/>
        <v>#DIV/0!</v>
      </c>
      <c r="R3914" s="16">
        <f t="shared" si="307"/>
        <v>42047.05574074074</v>
      </c>
      <c r="S3914" s="16">
        <f t="shared" si="308"/>
        <v>42408.999571759254</v>
      </c>
      <c r="T3914">
        <f t="shared" si="309"/>
        <v>2015</v>
      </c>
    </row>
    <row r="3915" spans="1:20" ht="45" hidden="1" x14ac:dyDescent="0.25">
      <c r="A3915">
        <v>4023</v>
      </c>
      <c r="B3915" s="3" t="s">
        <v>4019</v>
      </c>
      <c r="C3915" s="3" t="s">
        <v>8128</v>
      </c>
      <c r="D3915" s="6">
        <v>7000</v>
      </c>
      <c r="E3915" s="8">
        <v>0</v>
      </c>
      <c r="F3915" t="s">
        <v>8220</v>
      </c>
      <c r="G3915" t="s">
        <v>8223</v>
      </c>
      <c r="H3915" t="s">
        <v>8245</v>
      </c>
      <c r="I3915" s="10">
        <v>1458860363</v>
      </c>
      <c r="J3915">
        <v>1454975963</v>
      </c>
      <c r="K3915" t="b">
        <v>0</v>
      </c>
      <c r="L3915">
        <v>0</v>
      </c>
      <c r="M3915" t="b">
        <v>0</v>
      </c>
      <c r="N3915" s="12" t="s">
        <v>8283</v>
      </c>
      <c r="O3915" t="s">
        <v>8286</v>
      </c>
      <c r="P3915" s="6">
        <f t="shared" si="305"/>
        <v>0</v>
      </c>
      <c r="Q3915" t="e">
        <f t="shared" si="306"/>
        <v>#DIV/0!</v>
      </c>
      <c r="R3915" s="16">
        <f t="shared" si="307"/>
        <v>42408.999571759254</v>
      </c>
      <c r="S3915" s="16">
        <f t="shared" si="308"/>
        <v>42154.726446759261</v>
      </c>
      <c r="T3915">
        <f t="shared" si="309"/>
        <v>2016</v>
      </c>
    </row>
    <row r="3916" spans="1:20" ht="60" hidden="1" x14ac:dyDescent="0.25">
      <c r="A3916">
        <v>1159</v>
      </c>
      <c r="B3916" s="3" t="s">
        <v>1160</v>
      </c>
      <c r="C3916" s="3" t="s">
        <v>5269</v>
      </c>
      <c r="D3916" s="6">
        <v>6750</v>
      </c>
      <c r="E3916" s="8">
        <v>0</v>
      </c>
      <c r="F3916" t="s">
        <v>8220</v>
      </c>
      <c r="G3916" t="s">
        <v>8223</v>
      </c>
      <c r="H3916" t="s">
        <v>8245</v>
      </c>
      <c r="I3916" s="10">
        <v>1435679100</v>
      </c>
      <c r="J3916">
        <v>1433006765</v>
      </c>
      <c r="K3916" t="b">
        <v>0</v>
      </c>
      <c r="L3916">
        <v>0</v>
      </c>
      <c r="M3916" t="b">
        <v>0</v>
      </c>
      <c r="N3916" s="12" t="s">
        <v>8279</v>
      </c>
      <c r="O3916" t="s">
        <v>8305</v>
      </c>
      <c r="P3916" s="6">
        <f t="shared" si="305"/>
        <v>0</v>
      </c>
      <c r="Q3916" t="e">
        <f t="shared" si="306"/>
        <v>#DIV/0!</v>
      </c>
      <c r="R3916" s="16">
        <f t="shared" si="307"/>
        <v>42154.726446759261</v>
      </c>
      <c r="S3916" s="16">
        <f t="shared" si="308"/>
        <v>42285.909027777772</v>
      </c>
      <c r="T3916">
        <f t="shared" si="309"/>
        <v>2015</v>
      </c>
    </row>
    <row r="3917" spans="1:20" ht="60" hidden="1" x14ac:dyDescent="0.25">
      <c r="A3917">
        <v>427</v>
      </c>
      <c r="B3917" s="3" t="s">
        <v>428</v>
      </c>
      <c r="C3917" s="3" t="s">
        <v>4537</v>
      </c>
      <c r="D3917" s="6">
        <v>6500</v>
      </c>
      <c r="E3917" s="8">
        <v>0</v>
      </c>
      <c r="F3917" t="s">
        <v>8220</v>
      </c>
      <c r="G3917" t="s">
        <v>8223</v>
      </c>
      <c r="H3917" t="s">
        <v>8245</v>
      </c>
      <c r="I3917" s="10">
        <v>1445540340</v>
      </c>
      <c r="J3917">
        <v>1444340940</v>
      </c>
      <c r="K3917" t="b">
        <v>0</v>
      </c>
      <c r="L3917">
        <v>0</v>
      </c>
      <c r="M3917" t="b">
        <v>0</v>
      </c>
      <c r="N3917" s="12" t="s">
        <v>8281</v>
      </c>
      <c r="O3917" t="s">
        <v>8299</v>
      </c>
      <c r="P3917" s="6">
        <f t="shared" si="305"/>
        <v>0</v>
      </c>
      <c r="Q3917" t="e">
        <f t="shared" si="306"/>
        <v>#DIV/0!</v>
      </c>
      <c r="R3917" s="16">
        <f t="shared" si="307"/>
        <v>42285.909027777772</v>
      </c>
      <c r="S3917" s="16">
        <f t="shared" si="308"/>
        <v>40291.81150462963</v>
      </c>
      <c r="T3917">
        <f t="shared" si="309"/>
        <v>2015</v>
      </c>
    </row>
    <row r="3918" spans="1:20" ht="60" hidden="1" x14ac:dyDescent="0.25">
      <c r="A3918">
        <v>901</v>
      </c>
      <c r="B3918" s="3" t="s">
        <v>902</v>
      </c>
      <c r="C3918" s="3" t="s">
        <v>5011</v>
      </c>
      <c r="D3918" s="6">
        <v>6500</v>
      </c>
      <c r="E3918" s="8">
        <v>0</v>
      </c>
      <c r="F3918" t="s">
        <v>8220</v>
      </c>
      <c r="G3918" t="s">
        <v>8223</v>
      </c>
      <c r="H3918" t="s">
        <v>8245</v>
      </c>
      <c r="I3918" s="10">
        <v>1276024260</v>
      </c>
      <c r="J3918">
        <v>1272050914</v>
      </c>
      <c r="K3918" t="b">
        <v>0</v>
      </c>
      <c r="L3918">
        <v>0</v>
      </c>
      <c r="M3918" t="b">
        <v>0</v>
      </c>
      <c r="N3918" s="12" t="s">
        <v>8287</v>
      </c>
      <c r="O3918" t="s">
        <v>8310</v>
      </c>
      <c r="P3918" s="6">
        <f t="shared" si="305"/>
        <v>0</v>
      </c>
      <c r="Q3918" t="e">
        <f t="shared" si="306"/>
        <v>#DIV/0!</v>
      </c>
      <c r="R3918" s="16">
        <f t="shared" si="307"/>
        <v>40291.81150462963</v>
      </c>
      <c r="S3918" s="16">
        <f t="shared" si="308"/>
        <v>42029.07131944444</v>
      </c>
      <c r="T3918">
        <f t="shared" si="309"/>
        <v>2010</v>
      </c>
    </row>
    <row r="3919" spans="1:20" ht="45" hidden="1" x14ac:dyDescent="0.25">
      <c r="A3919">
        <v>1156</v>
      </c>
      <c r="B3919" s="3" t="s">
        <v>1157</v>
      </c>
      <c r="C3919" s="3" t="s">
        <v>5266</v>
      </c>
      <c r="D3919" s="6">
        <v>6500</v>
      </c>
      <c r="E3919" s="8">
        <v>0</v>
      </c>
      <c r="F3919" t="s">
        <v>8220</v>
      </c>
      <c r="G3919" t="s">
        <v>8223</v>
      </c>
      <c r="H3919" t="s">
        <v>8245</v>
      </c>
      <c r="I3919" s="10">
        <v>1424742162</v>
      </c>
      <c r="J3919">
        <v>1422150162</v>
      </c>
      <c r="K3919" t="b">
        <v>0</v>
      </c>
      <c r="L3919">
        <v>0</v>
      </c>
      <c r="M3919" t="b">
        <v>0</v>
      </c>
      <c r="N3919" s="12" t="s">
        <v>8279</v>
      </c>
      <c r="O3919" t="s">
        <v>8305</v>
      </c>
      <c r="P3919" s="6">
        <f t="shared" si="305"/>
        <v>0</v>
      </c>
      <c r="Q3919" t="e">
        <f t="shared" si="306"/>
        <v>#DIV/0!</v>
      </c>
      <c r="R3919" s="16">
        <f t="shared" si="307"/>
        <v>42029.07131944444</v>
      </c>
      <c r="S3919" s="16">
        <f t="shared" si="308"/>
        <v>41847.930694444447</v>
      </c>
      <c r="T3919">
        <f t="shared" si="309"/>
        <v>2015</v>
      </c>
    </row>
    <row r="3920" spans="1:20" ht="60" hidden="1" x14ac:dyDescent="0.25">
      <c r="A3920">
        <v>1997</v>
      </c>
      <c r="B3920" s="3" t="s">
        <v>1998</v>
      </c>
      <c r="C3920" s="3" t="s">
        <v>6107</v>
      </c>
      <c r="D3920" s="6">
        <v>6500</v>
      </c>
      <c r="E3920" s="8">
        <v>0</v>
      </c>
      <c r="F3920" t="s">
        <v>8220</v>
      </c>
      <c r="G3920" t="s">
        <v>8223</v>
      </c>
      <c r="H3920" t="s">
        <v>8245</v>
      </c>
      <c r="I3920" s="10">
        <v>1409091612</v>
      </c>
      <c r="J3920">
        <v>1406499612</v>
      </c>
      <c r="K3920" t="b">
        <v>0</v>
      </c>
      <c r="L3920">
        <v>0</v>
      </c>
      <c r="M3920" t="b">
        <v>0</v>
      </c>
      <c r="N3920" s="12" t="s">
        <v>8273</v>
      </c>
      <c r="O3920" t="s">
        <v>8313</v>
      </c>
      <c r="P3920" s="6">
        <f t="shared" si="305"/>
        <v>0</v>
      </c>
      <c r="Q3920" t="e">
        <f t="shared" si="306"/>
        <v>#DIV/0!</v>
      </c>
      <c r="R3920" s="16">
        <f t="shared" si="307"/>
        <v>41847.930694444447</v>
      </c>
      <c r="S3920" s="16">
        <f t="shared" si="308"/>
        <v>42072.758981481486</v>
      </c>
      <c r="T3920">
        <f t="shared" si="309"/>
        <v>2014</v>
      </c>
    </row>
    <row r="3921" spans="1:20" ht="60" hidden="1" x14ac:dyDescent="0.25">
      <c r="A3921">
        <v>174</v>
      </c>
      <c r="B3921" s="3" t="s">
        <v>176</v>
      </c>
      <c r="C3921" s="3" t="s">
        <v>4284</v>
      </c>
      <c r="D3921" s="6">
        <v>6000</v>
      </c>
      <c r="E3921" s="8">
        <v>0</v>
      </c>
      <c r="F3921" t="s">
        <v>8220</v>
      </c>
      <c r="G3921" t="s">
        <v>8232</v>
      </c>
      <c r="H3921" t="s">
        <v>8248</v>
      </c>
      <c r="I3921" s="10">
        <v>1431108776</v>
      </c>
      <c r="J3921">
        <v>1425924776</v>
      </c>
      <c r="K3921" t="b">
        <v>0</v>
      </c>
      <c r="L3921">
        <v>0</v>
      </c>
      <c r="M3921" t="b">
        <v>0</v>
      </c>
      <c r="N3921" s="12" t="s">
        <v>8281</v>
      </c>
      <c r="O3921" t="s">
        <v>8285</v>
      </c>
      <c r="P3921" s="6">
        <f t="shared" si="305"/>
        <v>0</v>
      </c>
      <c r="Q3921" t="e">
        <f t="shared" si="306"/>
        <v>#DIV/0!</v>
      </c>
      <c r="R3921" s="16">
        <f t="shared" si="307"/>
        <v>42072.758981481486</v>
      </c>
      <c r="S3921" s="16">
        <f t="shared" si="308"/>
        <v>42255.927824074075</v>
      </c>
      <c r="T3921">
        <f t="shared" si="309"/>
        <v>2015</v>
      </c>
    </row>
    <row r="3922" spans="1:20" hidden="1" x14ac:dyDescent="0.25">
      <c r="A3922">
        <v>202</v>
      </c>
      <c r="B3922" s="3" t="s">
        <v>204</v>
      </c>
      <c r="C3922" s="3" t="s">
        <v>4312</v>
      </c>
      <c r="D3922" s="6">
        <v>6000</v>
      </c>
      <c r="E3922" s="8">
        <v>0</v>
      </c>
      <c r="F3922" t="s">
        <v>8220</v>
      </c>
      <c r="G3922" t="s">
        <v>8223</v>
      </c>
      <c r="H3922" t="s">
        <v>8245</v>
      </c>
      <c r="I3922" s="10">
        <v>1444337940</v>
      </c>
      <c r="J3922">
        <v>1441750564</v>
      </c>
      <c r="K3922" t="b">
        <v>0</v>
      </c>
      <c r="L3922">
        <v>0</v>
      </c>
      <c r="M3922" t="b">
        <v>0</v>
      </c>
      <c r="N3922" s="12" t="s">
        <v>8281</v>
      </c>
      <c r="O3922" t="s">
        <v>8285</v>
      </c>
      <c r="P3922" s="6">
        <f t="shared" si="305"/>
        <v>0</v>
      </c>
      <c r="Q3922" t="e">
        <f t="shared" si="306"/>
        <v>#DIV/0!</v>
      </c>
      <c r="R3922" s="16">
        <f t="shared" si="307"/>
        <v>42255.927824074075</v>
      </c>
      <c r="S3922" s="16">
        <f t="shared" si="308"/>
        <v>41827.989861111113</v>
      </c>
      <c r="T3922">
        <f t="shared" si="309"/>
        <v>2015</v>
      </c>
    </row>
    <row r="3923" spans="1:20" ht="30" hidden="1" x14ac:dyDescent="0.25">
      <c r="A3923">
        <v>469</v>
      </c>
      <c r="B3923" s="3" t="s">
        <v>470</v>
      </c>
      <c r="C3923" s="3" t="s">
        <v>4579</v>
      </c>
      <c r="D3923" s="6">
        <v>6000</v>
      </c>
      <c r="E3923" s="8">
        <v>0</v>
      </c>
      <c r="F3923" t="s">
        <v>8220</v>
      </c>
      <c r="G3923" t="s">
        <v>8224</v>
      </c>
      <c r="H3923" t="s">
        <v>8246</v>
      </c>
      <c r="I3923" s="10">
        <v>1409960724</v>
      </c>
      <c r="J3923">
        <v>1404776724</v>
      </c>
      <c r="K3923" t="b">
        <v>0</v>
      </c>
      <c r="L3923">
        <v>0</v>
      </c>
      <c r="M3923" t="b">
        <v>0</v>
      </c>
      <c r="N3923" s="12" t="s">
        <v>8281</v>
      </c>
      <c r="O3923" t="s">
        <v>8299</v>
      </c>
      <c r="P3923" s="6">
        <f t="shared" si="305"/>
        <v>0</v>
      </c>
      <c r="Q3923" t="e">
        <f t="shared" si="306"/>
        <v>#DIV/0!</v>
      </c>
      <c r="R3923" s="16">
        <f t="shared" si="307"/>
        <v>41827.989861111113</v>
      </c>
      <c r="S3923" s="16">
        <f t="shared" si="308"/>
        <v>41897.660833333335</v>
      </c>
      <c r="T3923">
        <f t="shared" si="309"/>
        <v>2014</v>
      </c>
    </row>
    <row r="3924" spans="1:20" ht="60" hidden="1" x14ac:dyDescent="0.25">
      <c r="A3924">
        <v>1177</v>
      </c>
      <c r="B3924" s="3" t="s">
        <v>1178</v>
      </c>
      <c r="C3924" s="3" t="s">
        <v>5287</v>
      </c>
      <c r="D3924" s="6">
        <v>6000</v>
      </c>
      <c r="E3924" s="8">
        <v>0</v>
      </c>
      <c r="F3924" t="s">
        <v>8220</v>
      </c>
      <c r="G3924" t="s">
        <v>8224</v>
      </c>
      <c r="H3924" t="s">
        <v>8246</v>
      </c>
      <c r="I3924" s="10">
        <v>1413388296</v>
      </c>
      <c r="J3924">
        <v>1410796296</v>
      </c>
      <c r="K3924" t="b">
        <v>0</v>
      </c>
      <c r="L3924">
        <v>0</v>
      </c>
      <c r="M3924" t="b">
        <v>0</v>
      </c>
      <c r="N3924" s="12" t="s">
        <v>8279</v>
      </c>
      <c r="O3924" t="s">
        <v>8305</v>
      </c>
      <c r="P3924" s="6">
        <f t="shared" si="305"/>
        <v>0</v>
      </c>
      <c r="Q3924" t="e">
        <f t="shared" si="306"/>
        <v>#DIV/0!</v>
      </c>
      <c r="R3924" s="16">
        <f t="shared" si="307"/>
        <v>41897.660833333335</v>
      </c>
      <c r="S3924" s="16">
        <f t="shared" si="308"/>
        <v>42289.89634259259</v>
      </c>
      <c r="T3924">
        <f t="shared" si="309"/>
        <v>2014</v>
      </c>
    </row>
    <row r="3925" spans="1:20" ht="30" hidden="1" x14ac:dyDescent="0.25">
      <c r="A3925">
        <v>1457</v>
      </c>
      <c r="B3925" s="3" t="s">
        <v>1458</v>
      </c>
      <c r="C3925" s="3" t="s">
        <v>5567</v>
      </c>
      <c r="D3925" s="6">
        <v>6000</v>
      </c>
      <c r="E3925" s="8">
        <v>0</v>
      </c>
      <c r="F3925" t="s">
        <v>8219</v>
      </c>
      <c r="G3925" t="s">
        <v>8223</v>
      </c>
      <c r="H3925" t="s">
        <v>8245</v>
      </c>
      <c r="I3925" s="10">
        <v>1447281044</v>
      </c>
      <c r="J3925">
        <v>1444685444</v>
      </c>
      <c r="K3925" t="b">
        <v>0</v>
      </c>
      <c r="L3925">
        <v>0</v>
      </c>
      <c r="M3925" t="b">
        <v>0</v>
      </c>
      <c r="N3925" s="12" t="s">
        <v>8271</v>
      </c>
      <c r="O3925" t="s">
        <v>8308</v>
      </c>
      <c r="P3925" s="6">
        <f t="shared" si="305"/>
        <v>0</v>
      </c>
      <c r="Q3925" t="e">
        <f t="shared" si="306"/>
        <v>#DIV/0!</v>
      </c>
      <c r="R3925" s="16">
        <f t="shared" si="307"/>
        <v>42289.89634259259</v>
      </c>
      <c r="S3925" s="16">
        <f t="shared" si="308"/>
        <v>42219.282951388886</v>
      </c>
      <c r="T3925">
        <f t="shared" si="309"/>
        <v>2015</v>
      </c>
    </row>
    <row r="3926" spans="1:20" ht="45" hidden="1" x14ac:dyDescent="0.25">
      <c r="A3926">
        <v>1553</v>
      </c>
      <c r="B3926" s="3" t="s">
        <v>1554</v>
      </c>
      <c r="C3926" s="3" t="s">
        <v>5663</v>
      </c>
      <c r="D3926" s="6">
        <v>6000</v>
      </c>
      <c r="E3926" s="8">
        <v>0</v>
      </c>
      <c r="F3926" t="s">
        <v>8220</v>
      </c>
      <c r="G3926" t="s">
        <v>8223</v>
      </c>
      <c r="H3926" t="s">
        <v>8245</v>
      </c>
      <c r="I3926" s="10">
        <v>1441176447</v>
      </c>
      <c r="J3926">
        <v>1438584447</v>
      </c>
      <c r="K3926" t="b">
        <v>0</v>
      </c>
      <c r="L3926">
        <v>0</v>
      </c>
      <c r="M3926" t="b">
        <v>0</v>
      </c>
      <c r="N3926" s="12" t="s">
        <v>8273</v>
      </c>
      <c r="O3926" t="s">
        <v>8315</v>
      </c>
      <c r="P3926" s="6">
        <f t="shared" si="305"/>
        <v>0</v>
      </c>
      <c r="Q3926" t="e">
        <f t="shared" si="306"/>
        <v>#DIV/0!</v>
      </c>
      <c r="R3926" s="16">
        <f t="shared" si="307"/>
        <v>42219.282951388886</v>
      </c>
      <c r="S3926" s="16">
        <f t="shared" si="308"/>
        <v>42779.21365740741</v>
      </c>
      <c r="T3926">
        <f t="shared" si="309"/>
        <v>2015</v>
      </c>
    </row>
    <row r="3927" spans="1:20" ht="45" hidden="1" x14ac:dyDescent="0.25">
      <c r="A3927">
        <v>1682</v>
      </c>
      <c r="B3927" s="3" t="s">
        <v>1683</v>
      </c>
      <c r="C3927" s="3" t="s">
        <v>5792</v>
      </c>
      <c r="D3927" s="6">
        <v>6000</v>
      </c>
      <c r="E3927" s="8">
        <v>0</v>
      </c>
      <c r="F3927" t="s">
        <v>8221</v>
      </c>
      <c r="G3927" t="s">
        <v>8223</v>
      </c>
      <c r="H3927" t="s">
        <v>8245</v>
      </c>
      <c r="I3927" s="10">
        <v>1492142860</v>
      </c>
      <c r="J3927">
        <v>1486962460</v>
      </c>
      <c r="K3927" t="b">
        <v>0</v>
      </c>
      <c r="L3927">
        <v>0</v>
      </c>
      <c r="M3927" t="b">
        <v>0</v>
      </c>
      <c r="N3927" s="12" t="s">
        <v>8287</v>
      </c>
      <c r="O3927" t="s">
        <v>8290</v>
      </c>
      <c r="P3927" s="6">
        <f t="shared" si="305"/>
        <v>0</v>
      </c>
      <c r="Q3927" t="e">
        <f t="shared" si="306"/>
        <v>#DIV/0!</v>
      </c>
      <c r="R3927" s="16">
        <f t="shared" si="307"/>
        <v>42779.21365740741</v>
      </c>
      <c r="S3927" s="16">
        <f t="shared" si="308"/>
        <v>42238.022905092599</v>
      </c>
      <c r="T3927">
        <f t="shared" si="309"/>
        <v>2017</v>
      </c>
    </row>
    <row r="3928" spans="1:20" ht="60" hidden="1" x14ac:dyDescent="0.25">
      <c r="A3928">
        <v>2578</v>
      </c>
      <c r="B3928" s="3" t="s">
        <v>2578</v>
      </c>
      <c r="C3928" s="3" t="s">
        <v>6688</v>
      </c>
      <c r="D3928" s="6">
        <v>6000</v>
      </c>
      <c r="E3928" s="8">
        <v>0</v>
      </c>
      <c r="F3928" t="s">
        <v>8219</v>
      </c>
      <c r="G3928" t="s">
        <v>8223</v>
      </c>
      <c r="H3928" t="s">
        <v>8245</v>
      </c>
      <c r="I3928" s="10">
        <v>1444410000</v>
      </c>
      <c r="J3928">
        <v>1440203579</v>
      </c>
      <c r="K3928" t="b">
        <v>0</v>
      </c>
      <c r="L3928">
        <v>0</v>
      </c>
      <c r="M3928" t="b">
        <v>0</v>
      </c>
      <c r="N3928" s="12" t="s">
        <v>8279</v>
      </c>
      <c r="O3928" t="s">
        <v>8305</v>
      </c>
      <c r="P3928" s="6">
        <f t="shared" si="305"/>
        <v>0</v>
      </c>
      <c r="Q3928" t="e">
        <f t="shared" si="306"/>
        <v>#DIV/0!</v>
      </c>
      <c r="R3928" s="16">
        <f t="shared" si="307"/>
        <v>42238.022905092599</v>
      </c>
      <c r="S3928" s="16">
        <f t="shared" si="308"/>
        <v>42253.633159722223</v>
      </c>
      <c r="T3928">
        <f t="shared" si="309"/>
        <v>2015</v>
      </c>
    </row>
    <row r="3929" spans="1:20" ht="60" hidden="1" x14ac:dyDescent="0.25">
      <c r="A3929">
        <v>3863</v>
      </c>
      <c r="B3929" s="3" t="s">
        <v>3860</v>
      </c>
      <c r="C3929" s="3" t="s">
        <v>7972</v>
      </c>
      <c r="D3929" s="6">
        <v>6000</v>
      </c>
      <c r="E3929" s="8">
        <v>0</v>
      </c>
      <c r="F3929" t="s">
        <v>8220</v>
      </c>
      <c r="G3929" t="s">
        <v>8223</v>
      </c>
      <c r="H3929" t="s">
        <v>8245</v>
      </c>
      <c r="I3929" s="10">
        <v>1446739905</v>
      </c>
      <c r="J3929">
        <v>1441552305</v>
      </c>
      <c r="K3929" t="b">
        <v>0</v>
      </c>
      <c r="L3929">
        <v>0</v>
      </c>
      <c r="M3929" t="b">
        <v>0</v>
      </c>
      <c r="N3929" s="12" t="s">
        <v>8283</v>
      </c>
      <c r="O3929" t="s">
        <v>8286</v>
      </c>
      <c r="P3929" s="6">
        <f t="shared" si="305"/>
        <v>0</v>
      </c>
      <c r="Q3929" t="e">
        <f t="shared" si="306"/>
        <v>#DIV/0!</v>
      </c>
      <c r="R3929" s="16">
        <f t="shared" si="307"/>
        <v>42253.633159722223</v>
      </c>
      <c r="S3929" s="16">
        <f t="shared" si="308"/>
        <v>42632.328784722224</v>
      </c>
      <c r="T3929">
        <f t="shared" si="309"/>
        <v>2015</v>
      </c>
    </row>
    <row r="3930" spans="1:20" ht="60" hidden="1" x14ac:dyDescent="0.25">
      <c r="A3930">
        <v>2743</v>
      </c>
      <c r="B3930" s="3" t="s">
        <v>2743</v>
      </c>
      <c r="C3930" s="3" t="s">
        <v>6853</v>
      </c>
      <c r="D3930" s="6">
        <v>5999</v>
      </c>
      <c r="E3930" s="8">
        <v>0</v>
      </c>
      <c r="F3930" t="s">
        <v>8220</v>
      </c>
      <c r="G3930" t="s">
        <v>8223</v>
      </c>
      <c r="H3930" t="s">
        <v>8245</v>
      </c>
      <c r="I3930" s="10">
        <v>1476863607</v>
      </c>
      <c r="J3930">
        <v>1474271607</v>
      </c>
      <c r="K3930" t="b">
        <v>0</v>
      </c>
      <c r="L3930">
        <v>0</v>
      </c>
      <c r="M3930" t="b">
        <v>0</v>
      </c>
      <c r="N3930" s="12" t="s">
        <v>8271</v>
      </c>
      <c r="O3930" t="s">
        <v>8316</v>
      </c>
      <c r="P3930" s="6">
        <f t="shared" si="305"/>
        <v>0</v>
      </c>
      <c r="Q3930" t="e">
        <f t="shared" si="306"/>
        <v>#DIV/0!</v>
      </c>
      <c r="R3930" s="16">
        <f t="shared" si="307"/>
        <v>42632.328784722224</v>
      </c>
      <c r="S3930" s="16">
        <f t="shared" si="308"/>
        <v>42559.064143518524</v>
      </c>
      <c r="T3930">
        <f t="shared" si="309"/>
        <v>2016</v>
      </c>
    </row>
    <row r="3931" spans="1:20" ht="60" hidden="1" x14ac:dyDescent="0.25">
      <c r="A3931">
        <v>143</v>
      </c>
      <c r="B3931" s="3" t="s">
        <v>145</v>
      </c>
      <c r="C3931" s="3" t="s">
        <v>4253</v>
      </c>
      <c r="D3931" s="6">
        <v>5500</v>
      </c>
      <c r="E3931" s="8">
        <v>0</v>
      </c>
      <c r="F3931" t="s">
        <v>8219</v>
      </c>
      <c r="G3931" t="s">
        <v>8225</v>
      </c>
      <c r="H3931" t="s">
        <v>8247</v>
      </c>
      <c r="I3931" s="10">
        <v>1472882100</v>
      </c>
      <c r="J3931">
        <v>1467941542</v>
      </c>
      <c r="K3931" t="b">
        <v>0</v>
      </c>
      <c r="L3931">
        <v>0</v>
      </c>
      <c r="M3931" t="b">
        <v>0</v>
      </c>
      <c r="N3931" s="12" t="s">
        <v>8281</v>
      </c>
      <c r="O3931" t="s">
        <v>8297</v>
      </c>
      <c r="P3931" s="6">
        <f t="shared" si="305"/>
        <v>0</v>
      </c>
      <c r="Q3931" t="e">
        <f t="shared" si="306"/>
        <v>#DIV/0!</v>
      </c>
      <c r="R3931" s="16">
        <f t="shared" si="307"/>
        <v>42559.064143518524</v>
      </c>
      <c r="S3931" s="16">
        <f t="shared" si="308"/>
        <v>41562.67155092593</v>
      </c>
      <c r="T3931">
        <f t="shared" si="309"/>
        <v>2016</v>
      </c>
    </row>
    <row r="3932" spans="1:20" ht="45" hidden="1" x14ac:dyDescent="0.25">
      <c r="A3932">
        <v>920</v>
      </c>
      <c r="B3932" s="3" t="s">
        <v>921</v>
      </c>
      <c r="C3932" s="3" t="s">
        <v>5030</v>
      </c>
      <c r="D3932" s="6">
        <v>5500</v>
      </c>
      <c r="E3932" s="8">
        <v>0</v>
      </c>
      <c r="F3932" t="s">
        <v>8220</v>
      </c>
      <c r="G3932" t="s">
        <v>8223</v>
      </c>
      <c r="H3932" t="s">
        <v>8245</v>
      </c>
      <c r="I3932" s="10">
        <v>1384448822</v>
      </c>
      <c r="J3932">
        <v>1381853222</v>
      </c>
      <c r="K3932" t="b">
        <v>0</v>
      </c>
      <c r="L3932">
        <v>0</v>
      </c>
      <c r="M3932" t="b">
        <v>0</v>
      </c>
      <c r="N3932" s="12" t="s">
        <v>8287</v>
      </c>
      <c r="O3932" t="s">
        <v>8310</v>
      </c>
      <c r="P3932" s="6">
        <f t="shared" si="305"/>
        <v>0</v>
      </c>
      <c r="Q3932" t="e">
        <f t="shared" si="306"/>
        <v>#DIV/0!</v>
      </c>
      <c r="R3932" s="16">
        <f t="shared" si="307"/>
        <v>41562.67155092593</v>
      </c>
      <c r="S3932" s="16">
        <f t="shared" si="308"/>
        <v>42179.306388888886</v>
      </c>
      <c r="T3932">
        <f t="shared" si="309"/>
        <v>2013</v>
      </c>
    </row>
    <row r="3933" spans="1:20" ht="45" hidden="1" x14ac:dyDescent="0.25">
      <c r="A3933">
        <v>1706</v>
      </c>
      <c r="B3933" s="3" t="s">
        <v>1707</v>
      </c>
      <c r="C3933" s="3" t="s">
        <v>5816</v>
      </c>
      <c r="D3933" s="6">
        <v>5500</v>
      </c>
      <c r="E3933" s="8">
        <v>0</v>
      </c>
      <c r="F3933" t="s">
        <v>8220</v>
      </c>
      <c r="G3933" t="s">
        <v>8235</v>
      </c>
      <c r="H3933" t="s">
        <v>8248</v>
      </c>
      <c r="I3933" s="10">
        <v>1440314472</v>
      </c>
      <c r="J3933">
        <v>1435130472</v>
      </c>
      <c r="K3933" t="b">
        <v>0</v>
      </c>
      <c r="L3933">
        <v>0</v>
      </c>
      <c r="M3933" t="b">
        <v>0</v>
      </c>
      <c r="N3933" s="12" t="s">
        <v>8287</v>
      </c>
      <c r="O3933" t="s">
        <v>8290</v>
      </c>
      <c r="P3933" s="6">
        <f t="shared" si="305"/>
        <v>0</v>
      </c>
      <c r="Q3933" t="e">
        <f t="shared" si="306"/>
        <v>#DIV/0!</v>
      </c>
      <c r="R3933" s="16">
        <f t="shared" si="307"/>
        <v>42179.306388888886</v>
      </c>
      <c r="S3933" s="16">
        <f t="shared" si="308"/>
        <v>41897.702199074076</v>
      </c>
      <c r="T3933">
        <f t="shared" si="309"/>
        <v>2015</v>
      </c>
    </row>
    <row r="3934" spans="1:20" ht="60" hidden="1" x14ac:dyDescent="0.25">
      <c r="A3934">
        <v>2342</v>
      </c>
      <c r="B3934" s="3" t="s">
        <v>2343</v>
      </c>
      <c r="C3934" s="3" t="s">
        <v>6452</v>
      </c>
      <c r="D3934" s="6">
        <v>5500</v>
      </c>
      <c r="E3934" s="8">
        <v>0</v>
      </c>
      <c r="F3934" t="s">
        <v>8219</v>
      </c>
      <c r="G3934" t="s">
        <v>8223</v>
      </c>
      <c r="H3934" t="s">
        <v>8245</v>
      </c>
      <c r="I3934" s="10">
        <v>1412571600</v>
      </c>
      <c r="J3934">
        <v>1410799870</v>
      </c>
      <c r="K3934" t="b">
        <v>0</v>
      </c>
      <c r="L3934">
        <v>0</v>
      </c>
      <c r="M3934" t="b">
        <v>0</v>
      </c>
      <c r="N3934" s="12" t="s">
        <v>8268</v>
      </c>
      <c r="O3934" t="s">
        <v>8302</v>
      </c>
      <c r="P3934" s="6">
        <f t="shared" si="305"/>
        <v>0</v>
      </c>
      <c r="Q3934" t="e">
        <f t="shared" si="306"/>
        <v>#DIV/0!</v>
      </c>
      <c r="R3934" s="16">
        <f t="shared" si="307"/>
        <v>41897.702199074076</v>
      </c>
      <c r="S3934" s="16">
        <f t="shared" si="308"/>
        <v>41916.597638888888</v>
      </c>
      <c r="T3934">
        <f t="shared" si="309"/>
        <v>2014</v>
      </c>
    </row>
    <row r="3935" spans="1:20" ht="60" hidden="1" x14ac:dyDescent="0.25">
      <c r="A3935">
        <v>2881</v>
      </c>
      <c r="B3935" s="3" t="s">
        <v>2881</v>
      </c>
      <c r="C3935" s="3" t="s">
        <v>6991</v>
      </c>
      <c r="D3935" s="6">
        <v>5500</v>
      </c>
      <c r="E3935" s="8">
        <v>0</v>
      </c>
      <c r="F3935" t="s">
        <v>8220</v>
      </c>
      <c r="G3935" t="s">
        <v>8223</v>
      </c>
      <c r="H3935" t="s">
        <v>8245</v>
      </c>
      <c r="I3935" s="10">
        <v>1417620036</v>
      </c>
      <c r="J3935">
        <v>1412432436</v>
      </c>
      <c r="K3935" t="b">
        <v>0</v>
      </c>
      <c r="L3935">
        <v>0</v>
      </c>
      <c r="M3935" t="b">
        <v>0</v>
      </c>
      <c r="N3935" s="12" t="s">
        <v>8283</v>
      </c>
      <c r="O3935" t="s">
        <v>8286</v>
      </c>
      <c r="P3935" s="6">
        <f t="shared" si="305"/>
        <v>0</v>
      </c>
      <c r="Q3935" t="e">
        <f t="shared" si="306"/>
        <v>#DIV/0!</v>
      </c>
      <c r="R3935" s="16">
        <f t="shared" si="307"/>
        <v>41916.597638888888</v>
      </c>
      <c r="S3935" s="16">
        <f t="shared" si="308"/>
        <v>42255.696006944447</v>
      </c>
      <c r="T3935">
        <f t="shared" si="309"/>
        <v>2014</v>
      </c>
    </row>
    <row r="3936" spans="1:20" ht="60" hidden="1" x14ac:dyDescent="0.25">
      <c r="A3936">
        <v>3873</v>
      </c>
      <c r="B3936" s="3" t="s">
        <v>3870</v>
      </c>
      <c r="C3936" s="3" t="s">
        <v>7982</v>
      </c>
      <c r="D3936" s="6">
        <v>5500</v>
      </c>
      <c r="E3936" s="8">
        <v>0</v>
      </c>
      <c r="F3936" t="s">
        <v>8219</v>
      </c>
      <c r="G3936" t="s">
        <v>8223</v>
      </c>
      <c r="H3936" t="s">
        <v>8245</v>
      </c>
      <c r="I3936" s="10">
        <v>1444322535</v>
      </c>
      <c r="J3936">
        <v>1441730535</v>
      </c>
      <c r="K3936" t="b">
        <v>0</v>
      </c>
      <c r="L3936">
        <v>0</v>
      </c>
      <c r="M3936" t="b">
        <v>0</v>
      </c>
      <c r="N3936" s="12" t="s">
        <v>8283</v>
      </c>
      <c r="O3936" t="s">
        <v>8295</v>
      </c>
      <c r="P3936" s="6">
        <f t="shared" si="305"/>
        <v>0</v>
      </c>
      <c r="Q3936" t="e">
        <f t="shared" si="306"/>
        <v>#DIV/0!</v>
      </c>
      <c r="R3936" s="16">
        <f t="shared" si="307"/>
        <v>42255.696006944447</v>
      </c>
      <c r="S3936" s="16">
        <f t="shared" si="308"/>
        <v>42457.932025462964</v>
      </c>
      <c r="T3936">
        <f t="shared" si="309"/>
        <v>2015</v>
      </c>
    </row>
    <row r="3937" spans="1:20" ht="60" hidden="1" x14ac:dyDescent="0.25">
      <c r="A3937">
        <v>3956</v>
      </c>
      <c r="B3937" s="3" t="s">
        <v>3953</v>
      </c>
      <c r="C3937" s="3" t="s">
        <v>8063</v>
      </c>
      <c r="D3937" s="6">
        <v>5500</v>
      </c>
      <c r="E3937" s="8">
        <v>0</v>
      </c>
      <c r="F3937" t="s">
        <v>8220</v>
      </c>
      <c r="G3937" t="s">
        <v>8223</v>
      </c>
      <c r="H3937" t="s">
        <v>8245</v>
      </c>
      <c r="I3937" s="10">
        <v>1461543600</v>
      </c>
      <c r="J3937">
        <v>1459203727</v>
      </c>
      <c r="K3937" t="b">
        <v>0</v>
      </c>
      <c r="L3937">
        <v>0</v>
      </c>
      <c r="M3937" t="b">
        <v>0</v>
      </c>
      <c r="N3937" s="12" t="s">
        <v>8283</v>
      </c>
      <c r="O3937" t="s">
        <v>8286</v>
      </c>
      <c r="P3937" s="6">
        <f t="shared" si="305"/>
        <v>0</v>
      </c>
      <c r="Q3937" t="e">
        <f t="shared" si="306"/>
        <v>#DIV/0!</v>
      </c>
      <c r="R3937" s="16">
        <f t="shared" si="307"/>
        <v>42457.932025462964</v>
      </c>
      <c r="S3937" s="16">
        <f t="shared" si="308"/>
        <v>41830.723611111112</v>
      </c>
      <c r="T3937">
        <f t="shared" si="309"/>
        <v>2016</v>
      </c>
    </row>
    <row r="3938" spans="1:20" ht="60" hidden="1" x14ac:dyDescent="0.25">
      <c r="A3938">
        <v>1163</v>
      </c>
      <c r="B3938" s="3" t="s">
        <v>1164</v>
      </c>
      <c r="C3938" s="3" t="s">
        <v>5273</v>
      </c>
      <c r="D3938" s="6">
        <v>5200</v>
      </c>
      <c r="E3938" s="8">
        <v>0</v>
      </c>
      <c r="F3938" t="s">
        <v>8220</v>
      </c>
      <c r="G3938" t="s">
        <v>8223</v>
      </c>
      <c r="H3938" t="s">
        <v>8245</v>
      </c>
      <c r="I3938" s="10">
        <v>1407604920</v>
      </c>
      <c r="J3938">
        <v>1405012920</v>
      </c>
      <c r="K3938" t="b">
        <v>0</v>
      </c>
      <c r="L3938">
        <v>0</v>
      </c>
      <c r="M3938" t="b">
        <v>0</v>
      </c>
      <c r="N3938" s="12" t="s">
        <v>8279</v>
      </c>
      <c r="O3938" t="s">
        <v>8305</v>
      </c>
      <c r="P3938" s="6">
        <f t="shared" si="305"/>
        <v>0</v>
      </c>
      <c r="Q3938" t="e">
        <f t="shared" si="306"/>
        <v>#DIV/0!</v>
      </c>
      <c r="R3938" s="16">
        <f t="shared" si="307"/>
        <v>41830.723611111112</v>
      </c>
      <c r="S3938" s="16">
        <f t="shared" si="308"/>
        <v>42221.909930555557</v>
      </c>
      <c r="T3938">
        <f t="shared" si="309"/>
        <v>2014</v>
      </c>
    </row>
    <row r="3939" spans="1:20" ht="30" hidden="1" x14ac:dyDescent="0.25">
      <c r="A3939">
        <v>134</v>
      </c>
      <c r="B3939" s="3" t="s">
        <v>136</v>
      </c>
      <c r="C3939" s="3" t="s">
        <v>4245</v>
      </c>
      <c r="D3939" s="6">
        <v>5000</v>
      </c>
      <c r="E3939" s="8">
        <v>0</v>
      </c>
      <c r="F3939" t="s">
        <v>8219</v>
      </c>
      <c r="G3939" t="s">
        <v>8223</v>
      </c>
      <c r="H3939" t="s">
        <v>8245</v>
      </c>
      <c r="I3939" s="10">
        <v>1441386000</v>
      </c>
      <c r="J3939">
        <v>1438811418</v>
      </c>
      <c r="K3939" t="b">
        <v>0</v>
      </c>
      <c r="L3939">
        <v>0</v>
      </c>
      <c r="M3939" t="b">
        <v>0</v>
      </c>
      <c r="N3939" s="12" t="s">
        <v>8281</v>
      </c>
      <c r="O3939" t="s">
        <v>8297</v>
      </c>
      <c r="P3939" s="6">
        <f t="shared" si="305"/>
        <v>0</v>
      </c>
      <c r="Q3939" t="e">
        <f t="shared" si="306"/>
        <v>#DIV/0!</v>
      </c>
      <c r="R3939" s="16">
        <f t="shared" si="307"/>
        <v>42221.909930555557</v>
      </c>
      <c r="S3939" s="16">
        <f t="shared" si="308"/>
        <v>41904.07671296296</v>
      </c>
      <c r="T3939">
        <f t="shared" si="309"/>
        <v>2015</v>
      </c>
    </row>
    <row r="3940" spans="1:20" ht="60" hidden="1" x14ac:dyDescent="0.25">
      <c r="A3940">
        <v>158</v>
      </c>
      <c r="B3940" s="3" t="s">
        <v>160</v>
      </c>
      <c r="C3940" s="3" t="s">
        <v>4268</v>
      </c>
      <c r="D3940" s="6">
        <v>5000</v>
      </c>
      <c r="E3940" s="8">
        <v>0</v>
      </c>
      <c r="F3940" t="s">
        <v>8219</v>
      </c>
      <c r="G3940" t="s">
        <v>8223</v>
      </c>
      <c r="H3940" t="s">
        <v>8245</v>
      </c>
      <c r="I3940" s="10">
        <v>1413942628</v>
      </c>
      <c r="J3940">
        <v>1411350628</v>
      </c>
      <c r="K3940" t="b">
        <v>0</v>
      </c>
      <c r="L3940">
        <v>0</v>
      </c>
      <c r="M3940" t="b">
        <v>0</v>
      </c>
      <c r="N3940" s="12" t="s">
        <v>8281</v>
      </c>
      <c r="O3940" t="s">
        <v>8297</v>
      </c>
      <c r="P3940" s="6">
        <f t="shared" si="305"/>
        <v>0</v>
      </c>
      <c r="Q3940" t="e">
        <f t="shared" si="306"/>
        <v>#DIV/0!</v>
      </c>
      <c r="R3940" s="16">
        <f t="shared" si="307"/>
        <v>41904.07671296296</v>
      </c>
      <c r="S3940" s="16">
        <f t="shared" si="308"/>
        <v>42171.913090277783</v>
      </c>
      <c r="T3940">
        <f t="shared" si="309"/>
        <v>2014</v>
      </c>
    </row>
    <row r="3941" spans="1:20" ht="60" hidden="1" x14ac:dyDescent="0.25">
      <c r="A3941">
        <v>160</v>
      </c>
      <c r="B3941" s="3" t="s">
        <v>162</v>
      </c>
      <c r="C3941" s="3" t="s">
        <v>4270</v>
      </c>
      <c r="D3941" s="6">
        <v>5000</v>
      </c>
      <c r="E3941" s="8">
        <v>0</v>
      </c>
      <c r="F3941" t="s">
        <v>8220</v>
      </c>
      <c r="G3941" t="s">
        <v>8223</v>
      </c>
      <c r="H3941" t="s">
        <v>8245</v>
      </c>
      <c r="I3941" s="10">
        <v>1439675691</v>
      </c>
      <c r="J3941">
        <v>1434491691</v>
      </c>
      <c r="K3941" t="b">
        <v>0</v>
      </c>
      <c r="L3941">
        <v>0</v>
      </c>
      <c r="M3941" t="b">
        <v>0</v>
      </c>
      <c r="N3941" s="12" t="s">
        <v>8281</v>
      </c>
      <c r="O3941" t="s">
        <v>8285</v>
      </c>
      <c r="P3941" s="6">
        <f t="shared" si="305"/>
        <v>0</v>
      </c>
      <c r="Q3941" t="e">
        <f t="shared" si="306"/>
        <v>#DIV/0!</v>
      </c>
      <c r="R3941" s="16">
        <f t="shared" si="307"/>
        <v>42171.913090277783</v>
      </c>
      <c r="S3941" s="16">
        <f t="shared" si="308"/>
        <v>42767.812893518523</v>
      </c>
      <c r="T3941">
        <f t="shared" si="309"/>
        <v>2015</v>
      </c>
    </row>
    <row r="3942" spans="1:20" ht="60" hidden="1" x14ac:dyDescent="0.25">
      <c r="A3942">
        <v>186</v>
      </c>
      <c r="B3942" s="3" t="s">
        <v>188</v>
      </c>
      <c r="C3942" s="3" t="s">
        <v>4296</v>
      </c>
      <c r="D3942" s="6">
        <v>5000</v>
      </c>
      <c r="E3942" s="8">
        <v>0</v>
      </c>
      <c r="F3942" t="s">
        <v>8220</v>
      </c>
      <c r="G3942" t="s">
        <v>8223</v>
      </c>
      <c r="H3942" t="s">
        <v>8245</v>
      </c>
      <c r="I3942" s="10">
        <v>1488571200</v>
      </c>
      <c r="J3942">
        <v>1485977434</v>
      </c>
      <c r="K3942" t="b">
        <v>0</v>
      </c>
      <c r="L3942">
        <v>0</v>
      </c>
      <c r="M3942" t="b">
        <v>0</v>
      </c>
      <c r="N3942" s="12" t="s">
        <v>8281</v>
      </c>
      <c r="O3942" t="s">
        <v>8285</v>
      </c>
      <c r="P3942" s="6">
        <f t="shared" si="305"/>
        <v>0</v>
      </c>
      <c r="Q3942" t="e">
        <f t="shared" si="306"/>
        <v>#DIV/0!</v>
      </c>
      <c r="R3942" s="16">
        <f t="shared" si="307"/>
        <v>42767.812893518523</v>
      </c>
      <c r="S3942" s="16">
        <f t="shared" si="308"/>
        <v>40070.901412037041</v>
      </c>
      <c r="T3942">
        <f t="shared" si="309"/>
        <v>2017</v>
      </c>
    </row>
    <row r="3943" spans="1:20" ht="60" hidden="1" x14ac:dyDescent="0.25">
      <c r="A3943">
        <v>429</v>
      </c>
      <c r="B3943" s="3" t="s">
        <v>430</v>
      </c>
      <c r="C3943" s="3" t="s">
        <v>4539</v>
      </c>
      <c r="D3943" s="6">
        <v>5000</v>
      </c>
      <c r="E3943" s="8">
        <v>0</v>
      </c>
      <c r="F3943" t="s">
        <v>8220</v>
      </c>
      <c r="G3943" t="s">
        <v>8223</v>
      </c>
      <c r="H3943" t="s">
        <v>8245</v>
      </c>
      <c r="I3943" s="10">
        <v>1259297940</v>
      </c>
      <c r="J3943">
        <v>1252964282</v>
      </c>
      <c r="K3943" t="b">
        <v>0</v>
      </c>
      <c r="L3943">
        <v>0</v>
      </c>
      <c r="M3943" t="b">
        <v>0</v>
      </c>
      <c r="N3943" s="12" t="s">
        <v>8281</v>
      </c>
      <c r="O3943" t="s">
        <v>8299</v>
      </c>
      <c r="P3943" s="6">
        <f t="shared" si="305"/>
        <v>0</v>
      </c>
      <c r="Q3943" t="e">
        <f t="shared" si="306"/>
        <v>#DIV/0!</v>
      </c>
      <c r="R3943" s="16">
        <f t="shared" si="307"/>
        <v>40070.901412037041</v>
      </c>
      <c r="S3943" s="16">
        <f t="shared" si="308"/>
        <v>42091.778703703705</v>
      </c>
      <c r="T3943">
        <f t="shared" si="309"/>
        <v>2009</v>
      </c>
    </row>
    <row r="3944" spans="1:20" ht="30" hidden="1" x14ac:dyDescent="0.25">
      <c r="A3944">
        <v>516</v>
      </c>
      <c r="B3944" s="3" t="s">
        <v>517</v>
      </c>
      <c r="C3944" s="3" t="s">
        <v>4626</v>
      </c>
      <c r="D3944" s="6">
        <v>5000</v>
      </c>
      <c r="E3944" s="8">
        <v>0</v>
      </c>
      <c r="F3944" t="s">
        <v>8220</v>
      </c>
      <c r="G3944" t="s">
        <v>8224</v>
      </c>
      <c r="H3944" t="s">
        <v>8246</v>
      </c>
      <c r="I3944" s="10">
        <v>1432752080</v>
      </c>
      <c r="J3944">
        <v>1427568080</v>
      </c>
      <c r="K3944" t="b">
        <v>0</v>
      </c>
      <c r="L3944">
        <v>0</v>
      </c>
      <c r="M3944" t="b">
        <v>0</v>
      </c>
      <c r="N3944" s="12" t="s">
        <v>8281</v>
      </c>
      <c r="O3944" t="s">
        <v>8299</v>
      </c>
      <c r="P3944" s="6">
        <f t="shared" si="305"/>
        <v>0</v>
      </c>
      <c r="Q3944" t="e">
        <f t="shared" si="306"/>
        <v>#DIV/0!</v>
      </c>
      <c r="R3944" s="16">
        <f t="shared" si="307"/>
        <v>42091.778703703705</v>
      </c>
      <c r="S3944" s="16">
        <f t="shared" si="308"/>
        <v>42761.376238425932</v>
      </c>
      <c r="T3944">
        <f t="shared" si="309"/>
        <v>2015</v>
      </c>
    </row>
    <row r="3945" spans="1:20" ht="60" hidden="1" x14ac:dyDescent="0.25">
      <c r="A3945">
        <v>616</v>
      </c>
      <c r="B3945" s="3" t="s">
        <v>617</v>
      </c>
      <c r="C3945" s="3" t="s">
        <v>4726</v>
      </c>
      <c r="D3945" s="6">
        <v>5000</v>
      </c>
      <c r="E3945" s="8">
        <v>0</v>
      </c>
      <c r="F3945" t="s">
        <v>8219</v>
      </c>
      <c r="G3945" t="s">
        <v>8229</v>
      </c>
      <c r="H3945" t="s">
        <v>8248</v>
      </c>
      <c r="I3945" s="10">
        <v>1488013307</v>
      </c>
      <c r="J3945">
        <v>1485421307</v>
      </c>
      <c r="K3945" t="b">
        <v>0</v>
      </c>
      <c r="L3945">
        <v>0</v>
      </c>
      <c r="M3945" t="b">
        <v>0</v>
      </c>
      <c r="N3945" s="12" t="s">
        <v>8268</v>
      </c>
      <c r="O3945" t="s">
        <v>8302</v>
      </c>
      <c r="P3945" s="6">
        <f t="shared" si="305"/>
        <v>0</v>
      </c>
      <c r="Q3945" t="e">
        <f t="shared" si="306"/>
        <v>#DIV/0!</v>
      </c>
      <c r="R3945" s="16">
        <f t="shared" si="307"/>
        <v>42761.376238425932</v>
      </c>
      <c r="S3945" s="16">
        <f t="shared" si="308"/>
        <v>42108.988900462966</v>
      </c>
      <c r="T3945">
        <f t="shared" si="309"/>
        <v>2017</v>
      </c>
    </row>
    <row r="3946" spans="1:20" ht="45" hidden="1" x14ac:dyDescent="0.25">
      <c r="A3946">
        <v>624</v>
      </c>
      <c r="B3946" s="3" t="s">
        <v>625</v>
      </c>
      <c r="C3946" s="3" t="s">
        <v>4734</v>
      </c>
      <c r="D3946" s="6">
        <v>5000</v>
      </c>
      <c r="E3946" s="8">
        <v>0</v>
      </c>
      <c r="F3946" t="s">
        <v>8219</v>
      </c>
      <c r="G3946" t="s">
        <v>8223</v>
      </c>
      <c r="H3946" t="s">
        <v>8245</v>
      </c>
      <c r="I3946" s="10">
        <v>1431647041</v>
      </c>
      <c r="J3946">
        <v>1429055041</v>
      </c>
      <c r="K3946" t="b">
        <v>0</v>
      </c>
      <c r="L3946">
        <v>0</v>
      </c>
      <c r="M3946" t="b">
        <v>0</v>
      </c>
      <c r="N3946" s="12" t="s">
        <v>8268</v>
      </c>
      <c r="O3946" t="s">
        <v>8302</v>
      </c>
      <c r="P3946" s="6">
        <f t="shared" si="305"/>
        <v>0</v>
      </c>
      <c r="Q3946" t="e">
        <f t="shared" si="306"/>
        <v>#DIV/0!</v>
      </c>
      <c r="R3946" s="16">
        <f t="shared" si="307"/>
        <v>42108.988900462966</v>
      </c>
      <c r="S3946" s="16">
        <f t="shared" si="308"/>
        <v>41803.692789351851</v>
      </c>
      <c r="T3946">
        <f t="shared" si="309"/>
        <v>2015</v>
      </c>
    </row>
    <row r="3947" spans="1:20" ht="45" hidden="1" x14ac:dyDescent="0.25">
      <c r="A3947">
        <v>628</v>
      </c>
      <c r="B3947" s="3" t="s">
        <v>629</v>
      </c>
      <c r="C3947" s="3" t="s">
        <v>4738</v>
      </c>
      <c r="D3947" s="6">
        <v>5000</v>
      </c>
      <c r="E3947" s="8">
        <v>0</v>
      </c>
      <c r="F3947" t="s">
        <v>8219</v>
      </c>
      <c r="G3947" t="s">
        <v>8223</v>
      </c>
      <c r="H3947" t="s">
        <v>8245</v>
      </c>
      <c r="I3947" s="10">
        <v>1405269457</v>
      </c>
      <c r="J3947">
        <v>1402677457</v>
      </c>
      <c r="K3947" t="b">
        <v>0</v>
      </c>
      <c r="L3947">
        <v>0</v>
      </c>
      <c r="M3947" t="b">
        <v>0</v>
      </c>
      <c r="N3947" s="12" t="s">
        <v>8268</v>
      </c>
      <c r="O3947" t="s">
        <v>8302</v>
      </c>
      <c r="P3947" s="6">
        <f t="shared" si="305"/>
        <v>0</v>
      </c>
      <c r="Q3947" t="e">
        <f t="shared" si="306"/>
        <v>#DIV/0!</v>
      </c>
      <c r="R3947" s="16">
        <f t="shared" si="307"/>
        <v>41803.692789351851</v>
      </c>
      <c r="S3947" s="16">
        <f t="shared" si="308"/>
        <v>42227.173159722224</v>
      </c>
      <c r="T3947">
        <f t="shared" si="309"/>
        <v>2014</v>
      </c>
    </row>
    <row r="3948" spans="1:20" ht="45" hidden="1" x14ac:dyDescent="0.25">
      <c r="A3948">
        <v>764</v>
      </c>
      <c r="B3948" s="3" t="s">
        <v>765</v>
      </c>
      <c r="C3948" s="3" t="s">
        <v>4874</v>
      </c>
      <c r="D3948" s="6">
        <v>5000</v>
      </c>
      <c r="E3948" s="8">
        <v>0</v>
      </c>
      <c r="F3948" t="s">
        <v>8220</v>
      </c>
      <c r="G3948" t="s">
        <v>8223</v>
      </c>
      <c r="H3948" t="s">
        <v>8245</v>
      </c>
      <c r="I3948" s="10">
        <v>1441858161</v>
      </c>
      <c r="J3948">
        <v>1439266161</v>
      </c>
      <c r="K3948" t="b">
        <v>0</v>
      </c>
      <c r="L3948">
        <v>0</v>
      </c>
      <c r="M3948" t="b">
        <v>0</v>
      </c>
      <c r="N3948" s="12" t="s">
        <v>8271</v>
      </c>
      <c r="O3948" t="s">
        <v>8312</v>
      </c>
      <c r="P3948" s="6">
        <f t="shared" si="305"/>
        <v>0</v>
      </c>
      <c r="Q3948" t="e">
        <f t="shared" si="306"/>
        <v>#DIV/0!</v>
      </c>
      <c r="R3948" s="16">
        <f t="shared" si="307"/>
        <v>42227.173159722224</v>
      </c>
      <c r="S3948" s="16">
        <f t="shared" si="308"/>
        <v>42248.723738425921</v>
      </c>
      <c r="T3948">
        <f t="shared" si="309"/>
        <v>2015</v>
      </c>
    </row>
    <row r="3949" spans="1:20" ht="60" hidden="1" x14ac:dyDescent="0.25">
      <c r="A3949">
        <v>875</v>
      </c>
      <c r="B3949" s="3" t="s">
        <v>876</v>
      </c>
      <c r="C3949" s="3" t="s">
        <v>4985</v>
      </c>
      <c r="D3949" s="6">
        <v>5000</v>
      </c>
      <c r="E3949" s="8">
        <v>0</v>
      </c>
      <c r="F3949" t="s">
        <v>8220</v>
      </c>
      <c r="G3949" t="s">
        <v>8223</v>
      </c>
      <c r="H3949" t="s">
        <v>8245</v>
      </c>
      <c r="I3949" s="10">
        <v>1442856131</v>
      </c>
      <c r="J3949">
        <v>1441128131</v>
      </c>
      <c r="K3949" t="b">
        <v>0</v>
      </c>
      <c r="L3949">
        <v>0</v>
      </c>
      <c r="M3949" t="b">
        <v>0</v>
      </c>
      <c r="N3949" s="12" t="s">
        <v>8287</v>
      </c>
      <c r="O3949" t="s">
        <v>8310</v>
      </c>
      <c r="P3949" s="6">
        <f t="shared" si="305"/>
        <v>0</v>
      </c>
      <c r="Q3949" t="e">
        <f t="shared" si="306"/>
        <v>#DIV/0!</v>
      </c>
      <c r="R3949" s="16">
        <f t="shared" si="307"/>
        <v>42248.723738425921</v>
      </c>
      <c r="S3949" s="16">
        <f t="shared" si="308"/>
        <v>42614.356770833328</v>
      </c>
      <c r="T3949">
        <f t="shared" si="309"/>
        <v>2015</v>
      </c>
    </row>
    <row r="3950" spans="1:20" ht="60" hidden="1" x14ac:dyDescent="0.25">
      <c r="A3950">
        <v>988</v>
      </c>
      <c r="B3950" s="3" t="s">
        <v>989</v>
      </c>
      <c r="C3950" s="3" t="s">
        <v>5098</v>
      </c>
      <c r="D3950" s="6">
        <v>5000</v>
      </c>
      <c r="E3950" s="8">
        <v>0</v>
      </c>
      <c r="F3950" t="s">
        <v>8220</v>
      </c>
      <c r="G3950" t="s">
        <v>8236</v>
      </c>
      <c r="H3950" t="s">
        <v>8248</v>
      </c>
      <c r="I3950" s="10">
        <v>1475310825</v>
      </c>
      <c r="J3950">
        <v>1472718825</v>
      </c>
      <c r="K3950" t="b">
        <v>0</v>
      </c>
      <c r="L3950">
        <v>0</v>
      </c>
      <c r="M3950" t="b">
        <v>0</v>
      </c>
      <c r="N3950" s="12" t="s">
        <v>8268</v>
      </c>
      <c r="O3950" t="s">
        <v>8270</v>
      </c>
      <c r="P3950" s="6">
        <f t="shared" si="305"/>
        <v>0</v>
      </c>
      <c r="Q3950" t="e">
        <f t="shared" si="306"/>
        <v>#DIV/0!</v>
      </c>
      <c r="R3950" s="16">
        <f t="shared" si="307"/>
        <v>42614.356770833328</v>
      </c>
      <c r="S3950" s="16">
        <f t="shared" si="308"/>
        <v>42192.462048611109</v>
      </c>
      <c r="T3950">
        <f t="shared" si="309"/>
        <v>2016</v>
      </c>
    </row>
    <row r="3951" spans="1:20" ht="45" hidden="1" x14ac:dyDescent="0.25">
      <c r="A3951">
        <v>1140</v>
      </c>
      <c r="B3951" s="3" t="s">
        <v>1141</v>
      </c>
      <c r="C3951" s="3" t="s">
        <v>5250</v>
      </c>
      <c r="D3951" s="6">
        <v>5000</v>
      </c>
      <c r="E3951" s="8">
        <v>0</v>
      </c>
      <c r="F3951" t="s">
        <v>8220</v>
      </c>
      <c r="G3951" t="s">
        <v>8224</v>
      </c>
      <c r="H3951" t="s">
        <v>8246</v>
      </c>
      <c r="I3951" s="10">
        <v>1438859121</v>
      </c>
      <c r="J3951">
        <v>1436267121</v>
      </c>
      <c r="K3951" t="b">
        <v>0</v>
      </c>
      <c r="L3951">
        <v>0</v>
      </c>
      <c r="M3951" t="b">
        <v>0</v>
      </c>
      <c r="N3951" s="12" t="s">
        <v>8276</v>
      </c>
      <c r="O3951" t="s">
        <v>8304</v>
      </c>
      <c r="P3951" s="6">
        <f t="shared" si="305"/>
        <v>0</v>
      </c>
      <c r="Q3951" t="e">
        <f t="shared" si="306"/>
        <v>#DIV/0!</v>
      </c>
      <c r="R3951" s="16">
        <f t="shared" si="307"/>
        <v>42192.462048611109</v>
      </c>
      <c r="S3951" s="16">
        <f t="shared" si="308"/>
        <v>42193.941759259258</v>
      </c>
      <c r="T3951">
        <f t="shared" si="309"/>
        <v>2015</v>
      </c>
    </row>
    <row r="3952" spans="1:20" ht="45" hidden="1" x14ac:dyDescent="0.25">
      <c r="A3952">
        <v>1231</v>
      </c>
      <c r="B3952" s="3" t="s">
        <v>1232</v>
      </c>
      <c r="C3952" s="3" t="s">
        <v>5341</v>
      </c>
      <c r="D3952" s="6">
        <v>5000</v>
      </c>
      <c r="E3952" s="8">
        <v>0</v>
      </c>
      <c r="F3952" t="s">
        <v>8219</v>
      </c>
      <c r="G3952" t="s">
        <v>8223</v>
      </c>
      <c r="H3952" t="s">
        <v>8245</v>
      </c>
      <c r="I3952" s="10">
        <v>1440723600</v>
      </c>
      <c r="J3952">
        <v>1436394968</v>
      </c>
      <c r="K3952" t="b">
        <v>0</v>
      </c>
      <c r="L3952">
        <v>0</v>
      </c>
      <c r="M3952" t="b">
        <v>0</v>
      </c>
      <c r="N3952" s="12" t="s">
        <v>8287</v>
      </c>
      <c r="O3952" t="s">
        <v>8314</v>
      </c>
      <c r="P3952" s="6">
        <f t="shared" si="305"/>
        <v>0</v>
      </c>
      <c r="Q3952" t="e">
        <f t="shared" si="306"/>
        <v>#DIV/0!</v>
      </c>
      <c r="R3952" s="16">
        <f t="shared" si="307"/>
        <v>42193.941759259258</v>
      </c>
      <c r="S3952" s="16">
        <f t="shared" si="308"/>
        <v>41831.705555555556</v>
      </c>
      <c r="T3952">
        <f t="shared" si="309"/>
        <v>2015</v>
      </c>
    </row>
    <row r="3953" spans="1:20" ht="60" hidden="1" x14ac:dyDescent="0.25">
      <c r="A3953">
        <v>1458</v>
      </c>
      <c r="B3953" s="3" t="s">
        <v>1459</v>
      </c>
      <c r="C3953" s="3" t="s">
        <v>5568</v>
      </c>
      <c r="D3953" s="6">
        <v>5000</v>
      </c>
      <c r="E3953" s="8">
        <v>0</v>
      </c>
      <c r="F3953" t="s">
        <v>8219</v>
      </c>
      <c r="G3953" t="s">
        <v>8223</v>
      </c>
      <c r="H3953" t="s">
        <v>8245</v>
      </c>
      <c r="I3953" s="10">
        <v>1407729600</v>
      </c>
      <c r="J3953">
        <v>1405097760</v>
      </c>
      <c r="K3953" t="b">
        <v>0</v>
      </c>
      <c r="L3953">
        <v>0</v>
      </c>
      <c r="M3953" t="b">
        <v>0</v>
      </c>
      <c r="N3953" s="12" t="s">
        <v>8271</v>
      </c>
      <c r="O3953" t="s">
        <v>8308</v>
      </c>
      <c r="P3953" s="6">
        <f t="shared" si="305"/>
        <v>0</v>
      </c>
      <c r="Q3953" t="e">
        <f t="shared" si="306"/>
        <v>#DIV/0!</v>
      </c>
      <c r="R3953" s="16">
        <f t="shared" si="307"/>
        <v>41831.705555555556</v>
      </c>
      <c r="S3953" s="16">
        <f t="shared" si="308"/>
        <v>41198.611712962964</v>
      </c>
      <c r="T3953">
        <f t="shared" si="309"/>
        <v>2014</v>
      </c>
    </row>
    <row r="3954" spans="1:20" ht="45" hidden="1" x14ac:dyDescent="0.25">
      <c r="A3954">
        <v>1489</v>
      </c>
      <c r="B3954" s="3" t="s">
        <v>1490</v>
      </c>
      <c r="C3954" s="3" t="s">
        <v>5599</v>
      </c>
      <c r="D3954" s="6">
        <v>5000</v>
      </c>
      <c r="E3954" s="8">
        <v>0</v>
      </c>
      <c r="F3954" t="s">
        <v>8220</v>
      </c>
      <c r="G3954" t="s">
        <v>8223</v>
      </c>
      <c r="H3954" t="s">
        <v>8245</v>
      </c>
      <c r="I3954" s="10">
        <v>1352994052</v>
      </c>
      <c r="J3954">
        <v>1350398452</v>
      </c>
      <c r="K3954" t="b">
        <v>0</v>
      </c>
      <c r="L3954">
        <v>0</v>
      </c>
      <c r="M3954" t="b">
        <v>0</v>
      </c>
      <c r="N3954" s="12" t="s">
        <v>8271</v>
      </c>
      <c r="O3954" t="s">
        <v>8312</v>
      </c>
      <c r="P3954" s="6">
        <f t="shared" si="305"/>
        <v>0</v>
      </c>
      <c r="Q3954" t="e">
        <f t="shared" si="306"/>
        <v>#DIV/0!</v>
      </c>
      <c r="R3954" s="16">
        <f t="shared" si="307"/>
        <v>41198.611712962964</v>
      </c>
      <c r="S3954" s="16">
        <f t="shared" si="308"/>
        <v>42125.913807870369</v>
      </c>
      <c r="T3954">
        <f t="shared" si="309"/>
        <v>2012</v>
      </c>
    </row>
    <row r="3955" spans="1:20" ht="60" hidden="1" x14ac:dyDescent="0.25">
      <c r="A3955">
        <v>1712</v>
      </c>
      <c r="B3955" s="3" t="s">
        <v>1713</v>
      </c>
      <c r="C3955" s="3" t="s">
        <v>5822</v>
      </c>
      <c r="D3955" s="6">
        <v>5000</v>
      </c>
      <c r="E3955" s="8">
        <v>0</v>
      </c>
      <c r="F3955" t="s">
        <v>8220</v>
      </c>
      <c r="G3955" t="s">
        <v>8223</v>
      </c>
      <c r="H3955" t="s">
        <v>8245</v>
      </c>
      <c r="I3955" s="10">
        <v>1435701353</v>
      </c>
      <c r="J3955">
        <v>1430517353</v>
      </c>
      <c r="K3955" t="b">
        <v>0</v>
      </c>
      <c r="L3955">
        <v>0</v>
      </c>
      <c r="M3955" t="b">
        <v>0</v>
      </c>
      <c r="N3955" s="12" t="s">
        <v>8287</v>
      </c>
      <c r="O3955" t="s">
        <v>8290</v>
      </c>
      <c r="P3955" s="6">
        <f t="shared" si="305"/>
        <v>0</v>
      </c>
      <c r="Q3955" t="e">
        <f t="shared" si="306"/>
        <v>#DIV/0!</v>
      </c>
      <c r="R3955" s="16">
        <f t="shared" si="307"/>
        <v>42125.913807870369</v>
      </c>
      <c r="S3955" s="16">
        <f t="shared" si="308"/>
        <v>42319.461377314816</v>
      </c>
      <c r="T3955">
        <f t="shared" si="309"/>
        <v>2015</v>
      </c>
    </row>
    <row r="3956" spans="1:20" ht="45" hidden="1" x14ac:dyDescent="0.25">
      <c r="A3956">
        <v>1721</v>
      </c>
      <c r="B3956" s="3" t="s">
        <v>1722</v>
      </c>
      <c r="C3956" s="3" t="s">
        <v>5831</v>
      </c>
      <c r="D3956" s="6">
        <v>5000</v>
      </c>
      <c r="E3956" s="8">
        <v>0</v>
      </c>
      <c r="F3956" t="s">
        <v>8220</v>
      </c>
      <c r="G3956" t="s">
        <v>8223</v>
      </c>
      <c r="H3956" t="s">
        <v>8245</v>
      </c>
      <c r="I3956" s="10">
        <v>1449831863</v>
      </c>
      <c r="J3956">
        <v>1447239863</v>
      </c>
      <c r="K3956" t="b">
        <v>0</v>
      </c>
      <c r="L3956">
        <v>0</v>
      </c>
      <c r="M3956" t="b">
        <v>0</v>
      </c>
      <c r="N3956" s="12" t="s">
        <v>8287</v>
      </c>
      <c r="O3956" t="s">
        <v>8290</v>
      </c>
      <c r="P3956" s="6">
        <f t="shared" si="305"/>
        <v>0</v>
      </c>
      <c r="Q3956" t="e">
        <f t="shared" si="306"/>
        <v>#DIV/0!</v>
      </c>
      <c r="R3956" s="16">
        <f t="shared" si="307"/>
        <v>42319.461377314816</v>
      </c>
      <c r="S3956" s="16">
        <f t="shared" si="308"/>
        <v>42167.813703703709</v>
      </c>
      <c r="T3956">
        <f t="shared" si="309"/>
        <v>2015</v>
      </c>
    </row>
    <row r="3957" spans="1:20" ht="45" hidden="1" x14ac:dyDescent="0.25">
      <c r="A3957">
        <v>2341</v>
      </c>
      <c r="B3957" s="3" t="s">
        <v>2342</v>
      </c>
      <c r="C3957" s="3" t="s">
        <v>6451</v>
      </c>
      <c r="D3957" s="6">
        <v>5000</v>
      </c>
      <c r="E3957" s="8">
        <v>0</v>
      </c>
      <c r="F3957" t="s">
        <v>8219</v>
      </c>
      <c r="G3957" t="s">
        <v>8223</v>
      </c>
      <c r="H3957" t="s">
        <v>8245</v>
      </c>
      <c r="I3957" s="10">
        <v>1436729504</v>
      </c>
      <c r="J3957">
        <v>1434137504</v>
      </c>
      <c r="K3957" t="b">
        <v>0</v>
      </c>
      <c r="L3957">
        <v>0</v>
      </c>
      <c r="M3957" t="b">
        <v>0</v>
      </c>
      <c r="N3957" s="12" t="s">
        <v>8268</v>
      </c>
      <c r="O3957" t="s">
        <v>8302</v>
      </c>
      <c r="P3957" s="6">
        <f t="shared" si="305"/>
        <v>0</v>
      </c>
      <c r="Q3957" t="e">
        <f t="shared" si="306"/>
        <v>#DIV/0!</v>
      </c>
      <c r="R3957" s="16">
        <f t="shared" si="307"/>
        <v>42167.813703703709</v>
      </c>
      <c r="S3957" s="16">
        <f t="shared" si="308"/>
        <v>41926.680879629632</v>
      </c>
      <c r="T3957">
        <f t="shared" si="309"/>
        <v>2015</v>
      </c>
    </row>
    <row r="3958" spans="1:20" ht="45" hidden="1" x14ac:dyDescent="0.25">
      <c r="A3958">
        <v>2518</v>
      </c>
      <c r="B3958" s="3" t="s">
        <v>2518</v>
      </c>
      <c r="C3958" s="3" t="s">
        <v>6628</v>
      </c>
      <c r="D3958" s="6">
        <v>5000</v>
      </c>
      <c r="E3958" s="8">
        <v>0</v>
      </c>
      <c r="F3958" t="s">
        <v>8220</v>
      </c>
      <c r="G3958" t="s">
        <v>8223</v>
      </c>
      <c r="H3958" t="s">
        <v>8245</v>
      </c>
      <c r="I3958" s="10">
        <v>1415899228</v>
      </c>
      <c r="J3958">
        <v>1413303628</v>
      </c>
      <c r="K3958" t="b">
        <v>0</v>
      </c>
      <c r="L3958">
        <v>0</v>
      </c>
      <c r="M3958" t="b">
        <v>0</v>
      </c>
      <c r="N3958" s="12" t="s">
        <v>8279</v>
      </c>
      <c r="O3958" t="s">
        <v>8317</v>
      </c>
      <c r="P3958" s="6">
        <f t="shared" si="305"/>
        <v>0</v>
      </c>
      <c r="Q3958" t="e">
        <f t="shared" si="306"/>
        <v>#DIV/0!</v>
      </c>
      <c r="R3958" s="16">
        <f t="shared" si="307"/>
        <v>41926.680879629632</v>
      </c>
      <c r="S3958" s="16">
        <f t="shared" si="308"/>
        <v>41415.461319444446</v>
      </c>
      <c r="T3958">
        <f t="shared" si="309"/>
        <v>2014</v>
      </c>
    </row>
    <row r="3959" spans="1:20" ht="60" hidden="1" x14ac:dyDescent="0.25">
      <c r="A3959">
        <v>2760</v>
      </c>
      <c r="B3959" s="3" t="s">
        <v>2760</v>
      </c>
      <c r="C3959" s="3" t="s">
        <v>6870</v>
      </c>
      <c r="D3959" s="6">
        <v>5000</v>
      </c>
      <c r="E3959" s="8">
        <v>0</v>
      </c>
      <c r="F3959" t="s">
        <v>8220</v>
      </c>
      <c r="G3959" t="s">
        <v>8224</v>
      </c>
      <c r="H3959" t="s">
        <v>8246</v>
      </c>
      <c r="I3959" s="10">
        <v>1371726258</v>
      </c>
      <c r="J3959">
        <v>1369134258</v>
      </c>
      <c r="K3959" t="b">
        <v>0</v>
      </c>
      <c r="L3959">
        <v>0</v>
      </c>
      <c r="M3959" t="b">
        <v>0</v>
      </c>
      <c r="N3959" s="12" t="s">
        <v>8271</v>
      </c>
      <c r="O3959" t="s">
        <v>8316</v>
      </c>
      <c r="P3959" s="6">
        <f t="shared" si="305"/>
        <v>0</v>
      </c>
      <c r="Q3959" t="e">
        <f t="shared" si="306"/>
        <v>#DIV/0!</v>
      </c>
      <c r="R3959" s="16">
        <f t="shared" si="307"/>
        <v>41415.461319444446</v>
      </c>
      <c r="S3959" s="16">
        <f t="shared" si="308"/>
        <v>42236.276053240741</v>
      </c>
      <c r="T3959">
        <f t="shared" si="309"/>
        <v>2013</v>
      </c>
    </row>
    <row r="3960" spans="1:20" ht="60" hidden="1" x14ac:dyDescent="0.25">
      <c r="A3960">
        <v>3206</v>
      </c>
      <c r="B3960" s="3" t="s">
        <v>3206</v>
      </c>
      <c r="C3960" s="3" t="s">
        <v>7316</v>
      </c>
      <c r="D3960" s="6">
        <v>5000</v>
      </c>
      <c r="E3960" s="8">
        <v>0</v>
      </c>
      <c r="F3960" t="s">
        <v>8220</v>
      </c>
      <c r="G3960" t="s">
        <v>8223</v>
      </c>
      <c r="H3960" t="s">
        <v>8245</v>
      </c>
      <c r="I3960" s="10">
        <v>1442644651</v>
      </c>
      <c r="J3960">
        <v>1440052651</v>
      </c>
      <c r="K3960" t="b">
        <v>0</v>
      </c>
      <c r="L3960">
        <v>0</v>
      </c>
      <c r="M3960" t="b">
        <v>0</v>
      </c>
      <c r="N3960" s="12" t="s">
        <v>8283</v>
      </c>
      <c r="O3960" t="s">
        <v>8295</v>
      </c>
      <c r="P3960" s="6">
        <f t="shared" si="305"/>
        <v>0</v>
      </c>
      <c r="Q3960" t="e">
        <f t="shared" si="306"/>
        <v>#DIV/0!</v>
      </c>
      <c r="R3960" s="16">
        <f t="shared" si="307"/>
        <v>42236.276053240741</v>
      </c>
      <c r="S3960" s="16">
        <f t="shared" si="308"/>
        <v>42213.662905092591</v>
      </c>
      <c r="T3960">
        <f t="shared" si="309"/>
        <v>2015</v>
      </c>
    </row>
    <row r="3961" spans="1:20" ht="60" hidden="1" x14ac:dyDescent="0.25">
      <c r="A3961">
        <v>3944</v>
      </c>
      <c r="B3961" s="3" t="s">
        <v>3941</v>
      </c>
      <c r="C3961" s="3" t="s">
        <v>8052</v>
      </c>
      <c r="D3961" s="6">
        <v>5000</v>
      </c>
      <c r="E3961" s="8">
        <v>0</v>
      </c>
      <c r="F3961" t="s">
        <v>8220</v>
      </c>
      <c r="G3961" t="s">
        <v>8223</v>
      </c>
      <c r="H3961" t="s">
        <v>8245</v>
      </c>
      <c r="I3961" s="10">
        <v>1440690875</v>
      </c>
      <c r="J3961">
        <v>1438098875</v>
      </c>
      <c r="K3961" t="b">
        <v>0</v>
      </c>
      <c r="L3961">
        <v>0</v>
      </c>
      <c r="M3961" t="b">
        <v>0</v>
      </c>
      <c r="N3961" s="12" t="s">
        <v>8283</v>
      </c>
      <c r="O3961" t="s">
        <v>8286</v>
      </c>
      <c r="P3961" s="6">
        <f t="shared" si="305"/>
        <v>0</v>
      </c>
      <c r="Q3961" t="e">
        <f t="shared" si="306"/>
        <v>#DIV/0!</v>
      </c>
      <c r="R3961" s="16">
        <f t="shared" si="307"/>
        <v>42213.662905092591</v>
      </c>
      <c r="S3961" s="16">
        <f t="shared" si="308"/>
        <v>41941.585231481484</v>
      </c>
      <c r="T3961">
        <f t="shared" si="309"/>
        <v>2015</v>
      </c>
    </row>
    <row r="3962" spans="1:20" ht="60" hidden="1" x14ac:dyDescent="0.25">
      <c r="A3962">
        <v>4031</v>
      </c>
      <c r="B3962" s="3" t="s">
        <v>4027</v>
      </c>
      <c r="C3962" s="3" t="s">
        <v>8136</v>
      </c>
      <c r="D3962" s="6">
        <v>5000</v>
      </c>
      <c r="E3962" s="8">
        <v>0</v>
      </c>
      <c r="F3962" t="s">
        <v>8220</v>
      </c>
      <c r="G3962" t="s">
        <v>8223</v>
      </c>
      <c r="H3962" t="s">
        <v>8245</v>
      </c>
      <c r="I3962" s="10">
        <v>1418914964</v>
      </c>
      <c r="J3962">
        <v>1414591364</v>
      </c>
      <c r="K3962" t="b">
        <v>0</v>
      </c>
      <c r="L3962">
        <v>0</v>
      </c>
      <c r="M3962" t="b">
        <v>0</v>
      </c>
      <c r="N3962" s="12" t="s">
        <v>8283</v>
      </c>
      <c r="O3962" t="s">
        <v>8286</v>
      </c>
      <c r="P3962" s="6">
        <f t="shared" si="305"/>
        <v>0</v>
      </c>
      <c r="Q3962" t="e">
        <f t="shared" si="306"/>
        <v>#DIV/0!</v>
      </c>
      <c r="R3962" s="16">
        <f t="shared" si="307"/>
        <v>41941.585231481484</v>
      </c>
      <c r="S3962" s="16">
        <f t="shared" si="308"/>
        <v>42199.873402777783</v>
      </c>
      <c r="T3962">
        <f t="shared" si="309"/>
        <v>2014</v>
      </c>
    </row>
    <row r="3963" spans="1:20" ht="45" hidden="1" x14ac:dyDescent="0.25">
      <c r="A3963">
        <v>1444</v>
      </c>
      <c r="B3963" s="3" t="s">
        <v>1445</v>
      </c>
      <c r="C3963" s="3" t="s">
        <v>5554</v>
      </c>
      <c r="D3963" s="6">
        <v>4950</v>
      </c>
      <c r="E3963" s="8">
        <v>0</v>
      </c>
      <c r="F3963" t="s">
        <v>8220</v>
      </c>
      <c r="G3963" t="s">
        <v>8235</v>
      </c>
      <c r="H3963" t="s">
        <v>8248</v>
      </c>
      <c r="I3963" s="10">
        <v>1442091462</v>
      </c>
      <c r="J3963">
        <v>1436907462</v>
      </c>
      <c r="K3963" t="b">
        <v>0</v>
      </c>
      <c r="L3963">
        <v>0</v>
      </c>
      <c r="M3963" t="b">
        <v>0</v>
      </c>
      <c r="N3963" s="12" t="s">
        <v>8271</v>
      </c>
      <c r="O3963" t="s">
        <v>8308</v>
      </c>
      <c r="P3963" s="6">
        <f t="shared" si="305"/>
        <v>0</v>
      </c>
      <c r="Q3963" t="e">
        <f t="shared" si="306"/>
        <v>#DIV/0!</v>
      </c>
      <c r="R3963" s="16">
        <f t="shared" si="307"/>
        <v>42199.873402777783</v>
      </c>
      <c r="S3963" s="16">
        <f t="shared" si="308"/>
        <v>42390.002650462964</v>
      </c>
      <c r="T3963">
        <f t="shared" si="309"/>
        <v>2015</v>
      </c>
    </row>
    <row r="3964" spans="1:20" ht="60" hidden="1" x14ac:dyDescent="0.25">
      <c r="A3964">
        <v>2851</v>
      </c>
      <c r="B3964" s="3" t="s">
        <v>2851</v>
      </c>
      <c r="C3964" s="3" t="s">
        <v>6961</v>
      </c>
      <c r="D3964" s="6">
        <v>4500</v>
      </c>
      <c r="E3964" s="8">
        <v>0</v>
      </c>
      <c r="F3964" t="s">
        <v>8220</v>
      </c>
      <c r="G3964" t="s">
        <v>8240</v>
      </c>
      <c r="H3964" t="s">
        <v>8248</v>
      </c>
      <c r="I3964" s="10">
        <v>1454109420</v>
      </c>
      <c r="J3964">
        <v>1453334629</v>
      </c>
      <c r="K3964" t="b">
        <v>0</v>
      </c>
      <c r="L3964">
        <v>0</v>
      </c>
      <c r="M3964" t="b">
        <v>0</v>
      </c>
      <c r="N3964" s="12" t="s">
        <v>8283</v>
      </c>
      <c r="O3964" t="s">
        <v>8286</v>
      </c>
      <c r="P3964" s="6">
        <f t="shared" si="305"/>
        <v>0</v>
      </c>
      <c r="Q3964" t="e">
        <f t="shared" si="306"/>
        <v>#DIV/0!</v>
      </c>
      <c r="R3964" s="16">
        <f t="shared" si="307"/>
        <v>42390.002650462964</v>
      </c>
      <c r="S3964" s="16">
        <f t="shared" si="308"/>
        <v>42483.797395833331</v>
      </c>
      <c r="T3964">
        <f t="shared" si="309"/>
        <v>2016</v>
      </c>
    </row>
    <row r="3965" spans="1:20" ht="75" hidden="1" x14ac:dyDescent="0.25">
      <c r="A3965">
        <v>1052</v>
      </c>
      <c r="B3965" s="3" t="s">
        <v>1053</v>
      </c>
      <c r="C3965" s="3" t="s">
        <v>5162</v>
      </c>
      <c r="D3965" s="6">
        <v>4336</v>
      </c>
      <c r="E3965" s="8">
        <v>0</v>
      </c>
      <c r="F3965" t="s">
        <v>8219</v>
      </c>
      <c r="G3965" t="s">
        <v>8223</v>
      </c>
      <c r="H3965" t="s">
        <v>8245</v>
      </c>
      <c r="I3965" s="10">
        <v>1465243740</v>
      </c>
      <c r="J3965">
        <v>1461438495</v>
      </c>
      <c r="K3965" t="b">
        <v>0</v>
      </c>
      <c r="L3965">
        <v>0</v>
      </c>
      <c r="M3965" t="b">
        <v>0</v>
      </c>
      <c r="N3965" s="12" t="s">
        <v>8306</v>
      </c>
      <c r="O3965" t="s">
        <v>8307</v>
      </c>
      <c r="P3965" s="6">
        <f t="shared" si="305"/>
        <v>0</v>
      </c>
      <c r="Q3965" t="e">
        <f t="shared" si="306"/>
        <v>#DIV/0!</v>
      </c>
      <c r="R3965" s="16">
        <f t="shared" si="307"/>
        <v>42483.797395833331</v>
      </c>
      <c r="S3965" s="16">
        <f t="shared" si="308"/>
        <v>42276.120636574073</v>
      </c>
      <c r="T3965">
        <f t="shared" si="309"/>
        <v>2016</v>
      </c>
    </row>
    <row r="3966" spans="1:20" ht="60" hidden="1" x14ac:dyDescent="0.25">
      <c r="A3966">
        <v>2392</v>
      </c>
      <c r="B3966" s="3" t="s">
        <v>2393</v>
      </c>
      <c r="C3966" s="3" t="s">
        <v>6502</v>
      </c>
      <c r="D3966" s="6">
        <v>4200</v>
      </c>
      <c r="E3966" s="8">
        <v>0</v>
      </c>
      <c r="F3966" t="s">
        <v>8219</v>
      </c>
      <c r="G3966" t="s">
        <v>8223</v>
      </c>
      <c r="H3966" t="s">
        <v>8245</v>
      </c>
      <c r="I3966" s="10">
        <v>1446087223</v>
      </c>
      <c r="J3966">
        <v>1443495223</v>
      </c>
      <c r="K3966" t="b">
        <v>0</v>
      </c>
      <c r="L3966">
        <v>0</v>
      </c>
      <c r="M3966" t="b">
        <v>0</v>
      </c>
      <c r="N3966" s="12" t="s">
        <v>8268</v>
      </c>
      <c r="O3966" t="s">
        <v>8302</v>
      </c>
      <c r="P3966" s="6">
        <f t="shared" si="305"/>
        <v>0</v>
      </c>
      <c r="Q3966" t="e">
        <f t="shared" si="306"/>
        <v>#DIV/0!</v>
      </c>
      <c r="R3966" s="16">
        <f t="shared" si="307"/>
        <v>42276.120636574073</v>
      </c>
      <c r="S3966" s="16">
        <f t="shared" si="308"/>
        <v>42114.928726851853</v>
      </c>
      <c r="T3966">
        <f t="shared" si="309"/>
        <v>2015</v>
      </c>
    </row>
    <row r="3967" spans="1:20" ht="45" hidden="1" x14ac:dyDescent="0.25">
      <c r="A3967">
        <v>124</v>
      </c>
      <c r="B3967" s="3" t="s">
        <v>126</v>
      </c>
      <c r="C3967" s="3" t="s">
        <v>4235</v>
      </c>
      <c r="D3967" s="6">
        <v>4000</v>
      </c>
      <c r="E3967" s="8">
        <v>0</v>
      </c>
      <c r="F3967" t="s">
        <v>8219</v>
      </c>
      <c r="G3967" t="s">
        <v>8223</v>
      </c>
      <c r="H3967" t="s">
        <v>8245</v>
      </c>
      <c r="I3967" s="10">
        <v>1431728242</v>
      </c>
      <c r="J3967">
        <v>1429568242</v>
      </c>
      <c r="K3967" t="b">
        <v>0</v>
      </c>
      <c r="L3967">
        <v>0</v>
      </c>
      <c r="M3967" t="b">
        <v>0</v>
      </c>
      <c r="N3967" s="12" t="s">
        <v>8281</v>
      </c>
      <c r="O3967" t="s">
        <v>8297</v>
      </c>
      <c r="P3967" s="6">
        <f t="shared" si="305"/>
        <v>0</v>
      </c>
      <c r="Q3967" t="e">
        <f t="shared" si="306"/>
        <v>#DIV/0!</v>
      </c>
      <c r="R3967" s="16">
        <f t="shared" si="307"/>
        <v>42114.928726851853</v>
      </c>
      <c r="S3967" s="16">
        <f t="shared" si="308"/>
        <v>42021.783368055556</v>
      </c>
      <c r="T3967">
        <f t="shared" si="309"/>
        <v>2015</v>
      </c>
    </row>
    <row r="3968" spans="1:20" ht="60" hidden="1" x14ac:dyDescent="0.25">
      <c r="A3968">
        <v>766</v>
      </c>
      <c r="B3968" s="3" t="s">
        <v>767</v>
      </c>
      <c r="C3968" s="3" t="s">
        <v>4876</v>
      </c>
      <c r="D3968" s="6">
        <v>4000</v>
      </c>
      <c r="E3968" s="8">
        <v>0</v>
      </c>
      <c r="F3968" t="s">
        <v>8220</v>
      </c>
      <c r="G3968" t="s">
        <v>8228</v>
      </c>
      <c r="H3968" t="s">
        <v>8250</v>
      </c>
      <c r="I3968" s="10">
        <v>1424112483</v>
      </c>
      <c r="J3968">
        <v>1421520483</v>
      </c>
      <c r="K3968" t="b">
        <v>0</v>
      </c>
      <c r="L3968">
        <v>0</v>
      </c>
      <c r="M3968" t="b">
        <v>0</v>
      </c>
      <c r="N3968" s="12" t="s">
        <v>8271</v>
      </c>
      <c r="O3968" t="s">
        <v>8312</v>
      </c>
      <c r="P3968" s="6">
        <f t="shared" si="305"/>
        <v>0</v>
      </c>
      <c r="Q3968" t="e">
        <f t="shared" si="306"/>
        <v>#DIV/0!</v>
      </c>
      <c r="R3968" s="16">
        <f t="shared" si="307"/>
        <v>42021.783368055556</v>
      </c>
      <c r="S3968" s="16">
        <f t="shared" si="308"/>
        <v>42432.276712962965</v>
      </c>
      <c r="T3968">
        <f t="shared" si="309"/>
        <v>2015</v>
      </c>
    </row>
    <row r="3969" spans="1:20" ht="45" hidden="1" x14ac:dyDescent="0.25">
      <c r="A3969">
        <v>1061</v>
      </c>
      <c r="B3969" s="3" t="s">
        <v>1062</v>
      </c>
      <c r="C3969" s="3" t="s">
        <v>5171</v>
      </c>
      <c r="D3969" s="6">
        <v>4000</v>
      </c>
      <c r="E3969" s="8">
        <v>0</v>
      </c>
      <c r="F3969" t="s">
        <v>8219</v>
      </c>
      <c r="G3969" t="s">
        <v>8223</v>
      </c>
      <c r="H3969" t="s">
        <v>8245</v>
      </c>
      <c r="I3969" s="10">
        <v>1462150800</v>
      </c>
      <c r="J3969">
        <v>1456987108</v>
      </c>
      <c r="K3969" t="b">
        <v>0</v>
      </c>
      <c r="L3969">
        <v>0</v>
      </c>
      <c r="M3969" t="b">
        <v>0</v>
      </c>
      <c r="N3969" s="12" t="s">
        <v>8306</v>
      </c>
      <c r="O3969" t="s">
        <v>8307</v>
      </c>
      <c r="P3969" s="6">
        <f t="shared" si="305"/>
        <v>0</v>
      </c>
      <c r="Q3969" t="e">
        <f t="shared" si="306"/>
        <v>#DIV/0!</v>
      </c>
      <c r="R3969" s="16">
        <f t="shared" si="307"/>
        <v>42432.276712962965</v>
      </c>
      <c r="S3969" s="16">
        <f t="shared" si="308"/>
        <v>42022.006099537044</v>
      </c>
      <c r="T3969">
        <f t="shared" si="309"/>
        <v>2016</v>
      </c>
    </row>
    <row r="3970" spans="1:20" ht="45" hidden="1" x14ac:dyDescent="0.25">
      <c r="A3970">
        <v>1142</v>
      </c>
      <c r="B3970" s="3" t="s">
        <v>1143</v>
      </c>
      <c r="C3970" s="3" t="s">
        <v>5252</v>
      </c>
      <c r="D3970" s="6">
        <v>4000</v>
      </c>
      <c r="E3970" s="8">
        <v>0</v>
      </c>
      <c r="F3970" t="s">
        <v>8220</v>
      </c>
      <c r="G3970" t="s">
        <v>8223</v>
      </c>
      <c r="H3970" t="s">
        <v>8245</v>
      </c>
      <c r="I3970" s="10">
        <v>1424131727</v>
      </c>
      <c r="J3970">
        <v>1421539727</v>
      </c>
      <c r="K3970" t="b">
        <v>0</v>
      </c>
      <c r="L3970">
        <v>0</v>
      </c>
      <c r="M3970" t="b">
        <v>0</v>
      </c>
      <c r="N3970" s="12" t="s">
        <v>8276</v>
      </c>
      <c r="O3970" t="s">
        <v>8304</v>
      </c>
      <c r="P3970" s="6">
        <f t="shared" ref="P3970:P4033" si="310">ROUND(E3970/D3970*100,2)</f>
        <v>0</v>
      </c>
      <c r="Q3970" t="e">
        <f t="shared" ref="Q3970:Q4033" si="311">ROUND(E3970/L3970,2)</f>
        <v>#DIV/0!</v>
      </c>
      <c r="R3970" s="16">
        <f t="shared" si="307"/>
        <v>42022.006099537044</v>
      </c>
      <c r="S3970" s="16">
        <f t="shared" si="308"/>
        <v>41945.133506944447</v>
      </c>
      <c r="T3970">
        <f t="shared" si="309"/>
        <v>2015</v>
      </c>
    </row>
    <row r="3971" spans="1:20" ht="45" hidden="1" x14ac:dyDescent="0.25">
      <c r="A3971">
        <v>1409</v>
      </c>
      <c r="B3971" s="3" t="s">
        <v>1410</v>
      </c>
      <c r="C3971" s="3" t="s">
        <v>5519</v>
      </c>
      <c r="D3971" s="6">
        <v>4000</v>
      </c>
      <c r="E3971" s="8">
        <v>0</v>
      </c>
      <c r="F3971" t="s">
        <v>8220</v>
      </c>
      <c r="G3971" t="s">
        <v>8223</v>
      </c>
      <c r="H3971" t="s">
        <v>8245</v>
      </c>
      <c r="I3971" s="10">
        <v>1420085535</v>
      </c>
      <c r="J3971">
        <v>1414897935</v>
      </c>
      <c r="K3971" t="b">
        <v>0</v>
      </c>
      <c r="L3971">
        <v>0</v>
      </c>
      <c r="M3971" t="b">
        <v>0</v>
      </c>
      <c r="N3971" s="12" t="s">
        <v>8271</v>
      </c>
      <c r="O3971" t="s">
        <v>8308</v>
      </c>
      <c r="P3971" s="6">
        <f t="shared" si="310"/>
        <v>0</v>
      </c>
      <c r="Q3971" t="e">
        <f t="shared" si="311"/>
        <v>#DIV/0!</v>
      </c>
      <c r="R3971" s="16">
        <f t="shared" ref="R3971:R4034" si="312">(((J3971/60)/60)/24)+DATE(1970,1,1)</f>
        <v>41945.133506944447</v>
      </c>
      <c r="S3971" s="16">
        <f t="shared" ref="S3971:S4034" si="313">(((J3972/60)/60)/24)+DATE(1970,1,1)</f>
        <v>40079.566157407404</v>
      </c>
      <c r="T3971">
        <f t="shared" ref="T3971:T4034" si="314">YEAR(R3971)</f>
        <v>2014</v>
      </c>
    </row>
    <row r="3972" spans="1:20" ht="60" hidden="1" x14ac:dyDescent="0.25">
      <c r="A3972">
        <v>1562</v>
      </c>
      <c r="B3972" s="3" t="s">
        <v>1563</v>
      </c>
      <c r="C3972" s="3" t="s">
        <v>5672</v>
      </c>
      <c r="D3972" s="6">
        <v>4000</v>
      </c>
      <c r="E3972" s="8">
        <v>0</v>
      </c>
      <c r="F3972" t="s">
        <v>8219</v>
      </c>
      <c r="G3972" t="s">
        <v>8223</v>
      </c>
      <c r="H3972" t="s">
        <v>8245</v>
      </c>
      <c r="I3972" s="10">
        <v>1259715000</v>
      </c>
      <c r="J3972">
        <v>1253712916</v>
      </c>
      <c r="K3972" t="b">
        <v>0</v>
      </c>
      <c r="L3972">
        <v>0</v>
      </c>
      <c r="M3972" t="b">
        <v>0</v>
      </c>
      <c r="N3972" s="12" t="s">
        <v>8271</v>
      </c>
      <c r="O3972" t="s">
        <v>8309</v>
      </c>
      <c r="P3972" s="6">
        <f t="shared" si="310"/>
        <v>0</v>
      </c>
      <c r="Q3972" t="e">
        <f t="shared" si="311"/>
        <v>#DIV/0!</v>
      </c>
      <c r="R3972" s="16">
        <f t="shared" si="312"/>
        <v>40079.566157407404</v>
      </c>
      <c r="S3972" s="16">
        <f t="shared" si="313"/>
        <v>42325.683807870373</v>
      </c>
      <c r="T3972">
        <f t="shared" si="314"/>
        <v>2009</v>
      </c>
    </row>
    <row r="3973" spans="1:20" ht="60" hidden="1" x14ac:dyDescent="0.25">
      <c r="A3973">
        <v>1732</v>
      </c>
      <c r="B3973" s="3" t="s">
        <v>1733</v>
      </c>
      <c r="C3973" s="3" t="s">
        <v>5842</v>
      </c>
      <c r="D3973" s="6">
        <v>4000</v>
      </c>
      <c r="E3973" s="8">
        <v>0</v>
      </c>
      <c r="F3973" t="s">
        <v>8220</v>
      </c>
      <c r="G3973" t="s">
        <v>8223</v>
      </c>
      <c r="H3973" t="s">
        <v>8245</v>
      </c>
      <c r="I3973" s="10">
        <v>1452920400</v>
      </c>
      <c r="J3973">
        <v>1447777481</v>
      </c>
      <c r="K3973" t="b">
        <v>0</v>
      </c>
      <c r="L3973">
        <v>0</v>
      </c>
      <c r="M3973" t="b">
        <v>0</v>
      </c>
      <c r="N3973" s="12" t="s">
        <v>8287</v>
      </c>
      <c r="O3973" t="s">
        <v>8290</v>
      </c>
      <c r="P3973" s="6">
        <f t="shared" si="310"/>
        <v>0</v>
      </c>
      <c r="Q3973" t="e">
        <f t="shared" si="311"/>
        <v>#DIV/0!</v>
      </c>
      <c r="R3973" s="16">
        <f t="shared" si="312"/>
        <v>42325.683807870373</v>
      </c>
      <c r="S3973" s="16">
        <f t="shared" si="313"/>
        <v>42157.916481481487</v>
      </c>
      <c r="T3973">
        <f t="shared" si="314"/>
        <v>2015</v>
      </c>
    </row>
    <row r="3974" spans="1:20" ht="60" hidden="1" x14ac:dyDescent="0.25">
      <c r="A3974">
        <v>2398</v>
      </c>
      <c r="B3974" s="3" t="s">
        <v>2399</v>
      </c>
      <c r="C3974" s="3" t="s">
        <v>6508</v>
      </c>
      <c r="D3974" s="6">
        <v>4000</v>
      </c>
      <c r="E3974" s="8">
        <v>0</v>
      </c>
      <c r="F3974" t="s">
        <v>8219</v>
      </c>
      <c r="G3974" t="s">
        <v>8223</v>
      </c>
      <c r="H3974" t="s">
        <v>8245</v>
      </c>
      <c r="I3974" s="10">
        <v>1435874384</v>
      </c>
      <c r="J3974">
        <v>1433282384</v>
      </c>
      <c r="K3974" t="b">
        <v>0</v>
      </c>
      <c r="L3974">
        <v>0</v>
      </c>
      <c r="M3974" t="b">
        <v>0</v>
      </c>
      <c r="N3974" s="12" t="s">
        <v>8268</v>
      </c>
      <c r="O3974" t="s">
        <v>8302</v>
      </c>
      <c r="P3974" s="6">
        <f t="shared" si="310"/>
        <v>0</v>
      </c>
      <c r="Q3974" t="e">
        <f t="shared" si="311"/>
        <v>#DIV/0!</v>
      </c>
      <c r="R3974" s="16">
        <f t="shared" si="312"/>
        <v>42157.916481481487</v>
      </c>
      <c r="S3974" s="16">
        <f t="shared" si="313"/>
        <v>41194.579027777778</v>
      </c>
      <c r="T3974">
        <f t="shared" si="314"/>
        <v>2015</v>
      </c>
    </row>
    <row r="3975" spans="1:20" ht="45" hidden="1" x14ac:dyDescent="0.25">
      <c r="A3975">
        <v>2765</v>
      </c>
      <c r="B3975" s="3" t="s">
        <v>2765</v>
      </c>
      <c r="C3975" s="3" t="s">
        <v>6875</v>
      </c>
      <c r="D3975" s="6">
        <v>4000</v>
      </c>
      <c r="E3975" s="8">
        <v>0</v>
      </c>
      <c r="F3975" t="s">
        <v>8220</v>
      </c>
      <c r="G3975" t="s">
        <v>8223</v>
      </c>
      <c r="H3975" t="s">
        <v>8245</v>
      </c>
      <c r="I3975" s="10">
        <v>1351432428</v>
      </c>
      <c r="J3975">
        <v>1350050028</v>
      </c>
      <c r="K3975" t="b">
        <v>0</v>
      </c>
      <c r="L3975">
        <v>0</v>
      </c>
      <c r="M3975" t="b">
        <v>0</v>
      </c>
      <c r="N3975" s="12" t="s">
        <v>8271</v>
      </c>
      <c r="O3975" t="s">
        <v>8316</v>
      </c>
      <c r="P3975" s="6">
        <f t="shared" si="310"/>
        <v>0</v>
      </c>
      <c r="Q3975" t="e">
        <f t="shared" si="311"/>
        <v>#DIV/0!</v>
      </c>
      <c r="R3975" s="16">
        <f t="shared" si="312"/>
        <v>41194.579027777778</v>
      </c>
      <c r="S3975" s="16">
        <f t="shared" si="313"/>
        <v>42683.151331018518</v>
      </c>
      <c r="T3975">
        <f t="shared" si="314"/>
        <v>2012</v>
      </c>
    </row>
    <row r="3976" spans="1:20" ht="45" hidden="1" x14ac:dyDescent="0.25">
      <c r="A3976">
        <v>3190</v>
      </c>
      <c r="B3976" s="3" t="s">
        <v>3190</v>
      </c>
      <c r="C3976" s="3" t="s">
        <v>7300</v>
      </c>
      <c r="D3976" s="6">
        <v>4000</v>
      </c>
      <c r="E3976" s="8">
        <v>0</v>
      </c>
      <c r="F3976" t="s">
        <v>8220</v>
      </c>
      <c r="G3976" t="s">
        <v>8228</v>
      </c>
      <c r="H3976" t="s">
        <v>8250</v>
      </c>
      <c r="I3976" s="10">
        <v>1481258275</v>
      </c>
      <c r="J3976">
        <v>1478662675</v>
      </c>
      <c r="K3976" t="b">
        <v>0</v>
      </c>
      <c r="L3976">
        <v>0</v>
      </c>
      <c r="M3976" t="b">
        <v>0</v>
      </c>
      <c r="N3976" s="12" t="s">
        <v>8283</v>
      </c>
      <c r="O3976" t="s">
        <v>8295</v>
      </c>
      <c r="P3976" s="6">
        <f t="shared" si="310"/>
        <v>0</v>
      </c>
      <c r="Q3976" t="e">
        <f t="shared" si="311"/>
        <v>#DIV/0!</v>
      </c>
      <c r="R3976" s="16">
        <f t="shared" si="312"/>
        <v>42683.151331018518</v>
      </c>
      <c r="S3976" s="16">
        <f t="shared" si="313"/>
        <v>42282.655543981484</v>
      </c>
      <c r="T3976">
        <f t="shared" si="314"/>
        <v>2016</v>
      </c>
    </row>
    <row r="3977" spans="1:20" ht="45" hidden="1" x14ac:dyDescent="0.25">
      <c r="A3977">
        <v>4026</v>
      </c>
      <c r="B3977" s="3" t="s">
        <v>4022</v>
      </c>
      <c r="C3977" s="3" t="s">
        <v>8131</v>
      </c>
      <c r="D3977" s="6">
        <v>4000</v>
      </c>
      <c r="E3977" s="8">
        <v>0</v>
      </c>
      <c r="F3977" t="s">
        <v>8220</v>
      </c>
      <c r="G3977" t="s">
        <v>8223</v>
      </c>
      <c r="H3977" t="s">
        <v>8245</v>
      </c>
      <c r="I3977" s="10">
        <v>1449247439</v>
      </c>
      <c r="J3977">
        <v>1444059839</v>
      </c>
      <c r="K3977" t="b">
        <v>0</v>
      </c>
      <c r="L3977">
        <v>0</v>
      </c>
      <c r="M3977" t="b">
        <v>0</v>
      </c>
      <c r="N3977" s="12" t="s">
        <v>8283</v>
      </c>
      <c r="O3977" t="s">
        <v>8286</v>
      </c>
      <c r="P3977" s="6">
        <f t="shared" si="310"/>
        <v>0</v>
      </c>
      <c r="Q3977" t="e">
        <f t="shared" si="311"/>
        <v>#DIV/0!</v>
      </c>
      <c r="R3977" s="16">
        <f t="shared" si="312"/>
        <v>42282.655543981484</v>
      </c>
      <c r="S3977" s="16">
        <f t="shared" si="313"/>
        <v>42690.858449074076</v>
      </c>
      <c r="T3977">
        <f t="shared" si="314"/>
        <v>2015</v>
      </c>
    </row>
    <row r="3978" spans="1:20" ht="45" hidden="1" x14ac:dyDescent="0.25">
      <c r="A3978">
        <v>762</v>
      </c>
      <c r="B3978" s="3" t="s">
        <v>763</v>
      </c>
      <c r="C3978" s="3" t="s">
        <v>4872</v>
      </c>
      <c r="D3978" s="6">
        <v>3500</v>
      </c>
      <c r="E3978" s="8">
        <v>0</v>
      </c>
      <c r="F3978" t="s">
        <v>8220</v>
      </c>
      <c r="G3978" t="s">
        <v>8237</v>
      </c>
      <c r="H3978" t="s">
        <v>8255</v>
      </c>
      <c r="I3978" s="10">
        <v>1480831200</v>
      </c>
      <c r="J3978">
        <v>1479328570</v>
      </c>
      <c r="K3978" t="b">
        <v>0</v>
      </c>
      <c r="L3978">
        <v>0</v>
      </c>
      <c r="M3978" t="b">
        <v>0</v>
      </c>
      <c r="N3978" s="12" t="s">
        <v>8271</v>
      </c>
      <c r="O3978" t="s">
        <v>8312</v>
      </c>
      <c r="P3978" s="6">
        <f t="shared" si="310"/>
        <v>0</v>
      </c>
      <c r="Q3978" t="e">
        <f t="shared" si="311"/>
        <v>#DIV/0!</v>
      </c>
      <c r="R3978" s="16">
        <f t="shared" si="312"/>
        <v>42690.858449074076</v>
      </c>
      <c r="S3978" s="16">
        <f t="shared" si="313"/>
        <v>42406.992418981477</v>
      </c>
      <c r="T3978">
        <f t="shared" si="314"/>
        <v>2016</v>
      </c>
    </row>
    <row r="3979" spans="1:20" ht="60" hidden="1" x14ac:dyDescent="0.25">
      <c r="A3979">
        <v>1055</v>
      </c>
      <c r="B3979" s="3" t="s">
        <v>1056</v>
      </c>
      <c r="C3979" s="3" t="s">
        <v>5165</v>
      </c>
      <c r="D3979" s="6">
        <v>3500</v>
      </c>
      <c r="E3979" s="8">
        <v>0</v>
      </c>
      <c r="F3979" t="s">
        <v>8219</v>
      </c>
      <c r="G3979" t="s">
        <v>8223</v>
      </c>
      <c r="H3979" t="s">
        <v>8245</v>
      </c>
      <c r="I3979" s="10">
        <v>1457394545</v>
      </c>
      <c r="J3979">
        <v>1454802545</v>
      </c>
      <c r="K3979" t="b">
        <v>0</v>
      </c>
      <c r="L3979">
        <v>0</v>
      </c>
      <c r="M3979" t="b">
        <v>0</v>
      </c>
      <c r="N3979" s="12" t="s">
        <v>8306</v>
      </c>
      <c r="O3979" t="s">
        <v>8307</v>
      </c>
      <c r="P3979" s="6">
        <f t="shared" si="310"/>
        <v>0</v>
      </c>
      <c r="Q3979" t="e">
        <f t="shared" si="311"/>
        <v>#DIV/0!</v>
      </c>
      <c r="R3979" s="16">
        <f t="shared" si="312"/>
        <v>42406.992418981477</v>
      </c>
      <c r="S3979" s="16">
        <f t="shared" si="313"/>
        <v>42121.824525462958</v>
      </c>
      <c r="T3979">
        <f t="shared" si="314"/>
        <v>2016</v>
      </c>
    </row>
    <row r="3980" spans="1:20" ht="60" hidden="1" x14ac:dyDescent="0.25">
      <c r="A3980">
        <v>1551</v>
      </c>
      <c r="B3980" s="3" t="s">
        <v>1552</v>
      </c>
      <c r="C3980" s="3" t="s">
        <v>5661</v>
      </c>
      <c r="D3980" s="6">
        <v>3500</v>
      </c>
      <c r="E3980" s="8">
        <v>0</v>
      </c>
      <c r="F3980" t="s">
        <v>8220</v>
      </c>
      <c r="G3980" t="s">
        <v>8223</v>
      </c>
      <c r="H3980" t="s">
        <v>8245</v>
      </c>
      <c r="I3980" s="10">
        <v>1432756039</v>
      </c>
      <c r="J3980">
        <v>1430164039</v>
      </c>
      <c r="K3980" t="b">
        <v>0</v>
      </c>
      <c r="L3980">
        <v>0</v>
      </c>
      <c r="M3980" t="b">
        <v>0</v>
      </c>
      <c r="N3980" s="12" t="s">
        <v>8273</v>
      </c>
      <c r="O3980" t="s">
        <v>8315</v>
      </c>
      <c r="P3980" s="6">
        <f t="shared" si="310"/>
        <v>0</v>
      </c>
      <c r="Q3980" t="e">
        <f t="shared" si="311"/>
        <v>#DIV/0!</v>
      </c>
      <c r="R3980" s="16">
        <f t="shared" si="312"/>
        <v>42121.824525462958</v>
      </c>
      <c r="S3980" s="16">
        <f t="shared" si="313"/>
        <v>40434.853402777779</v>
      </c>
      <c r="T3980">
        <f t="shared" si="314"/>
        <v>2015</v>
      </c>
    </row>
    <row r="3981" spans="1:20" ht="45" hidden="1" x14ac:dyDescent="0.25">
      <c r="A3981">
        <v>916</v>
      </c>
      <c r="B3981" s="3" t="s">
        <v>917</v>
      </c>
      <c r="C3981" s="3" t="s">
        <v>5026</v>
      </c>
      <c r="D3981" s="6">
        <v>3300</v>
      </c>
      <c r="E3981" s="8">
        <v>0</v>
      </c>
      <c r="F3981" t="s">
        <v>8220</v>
      </c>
      <c r="G3981" t="s">
        <v>8223</v>
      </c>
      <c r="H3981" t="s">
        <v>8245</v>
      </c>
      <c r="I3981" s="10">
        <v>1287723600</v>
      </c>
      <c r="J3981">
        <v>1284409734</v>
      </c>
      <c r="K3981" t="b">
        <v>0</v>
      </c>
      <c r="L3981">
        <v>0</v>
      </c>
      <c r="M3981" t="b">
        <v>0</v>
      </c>
      <c r="N3981" s="12" t="s">
        <v>8287</v>
      </c>
      <c r="O3981" t="s">
        <v>8310</v>
      </c>
      <c r="P3981" s="6">
        <f t="shared" si="310"/>
        <v>0</v>
      </c>
      <c r="Q3981" t="e">
        <f t="shared" si="311"/>
        <v>#DIV/0!</v>
      </c>
      <c r="R3981" s="16">
        <f t="shared" si="312"/>
        <v>40434.853402777779</v>
      </c>
      <c r="S3981" s="16">
        <f t="shared" si="313"/>
        <v>41747.887060185189</v>
      </c>
      <c r="T3981">
        <f t="shared" si="314"/>
        <v>2010</v>
      </c>
    </row>
    <row r="3982" spans="1:20" ht="60" hidden="1" x14ac:dyDescent="0.25">
      <c r="A3982">
        <v>2751</v>
      </c>
      <c r="B3982" s="3" t="s">
        <v>2751</v>
      </c>
      <c r="C3982" s="3" t="s">
        <v>6861</v>
      </c>
      <c r="D3982" s="6">
        <v>3274</v>
      </c>
      <c r="E3982" s="8">
        <v>0</v>
      </c>
      <c r="F3982" t="s">
        <v>8220</v>
      </c>
      <c r="G3982" t="s">
        <v>8223</v>
      </c>
      <c r="H3982" t="s">
        <v>8245</v>
      </c>
      <c r="I3982" s="10">
        <v>1403039842</v>
      </c>
      <c r="J3982">
        <v>1397855842</v>
      </c>
      <c r="K3982" t="b">
        <v>0</v>
      </c>
      <c r="L3982">
        <v>0</v>
      </c>
      <c r="M3982" t="b">
        <v>0</v>
      </c>
      <c r="N3982" s="12" t="s">
        <v>8271</v>
      </c>
      <c r="O3982" t="s">
        <v>8316</v>
      </c>
      <c r="P3982" s="6">
        <f t="shared" si="310"/>
        <v>0</v>
      </c>
      <c r="Q3982" t="e">
        <f t="shared" si="311"/>
        <v>#DIV/0!</v>
      </c>
      <c r="R3982" s="16">
        <f t="shared" si="312"/>
        <v>41747.887060185189</v>
      </c>
      <c r="S3982" s="16">
        <f t="shared" si="313"/>
        <v>41410.703993055555</v>
      </c>
      <c r="T3982">
        <f t="shared" si="314"/>
        <v>2014</v>
      </c>
    </row>
    <row r="3983" spans="1:20" ht="60" hidden="1" x14ac:dyDescent="0.25">
      <c r="A3983">
        <v>1122</v>
      </c>
      <c r="B3983" s="3" t="s">
        <v>1123</v>
      </c>
      <c r="C3983" s="3" t="s">
        <v>5232</v>
      </c>
      <c r="D3983" s="6">
        <v>3200</v>
      </c>
      <c r="E3983" s="8">
        <v>0</v>
      </c>
      <c r="F3983" t="s">
        <v>8220</v>
      </c>
      <c r="G3983" t="s">
        <v>8224</v>
      </c>
      <c r="H3983" t="s">
        <v>8246</v>
      </c>
      <c r="I3983" s="10">
        <v>1369932825</v>
      </c>
      <c r="J3983">
        <v>1368723225</v>
      </c>
      <c r="K3983" t="b">
        <v>0</v>
      </c>
      <c r="L3983">
        <v>0</v>
      </c>
      <c r="M3983" t="b">
        <v>0</v>
      </c>
      <c r="N3983" s="12" t="s">
        <v>8276</v>
      </c>
      <c r="O3983" t="s">
        <v>8294</v>
      </c>
      <c r="P3983" s="6">
        <f t="shared" si="310"/>
        <v>0</v>
      </c>
      <c r="Q3983" t="e">
        <f t="shared" si="311"/>
        <v>#DIV/0!</v>
      </c>
      <c r="R3983" s="16">
        <f t="shared" si="312"/>
        <v>41410.703993055555</v>
      </c>
      <c r="S3983" s="16">
        <f t="shared" si="313"/>
        <v>42651.006273148145</v>
      </c>
      <c r="T3983">
        <f t="shared" si="314"/>
        <v>2013</v>
      </c>
    </row>
    <row r="3984" spans="1:20" ht="60" hidden="1" x14ac:dyDescent="0.25">
      <c r="A3984">
        <v>1994</v>
      </c>
      <c r="B3984" s="3" t="s">
        <v>1995</v>
      </c>
      <c r="C3984" s="3" t="s">
        <v>6104</v>
      </c>
      <c r="D3984" s="6">
        <v>3200</v>
      </c>
      <c r="E3984" s="8">
        <v>0</v>
      </c>
      <c r="F3984" t="s">
        <v>8220</v>
      </c>
      <c r="G3984" t="s">
        <v>8223</v>
      </c>
      <c r="H3984" t="s">
        <v>8245</v>
      </c>
      <c r="I3984" s="10">
        <v>1481072942</v>
      </c>
      <c r="J3984">
        <v>1475885342</v>
      </c>
      <c r="K3984" t="b">
        <v>0</v>
      </c>
      <c r="L3984">
        <v>0</v>
      </c>
      <c r="M3984" t="b">
        <v>0</v>
      </c>
      <c r="N3984" s="12" t="s">
        <v>8273</v>
      </c>
      <c r="O3984" t="s">
        <v>8313</v>
      </c>
      <c r="P3984" s="6">
        <f t="shared" si="310"/>
        <v>0</v>
      </c>
      <c r="Q3984" t="e">
        <f t="shared" si="311"/>
        <v>#DIV/0!</v>
      </c>
      <c r="R3984" s="16">
        <f t="shared" si="312"/>
        <v>42651.006273148145</v>
      </c>
      <c r="S3984" s="16">
        <f t="shared" si="313"/>
        <v>42096.410115740742</v>
      </c>
      <c r="T3984">
        <f t="shared" si="314"/>
        <v>2016</v>
      </c>
    </row>
    <row r="3985" spans="1:20" ht="60" hidden="1" x14ac:dyDescent="0.25">
      <c r="A3985">
        <v>136</v>
      </c>
      <c r="B3985" s="3" t="s">
        <v>138</v>
      </c>
      <c r="C3985" s="3" t="s">
        <v>4232</v>
      </c>
      <c r="D3985" s="6">
        <v>3000</v>
      </c>
      <c r="E3985" s="8">
        <v>0</v>
      </c>
      <c r="F3985" t="s">
        <v>8219</v>
      </c>
      <c r="G3985" t="s">
        <v>8223</v>
      </c>
      <c r="H3985" t="s">
        <v>8245</v>
      </c>
      <c r="I3985" s="10">
        <v>1431771360</v>
      </c>
      <c r="J3985">
        <v>1427968234</v>
      </c>
      <c r="K3985" t="b">
        <v>0</v>
      </c>
      <c r="L3985">
        <v>0</v>
      </c>
      <c r="M3985" t="b">
        <v>0</v>
      </c>
      <c r="N3985" s="12" t="s">
        <v>8281</v>
      </c>
      <c r="O3985" t="s">
        <v>8297</v>
      </c>
      <c r="P3985" s="6">
        <f t="shared" si="310"/>
        <v>0</v>
      </c>
      <c r="Q3985" t="e">
        <f t="shared" si="311"/>
        <v>#DIV/0!</v>
      </c>
      <c r="R3985" s="16">
        <f t="shared" si="312"/>
        <v>42096.410115740742</v>
      </c>
      <c r="S3985" s="16">
        <f t="shared" si="313"/>
        <v>42383.933993055558</v>
      </c>
      <c r="T3985">
        <f t="shared" si="314"/>
        <v>2015</v>
      </c>
    </row>
    <row r="3986" spans="1:20" ht="60" hidden="1" x14ac:dyDescent="0.25">
      <c r="A3986">
        <v>229</v>
      </c>
      <c r="B3986" s="3" t="s">
        <v>231</v>
      </c>
      <c r="C3986" s="3" t="s">
        <v>4339</v>
      </c>
      <c r="D3986" s="6">
        <v>3000</v>
      </c>
      <c r="E3986" s="8">
        <v>0</v>
      </c>
      <c r="F3986" t="s">
        <v>8220</v>
      </c>
      <c r="G3986" t="s">
        <v>8235</v>
      </c>
      <c r="H3986" t="s">
        <v>8248</v>
      </c>
      <c r="I3986" s="10">
        <v>1455402297</v>
      </c>
      <c r="J3986">
        <v>1452810297</v>
      </c>
      <c r="K3986" t="b">
        <v>0</v>
      </c>
      <c r="L3986">
        <v>0</v>
      </c>
      <c r="M3986" t="b">
        <v>0</v>
      </c>
      <c r="N3986" s="12" t="s">
        <v>8281</v>
      </c>
      <c r="O3986" t="s">
        <v>8285</v>
      </c>
      <c r="P3986" s="6">
        <f t="shared" si="310"/>
        <v>0</v>
      </c>
      <c r="Q3986" t="e">
        <f t="shared" si="311"/>
        <v>#DIV/0!</v>
      </c>
      <c r="R3986" s="16">
        <f t="shared" si="312"/>
        <v>42383.933993055558</v>
      </c>
      <c r="S3986" s="16">
        <f t="shared" si="313"/>
        <v>42228.629884259266</v>
      </c>
      <c r="T3986">
        <f t="shared" si="314"/>
        <v>2016</v>
      </c>
    </row>
    <row r="3987" spans="1:20" ht="60" hidden="1" x14ac:dyDescent="0.25">
      <c r="A3987">
        <v>433</v>
      </c>
      <c r="B3987" s="3" t="s">
        <v>434</v>
      </c>
      <c r="C3987" s="3" t="s">
        <v>4543</v>
      </c>
      <c r="D3987" s="6">
        <v>3000</v>
      </c>
      <c r="E3987" s="8">
        <v>0</v>
      </c>
      <c r="F3987" t="s">
        <v>8220</v>
      </c>
      <c r="G3987" t="s">
        <v>8223</v>
      </c>
      <c r="H3987" t="s">
        <v>8245</v>
      </c>
      <c r="I3987" s="10">
        <v>1444576022</v>
      </c>
      <c r="J3987">
        <v>1439392022</v>
      </c>
      <c r="K3987" t="b">
        <v>0</v>
      </c>
      <c r="L3987">
        <v>0</v>
      </c>
      <c r="M3987" t="b">
        <v>0</v>
      </c>
      <c r="N3987" s="12" t="s">
        <v>8281</v>
      </c>
      <c r="O3987" t="s">
        <v>8299</v>
      </c>
      <c r="P3987" s="6">
        <f t="shared" si="310"/>
        <v>0</v>
      </c>
      <c r="Q3987" t="e">
        <f t="shared" si="311"/>
        <v>#DIV/0!</v>
      </c>
      <c r="R3987" s="16">
        <f t="shared" si="312"/>
        <v>42228.629884259266</v>
      </c>
      <c r="S3987" s="16">
        <f t="shared" si="313"/>
        <v>41211.688750000001</v>
      </c>
      <c r="T3987">
        <f t="shared" si="314"/>
        <v>2015</v>
      </c>
    </row>
    <row r="3988" spans="1:20" ht="60" hidden="1" x14ac:dyDescent="0.25">
      <c r="A3988">
        <v>897</v>
      </c>
      <c r="B3988" s="3" t="s">
        <v>898</v>
      </c>
      <c r="C3988" s="3" t="s">
        <v>5007</v>
      </c>
      <c r="D3988" s="6">
        <v>3000</v>
      </c>
      <c r="E3988" s="8">
        <v>0</v>
      </c>
      <c r="F3988" t="s">
        <v>8220</v>
      </c>
      <c r="G3988" t="s">
        <v>8223</v>
      </c>
      <c r="H3988" t="s">
        <v>8245</v>
      </c>
      <c r="I3988" s="10">
        <v>1354123908</v>
      </c>
      <c r="J3988">
        <v>1351528308</v>
      </c>
      <c r="K3988" t="b">
        <v>0</v>
      </c>
      <c r="L3988">
        <v>0</v>
      </c>
      <c r="M3988" t="b">
        <v>0</v>
      </c>
      <c r="N3988" s="12" t="s">
        <v>8287</v>
      </c>
      <c r="O3988" t="s">
        <v>8288</v>
      </c>
      <c r="P3988" s="6">
        <f t="shared" si="310"/>
        <v>0</v>
      </c>
      <c r="Q3988" t="e">
        <f t="shared" si="311"/>
        <v>#DIV/0!</v>
      </c>
      <c r="R3988" s="16">
        <f t="shared" si="312"/>
        <v>41211.688750000001</v>
      </c>
      <c r="S3988" s="16">
        <f t="shared" si="313"/>
        <v>42319.851388888885</v>
      </c>
      <c r="T3988">
        <f t="shared" si="314"/>
        <v>2012</v>
      </c>
    </row>
    <row r="3989" spans="1:20" ht="60" hidden="1" x14ac:dyDescent="0.25">
      <c r="A3989">
        <v>1046</v>
      </c>
      <c r="B3989" s="3" t="s">
        <v>1047</v>
      </c>
      <c r="C3989" s="3" t="s">
        <v>5156</v>
      </c>
      <c r="D3989" s="6">
        <v>3000</v>
      </c>
      <c r="E3989" s="8">
        <v>0</v>
      </c>
      <c r="F3989" t="s">
        <v>8219</v>
      </c>
      <c r="G3989" t="s">
        <v>8235</v>
      </c>
      <c r="H3989" t="s">
        <v>8248</v>
      </c>
      <c r="I3989" s="10">
        <v>1451161560</v>
      </c>
      <c r="J3989">
        <v>1447273560</v>
      </c>
      <c r="K3989" t="b">
        <v>0</v>
      </c>
      <c r="L3989">
        <v>0</v>
      </c>
      <c r="M3989" t="b">
        <v>0</v>
      </c>
      <c r="N3989" s="12" t="s">
        <v>8306</v>
      </c>
      <c r="O3989" t="s">
        <v>8307</v>
      </c>
      <c r="P3989" s="6">
        <f t="shared" si="310"/>
        <v>0</v>
      </c>
      <c r="Q3989" t="e">
        <f t="shared" si="311"/>
        <v>#DIV/0!</v>
      </c>
      <c r="R3989" s="16">
        <f t="shared" si="312"/>
        <v>42319.851388888885</v>
      </c>
      <c r="S3989" s="16">
        <f t="shared" si="313"/>
        <v>42212.624189814815</v>
      </c>
      <c r="T3989">
        <f t="shared" si="314"/>
        <v>2015</v>
      </c>
    </row>
    <row r="3990" spans="1:20" ht="60" hidden="1" x14ac:dyDescent="0.25">
      <c r="A3990">
        <v>1125</v>
      </c>
      <c r="B3990" s="3" t="s">
        <v>1126</v>
      </c>
      <c r="C3990" s="3" t="s">
        <v>5235</v>
      </c>
      <c r="D3990" s="6">
        <v>3000</v>
      </c>
      <c r="E3990" s="8">
        <v>0</v>
      </c>
      <c r="F3990" t="s">
        <v>8220</v>
      </c>
      <c r="G3990" t="s">
        <v>8224</v>
      </c>
      <c r="H3990" t="s">
        <v>8246</v>
      </c>
      <c r="I3990" s="10">
        <v>1443193130</v>
      </c>
      <c r="J3990">
        <v>1438009130</v>
      </c>
      <c r="K3990" t="b">
        <v>0</v>
      </c>
      <c r="L3990">
        <v>0</v>
      </c>
      <c r="M3990" t="b">
        <v>0</v>
      </c>
      <c r="N3990" s="12" t="s">
        <v>8276</v>
      </c>
      <c r="O3990" t="s">
        <v>8304</v>
      </c>
      <c r="P3990" s="6">
        <f t="shared" si="310"/>
        <v>0</v>
      </c>
      <c r="Q3990" t="e">
        <f t="shared" si="311"/>
        <v>#DIV/0!</v>
      </c>
      <c r="R3990" s="16">
        <f t="shared" si="312"/>
        <v>42212.624189814815</v>
      </c>
      <c r="S3990" s="16">
        <f t="shared" si="313"/>
        <v>42272.087766203709</v>
      </c>
      <c r="T3990">
        <f t="shared" si="314"/>
        <v>2015</v>
      </c>
    </row>
    <row r="3991" spans="1:20" ht="45" hidden="1" x14ac:dyDescent="0.25">
      <c r="A3991">
        <v>1730</v>
      </c>
      <c r="B3991" s="3" t="s">
        <v>1731</v>
      </c>
      <c r="C3991" s="3" t="s">
        <v>5840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 s="10">
        <v>1445738783</v>
      </c>
      <c r="J3991">
        <v>1443146783</v>
      </c>
      <c r="K3991" t="b">
        <v>0</v>
      </c>
      <c r="L3991">
        <v>0</v>
      </c>
      <c r="M3991" t="b">
        <v>0</v>
      </c>
      <c r="N3991" s="12" t="s">
        <v>8287</v>
      </c>
      <c r="O3991" t="s">
        <v>8290</v>
      </c>
      <c r="P3991" s="6">
        <f t="shared" si="310"/>
        <v>0</v>
      </c>
      <c r="Q3991" t="e">
        <f t="shared" si="311"/>
        <v>#DIV/0!</v>
      </c>
      <c r="R3991" s="16">
        <f t="shared" si="312"/>
        <v>42272.087766203709</v>
      </c>
      <c r="S3991" s="16">
        <f t="shared" si="313"/>
        <v>42171.817384259266</v>
      </c>
      <c r="T3991">
        <f t="shared" si="314"/>
        <v>2015</v>
      </c>
    </row>
    <row r="3992" spans="1:20" ht="45" hidden="1" x14ac:dyDescent="0.25">
      <c r="A3992">
        <v>1740</v>
      </c>
      <c r="B3992" s="3" t="s">
        <v>1741</v>
      </c>
      <c r="C3992" s="3" t="s">
        <v>5850</v>
      </c>
      <c r="D3992" s="6">
        <v>3000</v>
      </c>
      <c r="E3992" s="8">
        <v>0</v>
      </c>
      <c r="F3992" t="s">
        <v>8220</v>
      </c>
      <c r="G3992" t="s">
        <v>8223</v>
      </c>
      <c r="H3992" t="s">
        <v>8245</v>
      </c>
      <c r="I3992" s="10">
        <v>1437075422</v>
      </c>
      <c r="J3992">
        <v>1434483422</v>
      </c>
      <c r="K3992" t="b">
        <v>0</v>
      </c>
      <c r="L3992">
        <v>0</v>
      </c>
      <c r="M3992" t="b">
        <v>0</v>
      </c>
      <c r="N3992" s="12" t="s">
        <v>8287</v>
      </c>
      <c r="O3992" t="s">
        <v>8290</v>
      </c>
      <c r="P3992" s="6">
        <f t="shared" si="310"/>
        <v>0</v>
      </c>
      <c r="Q3992" t="e">
        <f t="shared" si="311"/>
        <v>#DIV/0!</v>
      </c>
      <c r="R3992" s="16">
        <f t="shared" si="312"/>
        <v>42171.817384259266</v>
      </c>
      <c r="S3992" s="16">
        <f t="shared" si="313"/>
        <v>42172.906678240746</v>
      </c>
      <c r="T3992">
        <f t="shared" si="314"/>
        <v>2015</v>
      </c>
    </row>
    <row r="3993" spans="1:20" ht="60" hidden="1" x14ac:dyDescent="0.25">
      <c r="A3993">
        <v>1815</v>
      </c>
      <c r="B3993" s="3" t="s">
        <v>1816</v>
      </c>
      <c r="C3993" s="3" t="s">
        <v>5925</v>
      </c>
      <c r="D3993" s="6">
        <v>3000</v>
      </c>
      <c r="E3993" s="8">
        <v>0</v>
      </c>
      <c r="F3993" t="s">
        <v>8220</v>
      </c>
      <c r="G3993" t="s">
        <v>8223</v>
      </c>
      <c r="H3993" t="s">
        <v>8245</v>
      </c>
      <c r="I3993" s="10">
        <v>1435787137</v>
      </c>
      <c r="J3993">
        <v>1434577537</v>
      </c>
      <c r="K3993" t="b">
        <v>0</v>
      </c>
      <c r="L3993">
        <v>0</v>
      </c>
      <c r="M3993" t="b">
        <v>0</v>
      </c>
      <c r="N3993" s="12" t="s">
        <v>8273</v>
      </c>
      <c r="O3993" t="s">
        <v>8274</v>
      </c>
      <c r="P3993" s="6">
        <f t="shared" si="310"/>
        <v>0</v>
      </c>
      <c r="Q3993" t="e">
        <f t="shared" si="311"/>
        <v>#DIV/0!</v>
      </c>
      <c r="R3993" s="16">
        <f t="shared" si="312"/>
        <v>42172.906678240746</v>
      </c>
      <c r="S3993" s="16">
        <f t="shared" si="313"/>
        <v>42060.001805555556</v>
      </c>
      <c r="T3993">
        <f t="shared" si="314"/>
        <v>2015</v>
      </c>
    </row>
    <row r="3994" spans="1:20" ht="60" hidden="1" x14ac:dyDescent="0.25">
      <c r="A3994">
        <v>2345</v>
      </c>
      <c r="B3994" s="3" t="s">
        <v>2346</v>
      </c>
      <c r="C3994" s="3" t="s">
        <v>6455</v>
      </c>
      <c r="D3994" s="6">
        <v>3000</v>
      </c>
      <c r="E3994" s="8">
        <v>0</v>
      </c>
      <c r="F3994" t="s">
        <v>8219</v>
      </c>
      <c r="G3994" t="s">
        <v>8223</v>
      </c>
      <c r="H3994" t="s">
        <v>8245</v>
      </c>
      <c r="I3994" s="10">
        <v>1427845140</v>
      </c>
      <c r="J3994">
        <v>1424822556</v>
      </c>
      <c r="K3994" t="b">
        <v>0</v>
      </c>
      <c r="L3994">
        <v>0</v>
      </c>
      <c r="M3994" t="b">
        <v>0</v>
      </c>
      <c r="N3994" s="12" t="s">
        <v>8268</v>
      </c>
      <c r="O3994" t="s">
        <v>8302</v>
      </c>
      <c r="P3994" s="6">
        <f t="shared" si="310"/>
        <v>0</v>
      </c>
      <c r="Q3994" t="e">
        <f t="shared" si="311"/>
        <v>#DIV/0!</v>
      </c>
      <c r="R3994" s="16">
        <f t="shared" si="312"/>
        <v>42060.001805555556</v>
      </c>
      <c r="S3994" s="16">
        <f t="shared" si="313"/>
        <v>41993.738298611104</v>
      </c>
      <c r="T3994">
        <f t="shared" si="314"/>
        <v>2015</v>
      </c>
    </row>
    <row r="3995" spans="1:20" ht="60" hidden="1" x14ac:dyDescent="0.25">
      <c r="A3995">
        <v>2419</v>
      </c>
      <c r="B3995" s="3" t="s">
        <v>2420</v>
      </c>
      <c r="C3995" s="3" t="s">
        <v>6529</v>
      </c>
      <c r="D3995" s="6">
        <v>3000</v>
      </c>
      <c r="E3995" s="8">
        <v>0</v>
      </c>
      <c r="F3995" t="s">
        <v>8220</v>
      </c>
      <c r="G3995" t="s">
        <v>8223</v>
      </c>
      <c r="H3995" t="s">
        <v>8245</v>
      </c>
      <c r="I3995" s="10">
        <v>1424281389</v>
      </c>
      <c r="J3995">
        <v>1419097389</v>
      </c>
      <c r="K3995" t="b">
        <v>0</v>
      </c>
      <c r="L3995">
        <v>0</v>
      </c>
      <c r="M3995" t="b">
        <v>0</v>
      </c>
      <c r="N3995" s="12" t="s">
        <v>8279</v>
      </c>
      <c r="O3995" t="s">
        <v>8305</v>
      </c>
      <c r="P3995" s="6">
        <f t="shared" si="310"/>
        <v>0</v>
      </c>
      <c r="Q3995" t="e">
        <f t="shared" si="311"/>
        <v>#DIV/0!</v>
      </c>
      <c r="R3995" s="16">
        <f t="shared" si="312"/>
        <v>41993.738298611104</v>
      </c>
      <c r="S3995" s="16">
        <f t="shared" si="313"/>
        <v>42388.589085648149</v>
      </c>
      <c r="T3995">
        <f t="shared" si="314"/>
        <v>2014</v>
      </c>
    </row>
    <row r="3996" spans="1:20" ht="60" hidden="1" x14ac:dyDescent="0.25">
      <c r="A3996">
        <v>2590</v>
      </c>
      <c r="B3996" s="3" t="s">
        <v>2590</v>
      </c>
      <c r="C3996" s="3" t="s">
        <v>6700</v>
      </c>
      <c r="D3996" s="6">
        <v>3000</v>
      </c>
      <c r="E3996" s="8">
        <v>0</v>
      </c>
      <c r="F3996" t="s">
        <v>8220</v>
      </c>
      <c r="G3996" t="s">
        <v>8225</v>
      </c>
      <c r="H3996" t="s">
        <v>8247</v>
      </c>
      <c r="I3996" s="10">
        <v>1453817297</v>
      </c>
      <c r="J3996">
        <v>1453212497</v>
      </c>
      <c r="K3996" t="b">
        <v>0</v>
      </c>
      <c r="L3996">
        <v>0</v>
      </c>
      <c r="M3996" t="b">
        <v>0</v>
      </c>
      <c r="N3996" s="12" t="s">
        <v>8279</v>
      </c>
      <c r="O3996" t="s">
        <v>8305</v>
      </c>
      <c r="P3996" s="6">
        <f t="shared" si="310"/>
        <v>0</v>
      </c>
      <c r="Q3996" t="e">
        <f t="shared" si="311"/>
        <v>#DIV/0!</v>
      </c>
      <c r="R3996" s="16">
        <f t="shared" si="312"/>
        <v>42388.589085648149</v>
      </c>
      <c r="S3996" s="16">
        <f t="shared" si="313"/>
        <v>42115.11618055556</v>
      </c>
      <c r="T3996">
        <f t="shared" si="314"/>
        <v>2016</v>
      </c>
    </row>
    <row r="3997" spans="1:20" ht="45" hidden="1" x14ac:dyDescent="0.25">
      <c r="A3997">
        <v>2872</v>
      </c>
      <c r="B3997" s="3" t="s">
        <v>2872</v>
      </c>
      <c r="C3997" s="3" t="s">
        <v>6982</v>
      </c>
      <c r="D3997" s="6">
        <v>3000</v>
      </c>
      <c r="E3997" s="8">
        <v>0</v>
      </c>
      <c r="F3997" t="s">
        <v>8220</v>
      </c>
      <c r="G3997" t="s">
        <v>8223</v>
      </c>
      <c r="H3997" t="s">
        <v>8245</v>
      </c>
      <c r="I3997" s="10">
        <v>1434768438</v>
      </c>
      <c r="J3997">
        <v>1429584438</v>
      </c>
      <c r="K3997" t="b">
        <v>0</v>
      </c>
      <c r="L3997">
        <v>0</v>
      </c>
      <c r="M3997" t="b">
        <v>0</v>
      </c>
      <c r="N3997" s="12" t="s">
        <v>8283</v>
      </c>
      <c r="O3997" t="s">
        <v>8286</v>
      </c>
      <c r="P3997" s="6">
        <f t="shared" si="310"/>
        <v>0</v>
      </c>
      <c r="Q3997" t="e">
        <f t="shared" si="311"/>
        <v>#DIV/0!</v>
      </c>
      <c r="R3997" s="16">
        <f t="shared" si="312"/>
        <v>42115.11618055556</v>
      </c>
      <c r="S3997" s="16">
        <f t="shared" si="313"/>
        <v>42077.129398148143</v>
      </c>
      <c r="T3997">
        <f t="shared" si="314"/>
        <v>2015</v>
      </c>
    </row>
    <row r="3998" spans="1:20" ht="60" hidden="1" x14ac:dyDescent="0.25">
      <c r="A3998">
        <v>2943</v>
      </c>
      <c r="B3998" s="3" t="s">
        <v>2943</v>
      </c>
      <c r="C3998" s="3" t="s">
        <v>7053</v>
      </c>
      <c r="D3998" s="6">
        <v>3000</v>
      </c>
      <c r="E3998" s="8">
        <v>0</v>
      </c>
      <c r="F3998" t="s">
        <v>8220</v>
      </c>
      <c r="G3998" t="s">
        <v>8223</v>
      </c>
      <c r="H3998" t="s">
        <v>8245</v>
      </c>
      <c r="I3998" s="10">
        <v>1428894380</v>
      </c>
      <c r="J3998">
        <v>1426302380</v>
      </c>
      <c r="K3998" t="b">
        <v>0</v>
      </c>
      <c r="L3998">
        <v>0</v>
      </c>
      <c r="M3998" t="b">
        <v>0</v>
      </c>
      <c r="N3998" s="12" t="s">
        <v>8283</v>
      </c>
      <c r="O3998" t="s">
        <v>8284</v>
      </c>
      <c r="P3998" s="6">
        <f t="shared" si="310"/>
        <v>0</v>
      </c>
      <c r="Q3998" t="e">
        <f t="shared" si="311"/>
        <v>#DIV/0!</v>
      </c>
      <c r="R3998" s="16">
        <f t="shared" si="312"/>
        <v>42077.129398148143</v>
      </c>
      <c r="S3998" s="16">
        <f t="shared" si="313"/>
        <v>41899.627071759263</v>
      </c>
      <c r="T3998">
        <f t="shared" si="314"/>
        <v>2015</v>
      </c>
    </row>
    <row r="3999" spans="1:20" ht="60" hidden="1" x14ac:dyDescent="0.25">
      <c r="A3999">
        <v>3641</v>
      </c>
      <c r="B3999" s="3" t="s">
        <v>3639</v>
      </c>
      <c r="C3999" s="3" t="s">
        <v>7751</v>
      </c>
      <c r="D3999" s="6">
        <v>3000</v>
      </c>
      <c r="E3999" s="8">
        <v>0</v>
      </c>
      <c r="F3999" t="s">
        <v>8220</v>
      </c>
      <c r="G3999" t="s">
        <v>8223</v>
      </c>
      <c r="H3999" t="s">
        <v>8245</v>
      </c>
      <c r="I3999" s="10">
        <v>1412485200</v>
      </c>
      <c r="J3999">
        <v>1410966179</v>
      </c>
      <c r="K3999" t="b">
        <v>0</v>
      </c>
      <c r="L3999">
        <v>0</v>
      </c>
      <c r="M3999" t="b">
        <v>0</v>
      </c>
      <c r="N3999" s="12" t="s">
        <v>8283</v>
      </c>
      <c r="O3999" t="s">
        <v>8295</v>
      </c>
      <c r="P3999" s="6">
        <f t="shared" si="310"/>
        <v>0</v>
      </c>
      <c r="Q3999" t="e">
        <f t="shared" si="311"/>
        <v>#DIV/0!</v>
      </c>
      <c r="R3999" s="16">
        <f t="shared" si="312"/>
        <v>41899.627071759263</v>
      </c>
      <c r="S3999" s="16">
        <f t="shared" si="313"/>
        <v>42269.126226851848</v>
      </c>
      <c r="T3999">
        <f t="shared" si="314"/>
        <v>2014</v>
      </c>
    </row>
    <row r="4000" spans="1:20" ht="45" hidden="1" x14ac:dyDescent="0.25">
      <c r="A4000">
        <v>3802</v>
      </c>
      <c r="B4000" s="3" t="s">
        <v>3799</v>
      </c>
      <c r="C4000" s="3" t="s">
        <v>7912</v>
      </c>
      <c r="D4000" s="6">
        <v>3000</v>
      </c>
      <c r="E4000" s="8">
        <v>0</v>
      </c>
      <c r="F4000" t="s">
        <v>8220</v>
      </c>
      <c r="G4000" t="s">
        <v>8223</v>
      </c>
      <c r="H4000" t="s">
        <v>8245</v>
      </c>
      <c r="I4000" s="10">
        <v>1445482906</v>
      </c>
      <c r="J4000">
        <v>1442890906</v>
      </c>
      <c r="K4000" t="b">
        <v>0</v>
      </c>
      <c r="L4000">
        <v>0</v>
      </c>
      <c r="M4000" t="b">
        <v>0</v>
      </c>
      <c r="N4000" s="12" t="s">
        <v>8283</v>
      </c>
      <c r="O4000" t="s">
        <v>8295</v>
      </c>
      <c r="P4000" s="6">
        <f t="shared" si="310"/>
        <v>0</v>
      </c>
      <c r="Q4000" t="e">
        <f t="shared" si="311"/>
        <v>#DIV/0!</v>
      </c>
      <c r="R4000" s="16">
        <f t="shared" si="312"/>
        <v>42269.126226851848</v>
      </c>
      <c r="S4000" s="16">
        <f t="shared" si="313"/>
        <v>41926.542303240742</v>
      </c>
      <c r="T4000">
        <f t="shared" si="314"/>
        <v>2015</v>
      </c>
    </row>
    <row r="4001" spans="1:20" ht="60" hidden="1" x14ac:dyDescent="0.25">
      <c r="A4001">
        <v>3921</v>
      </c>
      <c r="B4001" s="3" t="s">
        <v>3918</v>
      </c>
      <c r="C4001" s="3" t="s">
        <v>8029</v>
      </c>
      <c r="D4001" s="6">
        <v>3000</v>
      </c>
      <c r="E4001" s="8">
        <v>0</v>
      </c>
      <c r="F4001" t="s">
        <v>8220</v>
      </c>
      <c r="G4001" t="s">
        <v>8224</v>
      </c>
      <c r="H4001" t="s">
        <v>8246</v>
      </c>
      <c r="I4001" s="10">
        <v>1414346400</v>
      </c>
      <c r="J4001">
        <v>1413291655</v>
      </c>
      <c r="K4001" t="b">
        <v>0</v>
      </c>
      <c r="L4001">
        <v>0</v>
      </c>
      <c r="M4001" t="b">
        <v>0</v>
      </c>
      <c r="N4001" s="12" t="s">
        <v>8283</v>
      </c>
      <c r="O4001" t="s">
        <v>8286</v>
      </c>
      <c r="P4001" s="6">
        <f t="shared" si="310"/>
        <v>0</v>
      </c>
      <c r="Q4001" t="e">
        <f t="shared" si="311"/>
        <v>#DIV/0!</v>
      </c>
      <c r="R4001" s="16">
        <f t="shared" si="312"/>
        <v>41926.542303240742</v>
      </c>
      <c r="S4001" s="16">
        <f t="shared" si="313"/>
        <v>42286.749780092592</v>
      </c>
      <c r="T4001">
        <f t="shared" si="314"/>
        <v>2014</v>
      </c>
    </row>
    <row r="4002" spans="1:20" ht="60" hidden="1" x14ac:dyDescent="0.25">
      <c r="A4002">
        <v>3989</v>
      </c>
      <c r="B4002" s="3" t="s">
        <v>3985</v>
      </c>
      <c r="C4002" s="3" t="s">
        <v>8095</v>
      </c>
      <c r="D4002" s="6">
        <v>3000</v>
      </c>
      <c r="E4002" s="8">
        <v>0</v>
      </c>
      <c r="F4002" t="s">
        <v>8220</v>
      </c>
      <c r="G4002" t="s">
        <v>8223</v>
      </c>
      <c r="H4002" t="s">
        <v>8245</v>
      </c>
      <c r="I4002" s="10">
        <v>1447009181</v>
      </c>
      <c r="J4002">
        <v>1444413581</v>
      </c>
      <c r="K4002" t="b">
        <v>0</v>
      </c>
      <c r="L4002">
        <v>0</v>
      </c>
      <c r="M4002" t="b">
        <v>0</v>
      </c>
      <c r="N4002" s="12" t="s">
        <v>8283</v>
      </c>
      <c r="O4002" t="s">
        <v>8286</v>
      </c>
      <c r="P4002" s="6">
        <f t="shared" si="310"/>
        <v>0</v>
      </c>
      <c r="Q4002" t="e">
        <f t="shared" si="311"/>
        <v>#DIV/0!</v>
      </c>
      <c r="R4002" s="16">
        <f t="shared" si="312"/>
        <v>42286.749780092592</v>
      </c>
      <c r="S4002" s="16">
        <f t="shared" si="313"/>
        <v>42069.391446759255</v>
      </c>
      <c r="T4002">
        <f t="shared" si="314"/>
        <v>2015</v>
      </c>
    </row>
    <row r="4003" spans="1:20" ht="60" hidden="1" x14ac:dyDescent="0.25">
      <c r="A4003">
        <v>3997</v>
      </c>
      <c r="B4003" s="3" t="s">
        <v>3993</v>
      </c>
      <c r="C4003" s="3" t="s">
        <v>8103</v>
      </c>
      <c r="D4003" s="6">
        <v>3000</v>
      </c>
      <c r="E4003" s="8">
        <v>0</v>
      </c>
      <c r="F4003" t="s">
        <v>8220</v>
      </c>
      <c r="G4003" t="s">
        <v>8224</v>
      </c>
      <c r="H4003" t="s">
        <v>8246</v>
      </c>
      <c r="I4003" s="10">
        <v>1428222221</v>
      </c>
      <c r="J4003">
        <v>1425633821</v>
      </c>
      <c r="K4003" t="b">
        <v>0</v>
      </c>
      <c r="L4003">
        <v>0</v>
      </c>
      <c r="M4003" t="b">
        <v>0</v>
      </c>
      <c r="N4003" s="12" t="s">
        <v>8283</v>
      </c>
      <c r="O4003" t="s">
        <v>8286</v>
      </c>
      <c r="P4003" s="6">
        <f t="shared" si="310"/>
        <v>0</v>
      </c>
      <c r="Q4003" t="e">
        <f t="shared" si="311"/>
        <v>#DIV/0!</v>
      </c>
      <c r="R4003" s="16">
        <f t="shared" si="312"/>
        <v>42069.391446759255</v>
      </c>
      <c r="S4003" s="16">
        <f t="shared" si="313"/>
        <v>42511.698101851856</v>
      </c>
      <c r="T4003">
        <f t="shared" si="314"/>
        <v>2015</v>
      </c>
    </row>
    <row r="4004" spans="1:20" ht="60" hidden="1" x14ac:dyDescent="0.25">
      <c r="A4004">
        <v>4080</v>
      </c>
      <c r="B4004" s="3" t="s">
        <v>4076</v>
      </c>
      <c r="C4004" s="3" t="s">
        <v>8183</v>
      </c>
      <c r="D4004" s="6">
        <v>3000</v>
      </c>
      <c r="E4004" s="8">
        <v>0</v>
      </c>
      <c r="F4004" t="s">
        <v>8220</v>
      </c>
      <c r="G4004" t="s">
        <v>8223</v>
      </c>
      <c r="H4004" t="s">
        <v>8245</v>
      </c>
      <c r="I4004" s="10">
        <v>1465930440</v>
      </c>
      <c r="J4004">
        <v>1463849116</v>
      </c>
      <c r="K4004" t="b">
        <v>0</v>
      </c>
      <c r="L4004">
        <v>0</v>
      </c>
      <c r="M4004" t="b">
        <v>0</v>
      </c>
      <c r="N4004" s="12" t="s">
        <v>8283</v>
      </c>
      <c r="O4004" t="s">
        <v>8286</v>
      </c>
      <c r="P4004" s="6">
        <f t="shared" si="310"/>
        <v>0</v>
      </c>
      <c r="Q4004" t="e">
        <f t="shared" si="311"/>
        <v>#DIV/0!</v>
      </c>
      <c r="R4004" s="16">
        <f t="shared" si="312"/>
        <v>42511.698101851856</v>
      </c>
      <c r="S4004" s="16">
        <f t="shared" si="313"/>
        <v>40767.192395833335</v>
      </c>
      <c r="T4004">
        <f t="shared" si="314"/>
        <v>2016</v>
      </c>
    </row>
    <row r="4005" spans="1:20" ht="45" hidden="1" x14ac:dyDescent="0.25">
      <c r="A4005">
        <v>907</v>
      </c>
      <c r="B4005" s="3" t="s">
        <v>908</v>
      </c>
      <c r="C4005" s="3" t="s">
        <v>5017</v>
      </c>
      <c r="D4005" s="6">
        <v>2900</v>
      </c>
      <c r="E4005" s="8">
        <v>0</v>
      </c>
      <c r="F4005" t="s">
        <v>8220</v>
      </c>
      <c r="G4005" t="s">
        <v>8223</v>
      </c>
      <c r="H4005" t="s">
        <v>8245</v>
      </c>
      <c r="I4005" s="10">
        <v>1315715823</v>
      </c>
      <c r="J4005">
        <v>1313123823</v>
      </c>
      <c r="K4005" t="b">
        <v>0</v>
      </c>
      <c r="L4005">
        <v>0</v>
      </c>
      <c r="M4005" t="b">
        <v>0</v>
      </c>
      <c r="N4005" s="12" t="s">
        <v>8287</v>
      </c>
      <c r="O4005" t="s">
        <v>8310</v>
      </c>
      <c r="P4005" s="6">
        <f t="shared" si="310"/>
        <v>0</v>
      </c>
      <c r="Q4005" t="e">
        <f t="shared" si="311"/>
        <v>#DIV/0!</v>
      </c>
      <c r="R4005" s="16">
        <f t="shared" si="312"/>
        <v>40767.192395833335</v>
      </c>
      <c r="S4005" s="16">
        <f t="shared" si="313"/>
        <v>41950.114108796297</v>
      </c>
      <c r="T4005">
        <f t="shared" si="314"/>
        <v>2011</v>
      </c>
    </row>
    <row r="4006" spans="1:20" ht="60" hidden="1" x14ac:dyDescent="0.25">
      <c r="A4006">
        <v>2865</v>
      </c>
      <c r="B4006" s="3" t="s">
        <v>2865</v>
      </c>
      <c r="C4006" s="3" t="s">
        <v>6975</v>
      </c>
      <c r="D4006" s="6">
        <v>2888</v>
      </c>
      <c r="E4006" s="8">
        <v>0</v>
      </c>
      <c r="F4006" t="s">
        <v>8220</v>
      </c>
      <c r="G4006" t="s">
        <v>8223</v>
      </c>
      <c r="H4006" t="s">
        <v>8245</v>
      </c>
      <c r="I4006" s="10">
        <v>1420512259</v>
      </c>
      <c r="J4006">
        <v>1415328259</v>
      </c>
      <c r="K4006" t="b">
        <v>0</v>
      </c>
      <c r="L4006">
        <v>0</v>
      </c>
      <c r="M4006" t="b">
        <v>0</v>
      </c>
      <c r="N4006" s="12" t="s">
        <v>8283</v>
      </c>
      <c r="O4006" t="s">
        <v>8286</v>
      </c>
      <c r="P4006" s="6">
        <f t="shared" si="310"/>
        <v>0</v>
      </c>
      <c r="Q4006" t="e">
        <f t="shared" si="311"/>
        <v>#DIV/0!</v>
      </c>
      <c r="R4006" s="16">
        <f t="shared" si="312"/>
        <v>41950.114108796297</v>
      </c>
      <c r="S4006" s="16">
        <f t="shared" si="313"/>
        <v>42282.71629629629</v>
      </c>
      <c r="T4006">
        <f t="shared" si="314"/>
        <v>2014</v>
      </c>
    </row>
    <row r="4007" spans="1:20" ht="60" hidden="1" x14ac:dyDescent="0.25">
      <c r="A4007">
        <v>572</v>
      </c>
      <c r="B4007" s="3" t="s">
        <v>573</v>
      </c>
      <c r="C4007" s="3" t="s">
        <v>4682</v>
      </c>
      <c r="D4007" s="6">
        <v>2500</v>
      </c>
      <c r="E4007" s="8">
        <v>0</v>
      </c>
      <c r="F4007" t="s">
        <v>8220</v>
      </c>
      <c r="G4007" t="s">
        <v>8223</v>
      </c>
      <c r="H4007" t="s">
        <v>8245</v>
      </c>
      <c r="I4007" s="10">
        <v>1446660688</v>
      </c>
      <c r="J4007">
        <v>1444065088</v>
      </c>
      <c r="K4007" t="b">
        <v>0</v>
      </c>
      <c r="L4007">
        <v>0</v>
      </c>
      <c r="M4007" t="b">
        <v>0</v>
      </c>
      <c r="N4007" s="12" t="s">
        <v>8268</v>
      </c>
      <c r="O4007" t="s">
        <v>8302</v>
      </c>
      <c r="P4007" s="6">
        <f t="shared" si="310"/>
        <v>0</v>
      </c>
      <c r="Q4007" t="e">
        <f t="shared" si="311"/>
        <v>#DIV/0!</v>
      </c>
      <c r="R4007" s="16">
        <f t="shared" si="312"/>
        <v>42282.71629629629</v>
      </c>
      <c r="S4007" s="16">
        <f t="shared" si="313"/>
        <v>41594.207060185188</v>
      </c>
      <c r="T4007">
        <f t="shared" si="314"/>
        <v>2015</v>
      </c>
    </row>
    <row r="4008" spans="1:20" ht="60" hidden="1" x14ac:dyDescent="0.25">
      <c r="A4008">
        <v>768</v>
      </c>
      <c r="B4008" s="3" t="s">
        <v>769</v>
      </c>
      <c r="C4008" s="3" t="s">
        <v>4878</v>
      </c>
      <c r="D4008" s="6">
        <v>2500</v>
      </c>
      <c r="E4008" s="8">
        <v>0</v>
      </c>
      <c r="F4008" t="s">
        <v>8220</v>
      </c>
      <c r="G4008" t="s">
        <v>8223</v>
      </c>
      <c r="H4008" t="s">
        <v>8245</v>
      </c>
      <c r="I4008" s="10">
        <v>1387169890</v>
      </c>
      <c r="J4008">
        <v>1384577890</v>
      </c>
      <c r="K4008" t="b">
        <v>0</v>
      </c>
      <c r="L4008">
        <v>0</v>
      </c>
      <c r="M4008" t="b">
        <v>0</v>
      </c>
      <c r="N4008" s="12" t="s">
        <v>8271</v>
      </c>
      <c r="O4008" t="s">
        <v>8312</v>
      </c>
      <c r="P4008" s="6">
        <f t="shared" si="310"/>
        <v>0</v>
      </c>
      <c r="Q4008" t="e">
        <f t="shared" si="311"/>
        <v>#DIV/0!</v>
      </c>
      <c r="R4008" s="16">
        <f t="shared" si="312"/>
        <v>41594.207060185188</v>
      </c>
      <c r="S4008" s="16">
        <f t="shared" si="313"/>
        <v>40340.801562499997</v>
      </c>
      <c r="T4008">
        <f t="shared" si="314"/>
        <v>2013</v>
      </c>
    </row>
    <row r="4009" spans="1:20" ht="45" hidden="1" x14ac:dyDescent="0.25">
      <c r="A4009">
        <v>908</v>
      </c>
      <c r="B4009" s="3" t="s">
        <v>909</v>
      </c>
      <c r="C4009" s="3" t="s">
        <v>5018</v>
      </c>
      <c r="D4009" s="6">
        <v>2500</v>
      </c>
      <c r="E4009" s="8">
        <v>0</v>
      </c>
      <c r="F4009" t="s">
        <v>8220</v>
      </c>
      <c r="G4009" t="s">
        <v>8223</v>
      </c>
      <c r="H4009" t="s">
        <v>8245</v>
      </c>
      <c r="I4009" s="10">
        <v>1280206740</v>
      </c>
      <c r="J4009">
        <v>1276283655</v>
      </c>
      <c r="K4009" t="b">
        <v>0</v>
      </c>
      <c r="L4009">
        <v>0</v>
      </c>
      <c r="M4009" t="b">
        <v>0</v>
      </c>
      <c r="N4009" s="12" t="s">
        <v>8287</v>
      </c>
      <c r="O4009" t="s">
        <v>8310</v>
      </c>
      <c r="P4009" s="6">
        <f t="shared" si="310"/>
        <v>0</v>
      </c>
      <c r="Q4009" t="e">
        <f t="shared" si="311"/>
        <v>#DIV/0!</v>
      </c>
      <c r="R4009" s="16">
        <f t="shared" si="312"/>
        <v>40340.801562499997</v>
      </c>
      <c r="S4009" s="16">
        <f t="shared" si="313"/>
        <v>42231.7971875</v>
      </c>
      <c r="T4009">
        <f t="shared" si="314"/>
        <v>2010</v>
      </c>
    </row>
    <row r="4010" spans="1:20" ht="30" hidden="1" x14ac:dyDescent="0.25">
      <c r="A4010">
        <v>1050</v>
      </c>
      <c r="B4010" s="3" t="s">
        <v>1051</v>
      </c>
      <c r="C4010" s="3" t="s">
        <v>5160</v>
      </c>
      <c r="D4010" s="6">
        <v>2500</v>
      </c>
      <c r="E4010" s="8">
        <v>0</v>
      </c>
      <c r="F4010" t="s">
        <v>8219</v>
      </c>
      <c r="G4010" t="s">
        <v>8223</v>
      </c>
      <c r="H4010" t="s">
        <v>8245</v>
      </c>
      <c r="I4010" s="10">
        <v>1442257677</v>
      </c>
      <c r="J4010">
        <v>1439665677</v>
      </c>
      <c r="K4010" t="b">
        <v>0</v>
      </c>
      <c r="L4010">
        <v>0</v>
      </c>
      <c r="M4010" t="b">
        <v>0</v>
      </c>
      <c r="N4010" s="12" t="s">
        <v>8306</v>
      </c>
      <c r="O4010" t="s">
        <v>8307</v>
      </c>
      <c r="P4010" s="6">
        <f t="shared" si="310"/>
        <v>0</v>
      </c>
      <c r="Q4010" t="e">
        <f t="shared" si="311"/>
        <v>#DIV/0!</v>
      </c>
      <c r="R4010" s="16">
        <f t="shared" si="312"/>
        <v>42231.7971875</v>
      </c>
      <c r="S4010" s="16">
        <f t="shared" si="313"/>
        <v>41831.851840277777</v>
      </c>
      <c r="T4010">
        <f t="shared" si="314"/>
        <v>2015</v>
      </c>
    </row>
    <row r="4011" spans="1:20" ht="60" hidden="1" x14ac:dyDescent="0.25">
      <c r="A4011">
        <v>1054</v>
      </c>
      <c r="B4011" s="3" t="s">
        <v>1055</v>
      </c>
      <c r="C4011" s="3" t="s">
        <v>5164</v>
      </c>
      <c r="D4011" s="6">
        <v>2500</v>
      </c>
      <c r="E4011" s="8">
        <v>0</v>
      </c>
      <c r="F4011" t="s">
        <v>8219</v>
      </c>
      <c r="G4011" t="s">
        <v>8223</v>
      </c>
      <c r="H4011" t="s">
        <v>8245</v>
      </c>
      <c r="I4011" s="10">
        <v>1407708000</v>
      </c>
      <c r="J4011">
        <v>1405110399</v>
      </c>
      <c r="K4011" t="b">
        <v>0</v>
      </c>
      <c r="L4011">
        <v>0</v>
      </c>
      <c r="M4011" t="b">
        <v>0</v>
      </c>
      <c r="N4011" s="12" t="s">
        <v>8306</v>
      </c>
      <c r="O4011" t="s">
        <v>8307</v>
      </c>
      <c r="P4011" s="6">
        <f t="shared" si="310"/>
        <v>0</v>
      </c>
      <c r="Q4011" t="e">
        <f t="shared" si="311"/>
        <v>#DIV/0!</v>
      </c>
      <c r="R4011" s="16">
        <f t="shared" si="312"/>
        <v>41831.851840277777</v>
      </c>
      <c r="S4011" s="16">
        <f t="shared" si="313"/>
        <v>41110.680138888885</v>
      </c>
      <c r="T4011">
        <f t="shared" si="314"/>
        <v>2014</v>
      </c>
    </row>
    <row r="4012" spans="1:20" ht="30" hidden="1" x14ac:dyDescent="0.25">
      <c r="A4012">
        <v>1236</v>
      </c>
      <c r="B4012" s="3" t="s">
        <v>1237</v>
      </c>
      <c r="C4012" s="3" t="s">
        <v>5346</v>
      </c>
      <c r="D4012" s="6">
        <v>2500</v>
      </c>
      <c r="E4012" s="8">
        <v>0</v>
      </c>
      <c r="F4012" t="s">
        <v>8219</v>
      </c>
      <c r="G4012" t="s">
        <v>8223</v>
      </c>
      <c r="H4012" t="s">
        <v>8245</v>
      </c>
      <c r="I4012" s="10">
        <v>1343491200</v>
      </c>
      <c r="J4012">
        <v>1342801164</v>
      </c>
      <c r="K4012" t="b">
        <v>0</v>
      </c>
      <c r="L4012">
        <v>0</v>
      </c>
      <c r="M4012" t="b">
        <v>0</v>
      </c>
      <c r="N4012" s="12" t="s">
        <v>8287</v>
      </c>
      <c r="O4012" t="s">
        <v>8314</v>
      </c>
      <c r="P4012" s="6">
        <f t="shared" si="310"/>
        <v>0</v>
      </c>
      <c r="Q4012" t="e">
        <f t="shared" si="311"/>
        <v>#DIV/0!</v>
      </c>
      <c r="R4012" s="16">
        <f t="shared" si="312"/>
        <v>41110.680138888885</v>
      </c>
      <c r="S4012" s="16">
        <f t="shared" si="313"/>
        <v>40883.962581018517</v>
      </c>
      <c r="T4012">
        <f t="shared" si="314"/>
        <v>2012</v>
      </c>
    </row>
    <row r="4013" spans="1:20" ht="30" hidden="1" x14ac:dyDescent="0.25">
      <c r="A4013">
        <v>1239</v>
      </c>
      <c r="B4013" s="3" t="s">
        <v>1240</v>
      </c>
      <c r="C4013" s="3" t="s">
        <v>5349</v>
      </c>
      <c r="D4013" s="6">
        <v>2500</v>
      </c>
      <c r="E4013" s="8">
        <v>0</v>
      </c>
      <c r="F4013" t="s">
        <v>8219</v>
      </c>
      <c r="G4013" t="s">
        <v>8223</v>
      </c>
      <c r="H4013" t="s">
        <v>8245</v>
      </c>
      <c r="I4013" s="10">
        <v>1325804767</v>
      </c>
      <c r="J4013">
        <v>1323212767</v>
      </c>
      <c r="K4013" t="b">
        <v>0</v>
      </c>
      <c r="L4013">
        <v>0</v>
      </c>
      <c r="M4013" t="b">
        <v>0</v>
      </c>
      <c r="N4013" s="12" t="s">
        <v>8287</v>
      </c>
      <c r="O4013" t="s">
        <v>8314</v>
      </c>
      <c r="P4013" s="6">
        <f t="shared" si="310"/>
        <v>0</v>
      </c>
      <c r="Q4013" t="e">
        <f t="shared" si="311"/>
        <v>#DIV/0!</v>
      </c>
      <c r="R4013" s="16">
        <f t="shared" si="312"/>
        <v>40883.962581018517</v>
      </c>
      <c r="S4013" s="16">
        <f t="shared" si="313"/>
        <v>41806.106770833336</v>
      </c>
      <c r="T4013">
        <f t="shared" si="314"/>
        <v>2011</v>
      </c>
    </row>
    <row r="4014" spans="1:20" ht="60" hidden="1" x14ac:dyDescent="0.25">
      <c r="A4014">
        <v>1333</v>
      </c>
      <c r="B4014" s="3" t="s">
        <v>1334</v>
      </c>
      <c r="C4014" s="3" t="s">
        <v>5443</v>
      </c>
      <c r="D4014" s="6">
        <v>2500</v>
      </c>
      <c r="E4014" s="8">
        <v>0</v>
      </c>
      <c r="F4014" t="s">
        <v>8219</v>
      </c>
      <c r="G4014" t="s">
        <v>8225</v>
      </c>
      <c r="H4014" t="s">
        <v>8247</v>
      </c>
      <c r="I4014" s="10">
        <v>1405478025</v>
      </c>
      <c r="J4014">
        <v>1402886025</v>
      </c>
      <c r="K4014" t="b">
        <v>0</v>
      </c>
      <c r="L4014">
        <v>0</v>
      </c>
      <c r="M4014" t="b">
        <v>0</v>
      </c>
      <c r="N4014" s="12" t="s">
        <v>8268</v>
      </c>
      <c r="O4014" t="s">
        <v>8270</v>
      </c>
      <c r="P4014" s="6">
        <f t="shared" si="310"/>
        <v>0</v>
      </c>
      <c r="Q4014" t="e">
        <f t="shared" si="311"/>
        <v>#DIV/0!</v>
      </c>
      <c r="R4014" s="16">
        <f t="shared" si="312"/>
        <v>41806.106770833336</v>
      </c>
      <c r="S4014" s="16">
        <f t="shared" si="313"/>
        <v>42669.870173611111</v>
      </c>
      <c r="T4014">
        <f t="shared" si="314"/>
        <v>2014</v>
      </c>
    </row>
    <row r="4015" spans="1:20" ht="45" hidden="1" x14ac:dyDescent="0.25">
      <c r="A4015">
        <v>2377</v>
      </c>
      <c r="B4015" s="3" t="s">
        <v>2378</v>
      </c>
      <c r="C4015" s="3" t="s">
        <v>6487</v>
      </c>
      <c r="D4015" s="6">
        <v>2500</v>
      </c>
      <c r="E4015" s="8">
        <v>0</v>
      </c>
      <c r="F4015" t="s">
        <v>8219</v>
      </c>
      <c r="G4015" t="s">
        <v>8228</v>
      </c>
      <c r="H4015" t="s">
        <v>8250</v>
      </c>
      <c r="I4015" s="10">
        <v>1480110783</v>
      </c>
      <c r="J4015">
        <v>1477515183</v>
      </c>
      <c r="K4015" t="b">
        <v>0</v>
      </c>
      <c r="L4015">
        <v>0</v>
      </c>
      <c r="M4015" t="b">
        <v>0</v>
      </c>
      <c r="N4015" s="12" t="s">
        <v>8268</v>
      </c>
      <c r="O4015" t="s">
        <v>8302</v>
      </c>
      <c r="P4015" s="6">
        <f t="shared" si="310"/>
        <v>0</v>
      </c>
      <c r="Q4015" t="e">
        <f t="shared" si="311"/>
        <v>#DIV/0!</v>
      </c>
      <c r="R4015" s="16">
        <f t="shared" si="312"/>
        <v>42669.870173611111</v>
      </c>
      <c r="S4015" s="16">
        <f t="shared" si="313"/>
        <v>41411.866608796299</v>
      </c>
      <c r="T4015">
        <f t="shared" si="314"/>
        <v>2016</v>
      </c>
    </row>
    <row r="4016" spans="1:20" ht="45" hidden="1" x14ac:dyDescent="0.25">
      <c r="A4016">
        <v>1493</v>
      </c>
      <c r="B4016" s="3" t="s">
        <v>1494</v>
      </c>
      <c r="C4016" s="3" t="s">
        <v>5603</v>
      </c>
      <c r="D4016" s="6">
        <v>2400</v>
      </c>
      <c r="E4016" s="8">
        <v>0</v>
      </c>
      <c r="F4016" t="s">
        <v>8220</v>
      </c>
      <c r="G4016" t="s">
        <v>8223</v>
      </c>
      <c r="H4016" t="s">
        <v>8245</v>
      </c>
      <c r="I4016" s="10">
        <v>1371415675</v>
      </c>
      <c r="J4016">
        <v>1368823675</v>
      </c>
      <c r="K4016" t="b">
        <v>0</v>
      </c>
      <c r="L4016">
        <v>0</v>
      </c>
      <c r="M4016" t="b">
        <v>0</v>
      </c>
      <c r="N4016" s="12" t="s">
        <v>8271</v>
      </c>
      <c r="O4016" t="s">
        <v>8312</v>
      </c>
      <c r="P4016" s="6">
        <f t="shared" si="310"/>
        <v>0</v>
      </c>
      <c r="Q4016" t="e">
        <f t="shared" si="311"/>
        <v>#DIV/0!</v>
      </c>
      <c r="R4016" s="16">
        <f t="shared" si="312"/>
        <v>41411.866608796299</v>
      </c>
      <c r="S4016" s="16">
        <f t="shared" si="313"/>
        <v>42670.764039351852</v>
      </c>
      <c r="T4016">
        <f t="shared" si="314"/>
        <v>2013</v>
      </c>
    </row>
    <row r="4017" spans="1:20" ht="60" hidden="1" x14ac:dyDescent="0.25">
      <c r="A4017">
        <v>760</v>
      </c>
      <c r="B4017" s="3" t="s">
        <v>761</v>
      </c>
      <c r="C4017" s="3" t="s">
        <v>4870</v>
      </c>
      <c r="D4017" s="6">
        <v>2200</v>
      </c>
      <c r="E4017" s="8">
        <v>0</v>
      </c>
      <c r="F4017" t="s">
        <v>8220</v>
      </c>
      <c r="G4017" t="s">
        <v>8223</v>
      </c>
      <c r="H4017" t="s">
        <v>8245</v>
      </c>
      <c r="I4017" s="10">
        <v>1480188013</v>
      </c>
      <c r="J4017">
        <v>1477592413</v>
      </c>
      <c r="K4017" t="b">
        <v>0</v>
      </c>
      <c r="L4017">
        <v>0</v>
      </c>
      <c r="M4017" t="b">
        <v>0</v>
      </c>
      <c r="N4017" s="12" t="s">
        <v>8271</v>
      </c>
      <c r="O4017" t="s">
        <v>8312</v>
      </c>
      <c r="P4017" s="6">
        <f t="shared" si="310"/>
        <v>0</v>
      </c>
      <c r="Q4017" t="e">
        <f t="shared" si="311"/>
        <v>#DIV/0!</v>
      </c>
      <c r="R4017" s="16">
        <f t="shared" si="312"/>
        <v>42670.764039351852</v>
      </c>
      <c r="S4017" s="16">
        <f t="shared" si="313"/>
        <v>41793.710231481484</v>
      </c>
      <c r="T4017">
        <f t="shared" si="314"/>
        <v>2016</v>
      </c>
    </row>
    <row r="4018" spans="1:20" ht="45" hidden="1" x14ac:dyDescent="0.25">
      <c r="A4018">
        <v>3743</v>
      </c>
      <c r="B4018" s="3" t="s">
        <v>3740</v>
      </c>
      <c r="C4018" s="3" t="s">
        <v>7853</v>
      </c>
      <c r="D4018" s="6">
        <v>2200</v>
      </c>
      <c r="E4018" s="8">
        <v>0</v>
      </c>
      <c r="F4018" t="s">
        <v>8220</v>
      </c>
      <c r="G4018" t="s">
        <v>8223</v>
      </c>
      <c r="H4018" t="s">
        <v>8245</v>
      </c>
      <c r="I4018" s="10">
        <v>1404406964</v>
      </c>
      <c r="J4018">
        <v>1401814964</v>
      </c>
      <c r="K4018" t="b">
        <v>0</v>
      </c>
      <c r="L4018">
        <v>0</v>
      </c>
      <c r="M4018" t="b">
        <v>0</v>
      </c>
      <c r="N4018" s="12" t="s">
        <v>8283</v>
      </c>
      <c r="O4018" t="s">
        <v>8286</v>
      </c>
      <c r="P4018" s="6">
        <f t="shared" si="310"/>
        <v>0</v>
      </c>
      <c r="Q4018" t="e">
        <f t="shared" si="311"/>
        <v>#DIV/0!</v>
      </c>
      <c r="R4018" s="16">
        <f t="shared" si="312"/>
        <v>41793.710231481484</v>
      </c>
      <c r="S4018" s="16">
        <f t="shared" si="313"/>
        <v>42100.086145833338</v>
      </c>
      <c r="T4018">
        <f t="shared" si="314"/>
        <v>2014</v>
      </c>
    </row>
    <row r="4019" spans="1:20" ht="60" hidden="1" x14ac:dyDescent="0.25">
      <c r="A4019">
        <v>475</v>
      </c>
      <c r="B4019" s="3" t="s">
        <v>476</v>
      </c>
      <c r="C4019" s="3" t="s">
        <v>4585</v>
      </c>
      <c r="D4019" s="6">
        <v>2000</v>
      </c>
      <c r="E4019" s="8">
        <v>0</v>
      </c>
      <c r="F4019" t="s">
        <v>8220</v>
      </c>
      <c r="G4019" t="s">
        <v>8223</v>
      </c>
      <c r="H4019" t="s">
        <v>8245</v>
      </c>
      <c r="I4019" s="10">
        <v>1430877843</v>
      </c>
      <c r="J4019">
        <v>1428285843</v>
      </c>
      <c r="K4019" t="b">
        <v>0</v>
      </c>
      <c r="L4019">
        <v>0</v>
      </c>
      <c r="M4019" t="b">
        <v>0</v>
      </c>
      <c r="N4019" s="12" t="s">
        <v>8281</v>
      </c>
      <c r="O4019" t="s">
        <v>8299</v>
      </c>
      <c r="P4019" s="6">
        <f t="shared" si="310"/>
        <v>0</v>
      </c>
      <c r="Q4019" t="e">
        <f t="shared" si="311"/>
        <v>#DIV/0!</v>
      </c>
      <c r="R4019" s="16">
        <f t="shared" si="312"/>
        <v>42100.086145833338</v>
      </c>
      <c r="S4019" s="16">
        <f t="shared" si="313"/>
        <v>41827.919166666667</v>
      </c>
      <c r="T4019">
        <f t="shared" si="314"/>
        <v>2015</v>
      </c>
    </row>
    <row r="4020" spans="1:20" ht="60" hidden="1" x14ac:dyDescent="0.25">
      <c r="A4020">
        <v>1227</v>
      </c>
      <c r="B4020" s="3" t="s">
        <v>1228</v>
      </c>
      <c r="C4020" s="3" t="s">
        <v>5337</v>
      </c>
      <c r="D4020" s="6">
        <v>2000</v>
      </c>
      <c r="E4020" s="8">
        <v>0</v>
      </c>
      <c r="F4020" t="s">
        <v>8219</v>
      </c>
      <c r="G4020" t="s">
        <v>8223</v>
      </c>
      <c r="H4020" t="s">
        <v>8245</v>
      </c>
      <c r="I4020" s="10">
        <v>1407394800</v>
      </c>
      <c r="J4020">
        <v>1404770616</v>
      </c>
      <c r="K4020" t="b">
        <v>0</v>
      </c>
      <c r="L4020">
        <v>0</v>
      </c>
      <c r="M4020" t="b">
        <v>0</v>
      </c>
      <c r="N4020" s="12" t="s">
        <v>8287</v>
      </c>
      <c r="O4020" t="s">
        <v>8314</v>
      </c>
      <c r="P4020" s="6">
        <f t="shared" si="310"/>
        <v>0</v>
      </c>
      <c r="Q4020" t="e">
        <f t="shared" si="311"/>
        <v>#DIV/0!</v>
      </c>
      <c r="R4020" s="16">
        <f t="shared" si="312"/>
        <v>41827.919166666667</v>
      </c>
      <c r="S4020" s="16">
        <f t="shared" si="313"/>
        <v>41053.200960648144</v>
      </c>
      <c r="T4020">
        <f t="shared" si="314"/>
        <v>2014</v>
      </c>
    </row>
    <row r="4021" spans="1:20" hidden="1" x14ac:dyDescent="0.25">
      <c r="A4021">
        <v>1484</v>
      </c>
      <c r="B4021" s="3" t="s">
        <v>1485</v>
      </c>
      <c r="C4021" s="3" t="s">
        <v>5594</v>
      </c>
      <c r="D4021" s="6">
        <v>2000</v>
      </c>
      <c r="E4021" s="8">
        <v>0</v>
      </c>
      <c r="F4021" t="s">
        <v>8220</v>
      </c>
      <c r="G4021" t="s">
        <v>8223</v>
      </c>
      <c r="H4021" t="s">
        <v>8245</v>
      </c>
      <c r="I4021" s="10">
        <v>1342882260</v>
      </c>
      <c r="J4021">
        <v>1337834963</v>
      </c>
      <c r="K4021" t="b">
        <v>0</v>
      </c>
      <c r="L4021">
        <v>0</v>
      </c>
      <c r="M4021" t="b">
        <v>0</v>
      </c>
      <c r="N4021" s="12" t="s">
        <v>8271</v>
      </c>
      <c r="O4021" t="s">
        <v>8312</v>
      </c>
      <c r="P4021" s="6">
        <f t="shared" si="310"/>
        <v>0</v>
      </c>
      <c r="Q4021" t="e">
        <f t="shared" si="311"/>
        <v>#DIV/0!</v>
      </c>
      <c r="R4021" s="16">
        <f t="shared" si="312"/>
        <v>41053.200960648144</v>
      </c>
      <c r="S4021" s="16">
        <f t="shared" si="313"/>
        <v>40752.789710648147</v>
      </c>
      <c r="T4021">
        <f t="shared" si="314"/>
        <v>2012</v>
      </c>
    </row>
    <row r="4022" spans="1:20" ht="30" hidden="1" x14ac:dyDescent="0.25">
      <c r="A4022">
        <v>1495</v>
      </c>
      <c r="B4022" s="3" t="s">
        <v>1496</v>
      </c>
      <c r="C4022" s="3" t="s">
        <v>5605</v>
      </c>
      <c r="D4022" s="6">
        <v>2000</v>
      </c>
      <c r="E4022" s="8">
        <v>0</v>
      </c>
      <c r="F4022" t="s">
        <v>8220</v>
      </c>
      <c r="G4022" t="s">
        <v>8223</v>
      </c>
      <c r="H4022" t="s">
        <v>8245</v>
      </c>
      <c r="I4022" s="10">
        <v>1314471431</v>
      </c>
      <c r="J4022">
        <v>1311879431</v>
      </c>
      <c r="K4022" t="b">
        <v>0</v>
      </c>
      <c r="L4022">
        <v>0</v>
      </c>
      <c r="M4022" t="b">
        <v>0</v>
      </c>
      <c r="N4022" s="12" t="s">
        <v>8271</v>
      </c>
      <c r="O4022" t="s">
        <v>8312</v>
      </c>
      <c r="P4022" s="6">
        <f t="shared" si="310"/>
        <v>0</v>
      </c>
      <c r="Q4022" t="e">
        <f t="shared" si="311"/>
        <v>#DIV/0!</v>
      </c>
      <c r="R4022" s="16">
        <f t="shared" si="312"/>
        <v>40752.789710648147</v>
      </c>
      <c r="S4022" s="16">
        <f t="shared" si="313"/>
        <v>42245.016736111109</v>
      </c>
      <c r="T4022">
        <f t="shared" si="314"/>
        <v>2011</v>
      </c>
    </row>
    <row r="4023" spans="1:20" ht="45" hidden="1" x14ac:dyDescent="0.25">
      <c r="A4023">
        <v>1705</v>
      </c>
      <c r="B4023" s="3" t="s">
        <v>1706</v>
      </c>
      <c r="C4023" s="3" t="s">
        <v>5815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 s="10">
        <v>1441814400</v>
      </c>
      <c r="J4023">
        <v>1440807846</v>
      </c>
      <c r="K4023" t="b">
        <v>0</v>
      </c>
      <c r="L4023">
        <v>0</v>
      </c>
      <c r="M4023" t="b">
        <v>0</v>
      </c>
      <c r="N4023" s="12" t="s">
        <v>8287</v>
      </c>
      <c r="O4023" t="s">
        <v>8290</v>
      </c>
      <c r="P4023" s="6">
        <f t="shared" si="310"/>
        <v>0</v>
      </c>
      <c r="Q4023" t="e">
        <f t="shared" si="311"/>
        <v>#DIV/0!</v>
      </c>
      <c r="R4023" s="16">
        <f t="shared" si="312"/>
        <v>42245.016736111109</v>
      </c>
      <c r="S4023" s="16">
        <f t="shared" si="313"/>
        <v>42329.58839120371</v>
      </c>
      <c r="T4023">
        <f t="shared" si="314"/>
        <v>2015</v>
      </c>
    </row>
    <row r="4024" spans="1:20" ht="60" hidden="1" x14ac:dyDescent="0.25">
      <c r="A4024">
        <v>1993</v>
      </c>
      <c r="B4024" s="3" t="s">
        <v>1994</v>
      </c>
      <c r="C4024" s="3" t="s">
        <v>6103</v>
      </c>
      <c r="D4024" s="6">
        <v>2000</v>
      </c>
      <c r="E4024" s="8">
        <v>0</v>
      </c>
      <c r="F4024" t="s">
        <v>8220</v>
      </c>
      <c r="G4024" t="s">
        <v>8224</v>
      </c>
      <c r="H4024" t="s">
        <v>8246</v>
      </c>
      <c r="I4024" s="10">
        <v>1450706837</v>
      </c>
      <c r="J4024">
        <v>1448114837</v>
      </c>
      <c r="K4024" t="b">
        <v>0</v>
      </c>
      <c r="L4024">
        <v>0</v>
      </c>
      <c r="M4024" t="b">
        <v>0</v>
      </c>
      <c r="N4024" s="12" t="s">
        <v>8273</v>
      </c>
      <c r="O4024" t="s">
        <v>8313</v>
      </c>
      <c r="P4024" s="6">
        <f t="shared" si="310"/>
        <v>0</v>
      </c>
      <c r="Q4024" t="e">
        <f t="shared" si="311"/>
        <v>#DIV/0!</v>
      </c>
      <c r="R4024" s="16">
        <f t="shared" si="312"/>
        <v>42329.58839120371</v>
      </c>
      <c r="S4024" s="16">
        <f t="shared" si="313"/>
        <v>40355.024953703702</v>
      </c>
      <c r="T4024">
        <f t="shared" si="314"/>
        <v>2015</v>
      </c>
    </row>
    <row r="4025" spans="1:20" ht="60" hidden="1" x14ac:dyDescent="0.25">
      <c r="A4025">
        <v>2149</v>
      </c>
      <c r="B4025" s="3" t="s">
        <v>2150</v>
      </c>
      <c r="C4025" s="3" t="s">
        <v>6259</v>
      </c>
      <c r="D4025" s="6">
        <v>2000</v>
      </c>
      <c r="E4025" s="8">
        <v>0</v>
      </c>
      <c r="F4025" t="s">
        <v>8220</v>
      </c>
      <c r="G4025" t="s">
        <v>8223</v>
      </c>
      <c r="H4025" t="s">
        <v>8245</v>
      </c>
      <c r="I4025" s="10">
        <v>1280534400</v>
      </c>
      <c r="J4025">
        <v>1277512556</v>
      </c>
      <c r="K4025" t="b">
        <v>0</v>
      </c>
      <c r="L4025">
        <v>0</v>
      </c>
      <c r="M4025" t="b">
        <v>0</v>
      </c>
      <c r="N4025" s="12" t="s">
        <v>8276</v>
      </c>
      <c r="O4025" t="s">
        <v>8294</v>
      </c>
      <c r="P4025" s="6">
        <f t="shared" si="310"/>
        <v>0</v>
      </c>
      <c r="Q4025" t="e">
        <f t="shared" si="311"/>
        <v>#DIV/0!</v>
      </c>
      <c r="R4025" s="16">
        <f t="shared" si="312"/>
        <v>40355.024953703702</v>
      </c>
      <c r="S4025" s="16">
        <f t="shared" si="313"/>
        <v>42101.633703703701</v>
      </c>
      <c r="T4025">
        <f t="shared" si="314"/>
        <v>2010</v>
      </c>
    </row>
    <row r="4026" spans="1:20" ht="45" hidden="1" x14ac:dyDescent="0.25">
      <c r="A4026">
        <v>2352</v>
      </c>
      <c r="B4026" s="3" t="s">
        <v>2353</v>
      </c>
      <c r="C4026" s="3" t="s">
        <v>6462</v>
      </c>
      <c r="D4026" s="6">
        <v>2000</v>
      </c>
      <c r="E4026" s="8">
        <v>0</v>
      </c>
      <c r="F4026" t="s">
        <v>8219</v>
      </c>
      <c r="G4026" t="s">
        <v>8223</v>
      </c>
      <c r="H4026" t="s">
        <v>8245</v>
      </c>
      <c r="I4026" s="10">
        <v>1433603552</v>
      </c>
      <c r="J4026">
        <v>1428419552</v>
      </c>
      <c r="K4026" t="b">
        <v>0</v>
      </c>
      <c r="L4026">
        <v>0</v>
      </c>
      <c r="M4026" t="b">
        <v>0</v>
      </c>
      <c r="N4026" s="12" t="s">
        <v>8268</v>
      </c>
      <c r="O4026" t="s">
        <v>8302</v>
      </c>
      <c r="P4026" s="6">
        <f t="shared" si="310"/>
        <v>0</v>
      </c>
      <c r="Q4026" t="e">
        <f t="shared" si="311"/>
        <v>#DIV/0!</v>
      </c>
      <c r="R4026" s="16">
        <f t="shared" si="312"/>
        <v>42101.633703703701</v>
      </c>
      <c r="S4026" s="16">
        <f t="shared" si="313"/>
        <v>42150.777731481481</v>
      </c>
      <c r="T4026">
        <f t="shared" si="314"/>
        <v>2015</v>
      </c>
    </row>
    <row r="4027" spans="1:20" ht="60" hidden="1" x14ac:dyDescent="0.25">
      <c r="A4027">
        <v>2371</v>
      </c>
      <c r="B4027" s="3" t="s">
        <v>2372</v>
      </c>
      <c r="C4027" s="3" t="s">
        <v>6481</v>
      </c>
      <c r="D4027" s="6">
        <v>2000</v>
      </c>
      <c r="E4027" s="8">
        <v>0</v>
      </c>
      <c r="F4027" t="s">
        <v>8219</v>
      </c>
      <c r="G4027" t="s">
        <v>8223</v>
      </c>
      <c r="H4027" t="s">
        <v>8245</v>
      </c>
      <c r="I4027" s="10">
        <v>1435257596</v>
      </c>
      <c r="J4027">
        <v>1432665596</v>
      </c>
      <c r="K4027" t="b">
        <v>0</v>
      </c>
      <c r="L4027">
        <v>0</v>
      </c>
      <c r="M4027" t="b">
        <v>0</v>
      </c>
      <c r="N4027" s="12" t="s">
        <v>8268</v>
      </c>
      <c r="O4027" t="s">
        <v>8302</v>
      </c>
      <c r="P4027" s="6">
        <f t="shared" si="310"/>
        <v>0</v>
      </c>
      <c r="Q4027" t="e">
        <f t="shared" si="311"/>
        <v>#DIV/0!</v>
      </c>
      <c r="R4027" s="16">
        <f t="shared" si="312"/>
        <v>42150.777731481481</v>
      </c>
      <c r="S4027" s="16">
        <f t="shared" si="313"/>
        <v>42453.806307870371</v>
      </c>
      <c r="T4027">
        <f t="shared" si="314"/>
        <v>2015</v>
      </c>
    </row>
    <row r="4028" spans="1:20" ht="60" hidden="1" x14ac:dyDescent="0.25">
      <c r="A4028">
        <v>2847</v>
      </c>
      <c r="B4028" s="3" t="s">
        <v>2847</v>
      </c>
      <c r="C4028" s="3" t="s">
        <v>6957</v>
      </c>
      <c r="D4028" s="6">
        <v>2000</v>
      </c>
      <c r="E4028" s="8">
        <v>0</v>
      </c>
      <c r="F4028" t="s">
        <v>8220</v>
      </c>
      <c r="G4028" t="s">
        <v>8223</v>
      </c>
      <c r="H4028" t="s">
        <v>8245</v>
      </c>
      <c r="I4028" s="10">
        <v>1464031265</v>
      </c>
      <c r="J4028">
        <v>1458847265</v>
      </c>
      <c r="K4028" t="b">
        <v>0</v>
      </c>
      <c r="L4028">
        <v>0</v>
      </c>
      <c r="M4028" t="b">
        <v>0</v>
      </c>
      <c r="N4028" s="12" t="s">
        <v>8283</v>
      </c>
      <c r="O4028" t="s">
        <v>8286</v>
      </c>
      <c r="P4028" s="6">
        <f t="shared" si="310"/>
        <v>0</v>
      </c>
      <c r="Q4028" t="e">
        <f t="shared" si="311"/>
        <v>#DIV/0!</v>
      </c>
      <c r="R4028" s="16">
        <f t="shared" si="312"/>
        <v>42453.806307870371</v>
      </c>
      <c r="S4028" s="16">
        <f t="shared" si="313"/>
        <v>42494.471666666665</v>
      </c>
      <c r="T4028">
        <f t="shared" si="314"/>
        <v>2016</v>
      </c>
    </row>
    <row r="4029" spans="1:20" ht="60" hidden="1" x14ac:dyDescent="0.25">
      <c r="A4029">
        <v>3916</v>
      </c>
      <c r="B4029" s="3" t="s">
        <v>3913</v>
      </c>
      <c r="C4029" s="3" t="s">
        <v>8024</v>
      </c>
      <c r="D4029" s="6">
        <v>2000</v>
      </c>
      <c r="E4029" s="8">
        <v>0</v>
      </c>
      <c r="F4029" t="s">
        <v>8220</v>
      </c>
      <c r="G4029" t="s">
        <v>8231</v>
      </c>
      <c r="H4029" t="s">
        <v>8252</v>
      </c>
      <c r="I4029" s="10">
        <v>1464952752</v>
      </c>
      <c r="J4029">
        <v>1462360752</v>
      </c>
      <c r="K4029" t="b">
        <v>0</v>
      </c>
      <c r="L4029">
        <v>0</v>
      </c>
      <c r="M4029" t="b">
        <v>0</v>
      </c>
      <c r="N4029" s="12" t="s">
        <v>8283</v>
      </c>
      <c r="O4029" t="s">
        <v>8286</v>
      </c>
      <c r="P4029" s="6">
        <f t="shared" si="310"/>
        <v>0</v>
      </c>
      <c r="Q4029" t="e">
        <f t="shared" si="311"/>
        <v>#DIV/0!</v>
      </c>
      <c r="R4029" s="16">
        <f t="shared" si="312"/>
        <v>42494.471666666665</v>
      </c>
      <c r="S4029" s="16">
        <f t="shared" si="313"/>
        <v>41078.899826388886</v>
      </c>
      <c r="T4029">
        <f t="shared" si="314"/>
        <v>2016</v>
      </c>
    </row>
    <row r="4030" spans="1:20" ht="45" hidden="1" x14ac:dyDescent="0.25">
      <c r="A4030">
        <v>2750</v>
      </c>
      <c r="B4030" s="3" t="s">
        <v>2750</v>
      </c>
      <c r="C4030" s="3" t="s">
        <v>6860</v>
      </c>
      <c r="D4030" s="6">
        <v>1999</v>
      </c>
      <c r="E4030" s="8">
        <v>0</v>
      </c>
      <c r="F4030" t="s">
        <v>8220</v>
      </c>
      <c r="G4030" t="s">
        <v>8223</v>
      </c>
      <c r="H4030" t="s">
        <v>8245</v>
      </c>
      <c r="I4030" s="10">
        <v>1341086400</v>
      </c>
      <c r="J4030">
        <v>1340055345</v>
      </c>
      <c r="K4030" t="b">
        <v>0</v>
      </c>
      <c r="L4030">
        <v>0</v>
      </c>
      <c r="M4030" t="b">
        <v>0</v>
      </c>
      <c r="N4030" s="12" t="s">
        <v>8271</v>
      </c>
      <c r="O4030" t="s">
        <v>8316</v>
      </c>
      <c r="P4030" s="6">
        <f t="shared" si="310"/>
        <v>0</v>
      </c>
      <c r="Q4030" t="e">
        <f t="shared" si="311"/>
        <v>#DIV/0!</v>
      </c>
      <c r="R4030" s="16">
        <f t="shared" si="312"/>
        <v>41078.899826388886</v>
      </c>
      <c r="S4030" s="16">
        <f t="shared" si="313"/>
        <v>40990.050069444449</v>
      </c>
      <c r="T4030">
        <f t="shared" si="314"/>
        <v>2012</v>
      </c>
    </row>
    <row r="4031" spans="1:20" ht="45" hidden="1" x14ac:dyDescent="0.25">
      <c r="A4031">
        <v>1580</v>
      </c>
      <c r="B4031" s="3" t="s">
        <v>1581</v>
      </c>
      <c r="C4031" s="3" t="s">
        <v>5690</v>
      </c>
      <c r="D4031" s="6">
        <v>1750</v>
      </c>
      <c r="E4031" s="8">
        <v>0</v>
      </c>
      <c r="F4031" t="s">
        <v>8219</v>
      </c>
      <c r="G4031" t="s">
        <v>8223</v>
      </c>
      <c r="H4031" t="s">
        <v>8245</v>
      </c>
      <c r="I4031" s="10">
        <v>1337562726</v>
      </c>
      <c r="J4031">
        <v>1332378726</v>
      </c>
      <c r="K4031" t="b">
        <v>0</v>
      </c>
      <c r="L4031">
        <v>0</v>
      </c>
      <c r="M4031" t="b">
        <v>0</v>
      </c>
      <c r="N4031" s="12" t="s">
        <v>8271</v>
      </c>
      <c r="O4031" t="s">
        <v>8309</v>
      </c>
      <c r="P4031" s="6">
        <f t="shared" si="310"/>
        <v>0</v>
      </c>
      <c r="Q4031" t="e">
        <f t="shared" si="311"/>
        <v>#DIV/0!</v>
      </c>
      <c r="R4031" s="16">
        <f t="shared" si="312"/>
        <v>40990.050069444449</v>
      </c>
      <c r="S4031" s="16">
        <f t="shared" si="313"/>
        <v>41836.595520833333</v>
      </c>
      <c r="T4031">
        <f t="shared" si="314"/>
        <v>2012</v>
      </c>
    </row>
    <row r="4032" spans="1:20" ht="45" hidden="1" x14ac:dyDescent="0.25">
      <c r="A4032">
        <v>1340</v>
      </c>
      <c r="B4032" s="3" t="s">
        <v>1341</v>
      </c>
      <c r="C4032" s="3" t="s">
        <v>5450</v>
      </c>
      <c r="D4032" s="6">
        <v>1680</v>
      </c>
      <c r="E4032" s="8">
        <v>0</v>
      </c>
      <c r="F4032" t="s">
        <v>8219</v>
      </c>
      <c r="G4032" t="s">
        <v>8223</v>
      </c>
      <c r="H4032" t="s">
        <v>8245</v>
      </c>
      <c r="I4032" s="10">
        <v>1408112253</v>
      </c>
      <c r="J4032">
        <v>1405520253</v>
      </c>
      <c r="K4032" t="b">
        <v>0</v>
      </c>
      <c r="L4032">
        <v>0</v>
      </c>
      <c r="M4032" t="b">
        <v>0</v>
      </c>
      <c r="N4032" s="12" t="s">
        <v>8268</v>
      </c>
      <c r="O4032" t="s">
        <v>8270</v>
      </c>
      <c r="P4032" s="6">
        <f t="shared" si="310"/>
        <v>0</v>
      </c>
      <c r="Q4032" t="e">
        <f t="shared" si="311"/>
        <v>#DIV/0!</v>
      </c>
      <c r="R4032" s="16">
        <f t="shared" si="312"/>
        <v>41836.595520833333</v>
      </c>
      <c r="S4032" s="16">
        <f t="shared" si="313"/>
        <v>42191.824062500003</v>
      </c>
      <c r="T4032">
        <f t="shared" si="314"/>
        <v>2014</v>
      </c>
    </row>
    <row r="4033" spans="1:20" ht="60" hidden="1" x14ac:dyDescent="0.25">
      <c r="A4033">
        <v>176</v>
      </c>
      <c r="B4033" s="3" t="s">
        <v>178</v>
      </c>
      <c r="C4033" s="3" t="s">
        <v>4286</v>
      </c>
      <c r="D4033" s="6">
        <v>1500</v>
      </c>
      <c r="E4033" s="8">
        <v>0</v>
      </c>
      <c r="F4033" t="s">
        <v>8220</v>
      </c>
      <c r="G4033" t="s">
        <v>8223</v>
      </c>
      <c r="H4033" t="s">
        <v>8245</v>
      </c>
      <c r="I4033" s="10">
        <v>1438803999</v>
      </c>
      <c r="J4033">
        <v>1436211999</v>
      </c>
      <c r="K4033" t="b">
        <v>0</v>
      </c>
      <c r="L4033">
        <v>0</v>
      </c>
      <c r="M4033" t="b">
        <v>0</v>
      </c>
      <c r="N4033" s="12" t="s">
        <v>8281</v>
      </c>
      <c r="O4033" t="s">
        <v>8285</v>
      </c>
      <c r="P4033" s="6">
        <f t="shared" si="310"/>
        <v>0</v>
      </c>
      <c r="Q4033" t="e">
        <f t="shared" si="311"/>
        <v>#DIV/0!</v>
      </c>
      <c r="R4033" s="16">
        <f t="shared" si="312"/>
        <v>42191.824062500003</v>
      </c>
      <c r="S4033" s="16">
        <f t="shared" si="313"/>
        <v>41857.18304398148</v>
      </c>
      <c r="T4033">
        <f t="shared" si="314"/>
        <v>2015</v>
      </c>
    </row>
    <row r="4034" spans="1:20" ht="60" hidden="1" x14ac:dyDescent="0.25">
      <c r="A4034">
        <v>188</v>
      </c>
      <c r="B4034" s="3" t="s">
        <v>190</v>
      </c>
      <c r="C4034" s="3" t="s">
        <v>4298</v>
      </c>
      <c r="D4034" s="6">
        <v>1500</v>
      </c>
      <c r="E4034" s="8">
        <v>0</v>
      </c>
      <c r="F4034" t="s">
        <v>8220</v>
      </c>
      <c r="G4034" t="s">
        <v>8223</v>
      </c>
      <c r="H4034" t="s">
        <v>8245</v>
      </c>
      <c r="I4034" s="10">
        <v>1409891015</v>
      </c>
      <c r="J4034">
        <v>1407299015</v>
      </c>
      <c r="K4034" t="b">
        <v>0</v>
      </c>
      <c r="L4034">
        <v>0</v>
      </c>
      <c r="M4034" t="b">
        <v>0</v>
      </c>
      <c r="N4034" s="12" t="s">
        <v>8281</v>
      </c>
      <c r="O4034" t="s">
        <v>8285</v>
      </c>
      <c r="P4034" s="6">
        <f t="shared" ref="P4034:P4097" si="315">ROUND(E4034/D4034*100,2)</f>
        <v>0</v>
      </c>
      <c r="Q4034" t="e">
        <f t="shared" ref="Q4034:Q4097" si="316">ROUND(E4034/L4034,2)</f>
        <v>#DIV/0!</v>
      </c>
      <c r="R4034" s="16">
        <f t="shared" si="312"/>
        <v>41857.18304398148</v>
      </c>
      <c r="S4034" s="16">
        <f t="shared" si="313"/>
        <v>40987.83488425926</v>
      </c>
      <c r="T4034">
        <f t="shared" si="314"/>
        <v>2014</v>
      </c>
    </row>
    <row r="4035" spans="1:20" ht="60" hidden="1" x14ac:dyDescent="0.25">
      <c r="A4035">
        <v>477</v>
      </c>
      <c r="B4035" s="3" t="s">
        <v>478</v>
      </c>
      <c r="C4035" s="3" t="s">
        <v>4587</v>
      </c>
      <c r="D4035" s="6">
        <v>1500</v>
      </c>
      <c r="E4035" s="8">
        <v>0</v>
      </c>
      <c r="F4035" t="s">
        <v>8220</v>
      </c>
      <c r="G4035" t="s">
        <v>8223</v>
      </c>
      <c r="H4035" t="s">
        <v>8245</v>
      </c>
      <c r="I4035" s="10">
        <v>1337371334</v>
      </c>
      <c r="J4035">
        <v>1332187334</v>
      </c>
      <c r="K4035" t="b">
        <v>0</v>
      </c>
      <c r="L4035">
        <v>0</v>
      </c>
      <c r="M4035" t="b">
        <v>0</v>
      </c>
      <c r="N4035" s="12" t="s">
        <v>8281</v>
      </c>
      <c r="O4035" t="s">
        <v>8299</v>
      </c>
      <c r="P4035" s="6">
        <f t="shared" si="315"/>
        <v>0</v>
      </c>
      <c r="Q4035" t="e">
        <f t="shared" si="316"/>
        <v>#DIV/0!</v>
      </c>
      <c r="R4035" s="16">
        <f t="shared" ref="R4035:R4098" si="317">(((J4035/60)/60)/24)+DATE(1970,1,1)</f>
        <v>40987.83488425926</v>
      </c>
      <c r="S4035" s="16">
        <f t="shared" ref="S4035:S4098" si="318">(((J4036/60)/60)/24)+DATE(1970,1,1)</f>
        <v>41849.035370370373</v>
      </c>
      <c r="T4035">
        <f t="shared" ref="T4035:T4098" si="319">YEAR(R4035)</f>
        <v>2012</v>
      </c>
    </row>
    <row r="4036" spans="1:20" ht="60" hidden="1" x14ac:dyDescent="0.25">
      <c r="A4036">
        <v>604</v>
      </c>
      <c r="B4036" s="3" t="s">
        <v>605</v>
      </c>
      <c r="C4036" s="3" t="s">
        <v>4714</v>
      </c>
      <c r="D4036" s="6">
        <v>1500</v>
      </c>
      <c r="E4036" s="8">
        <v>0</v>
      </c>
      <c r="F4036" t="s">
        <v>8219</v>
      </c>
      <c r="G4036" t="s">
        <v>8223</v>
      </c>
      <c r="H4036" t="s">
        <v>8245</v>
      </c>
      <c r="I4036" s="10">
        <v>1409187056</v>
      </c>
      <c r="J4036">
        <v>1406595056</v>
      </c>
      <c r="K4036" t="b">
        <v>0</v>
      </c>
      <c r="L4036">
        <v>0</v>
      </c>
      <c r="M4036" t="b">
        <v>0</v>
      </c>
      <c r="N4036" s="12" t="s">
        <v>8268</v>
      </c>
      <c r="O4036" t="s">
        <v>8302</v>
      </c>
      <c r="P4036" s="6">
        <f t="shared" si="315"/>
        <v>0</v>
      </c>
      <c r="Q4036" t="e">
        <f t="shared" si="316"/>
        <v>#DIV/0!</v>
      </c>
      <c r="R4036" s="16">
        <f t="shared" si="317"/>
        <v>41849.035370370373</v>
      </c>
      <c r="S4036" s="16">
        <f t="shared" si="318"/>
        <v>41116.763275462967</v>
      </c>
      <c r="T4036">
        <f t="shared" si="319"/>
        <v>2014</v>
      </c>
    </row>
    <row r="4037" spans="1:20" ht="45" hidden="1" x14ac:dyDescent="0.25">
      <c r="A4037">
        <v>914</v>
      </c>
      <c r="B4037" s="3" t="s">
        <v>915</v>
      </c>
      <c r="C4037" s="3" t="s">
        <v>5024</v>
      </c>
      <c r="D4037" s="6">
        <v>1500</v>
      </c>
      <c r="E4037" s="8">
        <v>0</v>
      </c>
      <c r="F4037" t="s">
        <v>8220</v>
      </c>
      <c r="G4037" t="s">
        <v>8223</v>
      </c>
      <c r="H4037" t="s">
        <v>8245</v>
      </c>
      <c r="I4037" s="10">
        <v>1345918747</v>
      </c>
      <c r="J4037">
        <v>1343326747</v>
      </c>
      <c r="K4037" t="b">
        <v>0</v>
      </c>
      <c r="L4037">
        <v>0</v>
      </c>
      <c r="M4037" t="b">
        <v>0</v>
      </c>
      <c r="N4037" s="12" t="s">
        <v>8287</v>
      </c>
      <c r="O4037" t="s">
        <v>8310</v>
      </c>
      <c r="P4037" s="6">
        <f t="shared" si="315"/>
        <v>0</v>
      </c>
      <c r="Q4037" t="e">
        <f t="shared" si="316"/>
        <v>#DIV/0!</v>
      </c>
      <c r="R4037" s="16">
        <f t="shared" si="317"/>
        <v>41116.763275462967</v>
      </c>
      <c r="S4037" s="16">
        <f t="shared" si="318"/>
        <v>42485.64534722222</v>
      </c>
      <c r="T4037">
        <f t="shared" si="319"/>
        <v>2012</v>
      </c>
    </row>
    <row r="4038" spans="1:20" ht="60" hidden="1" x14ac:dyDescent="0.25">
      <c r="A4038">
        <v>1442</v>
      </c>
      <c r="B4038" s="3" t="s">
        <v>1443</v>
      </c>
      <c r="C4038" s="3" t="s">
        <v>5552</v>
      </c>
      <c r="D4038" s="6">
        <v>1500</v>
      </c>
      <c r="E4038" s="8">
        <v>0</v>
      </c>
      <c r="F4038" t="s">
        <v>8220</v>
      </c>
      <c r="G4038" t="s">
        <v>8223</v>
      </c>
      <c r="H4038" t="s">
        <v>8245</v>
      </c>
      <c r="I4038" s="10">
        <v>1464190158</v>
      </c>
      <c r="J4038">
        <v>1461598158</v>
      </c>
      <c r="K4038" t="b">
        <v>0</v>
      </c>
      <c r="L4038">
        <v>0</v>
      </c>
      <c r="M4038" t="b">
        <v>0</v>
      </c>
      <c r="N4038" s="12" t="s">
        <v>8271</v>
      </c>
      <c r="O4038" t="s">
        <v>8308</v>
      </c>
      <c r="P4038" s="6">
        <f t="shared" si="315"/>
        <v>0</v>
      </c>
      <c r="Q4038" t="e">
        <f t="shared" si="316"/>
        <v>#DIV/0!</v>
      </c>
      <c r="R4038" s="16">
        <f t="shared" si="317"/>
        <v>42485.64534722222</v>
      </c>
      <c r="S4038" s="16">
        <f t="shared" si="318"/>
        <v>41838.475219907406</v>
      </c>
      <c r="T4038">
        <f t="shared" si="319"/>
        <v>2016</v>
      </c>
    </row>
    <row r="4039" spans="1:20" ht="45" hidden="1" x14ac:dyDescent="0.25">
      <c r="A4039">
        <v>1496</v>
      </c>
      <c r="B4039" s="3" t="s">
        <v>1497</v>
      </c>
      <c r="C4039" s="3" t="s">
        <v>5606</v>
      </c>
      <c r="D4039" s="6">
        <v>1500</v>
      </c>
      <c r="E4039" s="8">
        <v>0</v>
      </c>
      <c r="F4039" t="s">
        <v>8220</v>
      </c>
      <c r="G4039" t="s">
        <v>8223</v>
      </c>
      <c r="H4039" t="s">
        <v>8245</v>
      </c>
      <c r="I4039" s="10">
        <v>1410866659</v>
      </c>
      <c r="J4039">
        <v>1405682659</v>
      </c>
      <c r="K4039" t="b">
        <v>0</v>
      </c>
      <c r="L4039">
        <v>0</v>
      </c>
      <c r="M4039" t="b">
        <v>0</v>
      </c>
      <c r="N4039" s="12" t="s">
        <v>8271</v>
      </c>
      <c r="O4039" t="s">
        <v>8312</v>
      </c>
      <c r="P4039" s="6">
        <f t="shared" si="315"/>
        <v>0</v>
      </c>
      <c r="Q4039" t="e">
        <f t="shared" si="316"/>
        <v>#DIV/0!</v>
      </c>
      <c r="R4039" s="16">
        <f t="shared" si="317"/>
        <v>41838.475219907406</v>
      </c>
      <c r="S4039" s="16">
        <f t="shared" si="318"/>
        <v>42069.104421296302</v>
      </c>
      <c r="T4039">
        <f t="shared" si="319"/>
        <v>2014</v>
      </c>
    </row>
    <row r="4040" spans="1:20" ht="30" hidden="1" x14ac:dyDescent="0.25">
      <c r="A4040">
        <v>1586</v>
      </c>
      <c r="B4040" s="3" t="s">
        <v>1587</v>
      </c>
      <c r="C4040" s="3" t="s">
        <v>5696</v>
      </c>
      <c r="D4040" s="6">
        <v>1500</v>
      </c>
      <c r="E4040" s="8">
        <v>0</v>
      </c>
      <c r="F4040" t="s">
        <v>8220</v>
      </c>
      <c r="G4040" t="s">
        <v>8223</v>
      </c>
      <c r="H4040" t="s">
        <v>8245</v>
      </c>
      <c r="I4040" s="10">
        <v>1428197422</v>
      </c>
      <c r="J4040">
        <v>1425609022</v>
      </c>
      <c r="K4040" t="b">
        <v>0</v>
      </c>
      <c r="L4040">
        <v>0</v>
      </c>
      <c r="M4040" t="b">
        <v>0</v>
      </c>
      <c r="N4040" s="12" t="s">
        <v>8273</v>
      </c>
      <c r="O4040" t="s">
        <v>8311</v>
      </c>
      <c r="P4040" s="6">
        <f t="shared" si="315"/>
        <v>0</v>
      </c>
      <c r="Q4040" t="e">
        <f t="shared" si="316"/>
        <v>#DIV/0!</v>
      </c>
      <c r="R4040" s="16">
        <f t="shared" si="317"/>
        <v>42069.104421296302</v>
      </c>
      <c r="S4040" s="16">
        <f t="shared" si="318"/>
        <v>41855.859814814816</v>
      </c>
      <c r="T4040">
        <f t="shared" si="319"/>
        <v>2015</v>
      </c>
    </row>
    <row r="4041" spans="1:20" ht="30" hidden="1" x14ac:dyDescent="0.25">
      <c r="A4041">
        <v>1766</v>
      </c>
      <c r="B4041" s="3" t="s">
        <v>1767</v>
      </c>
      <c r="C4041" s="3" t="s">
        <v>5876</v>
      </c>
      <c r="D4041" s="6">
        <v>1500</v>
      </c>
      <c r="E4041" s="8">
        <v>0</v>
      </c>
      <c r="F4041" t="s">
        <v>8220</v>
      </c>
      <c r="G4041" t="s">
        <v>8225</v>
      </c>
      <c r="H4041" t="s">
        <v>8247</v>
      </c>
      <c r="I4041" s="10">
        <v>1408999088</v>
      </c>
      <c r="J4041">
        <v>1407184688</v>
      </c>
      <c r="K4041" t="b">
        <v>1</v>
      </c>
      <c r="L4041">
        <v>0</v>
      </c>
      <c r="M4041" t="b">
        <v>0</v>
      </c>
      <c r="N4041" s="12" t="s">
        <v>8273</v>
      </c>
      <c r="O4041" t="s">
        <v>8274</v>
      </c>
      <c r="P4041" s="6">
        <f t="shared" si="315"/>
        <v>0</v>
      </c>
      <c r="Q4041" t="e">
        <f t="shared" si="316"/>
        <v>#DIV/0!</v>
      </c>
      <c r="R4041" s="16">
        <f t="shared" si="317"/>
        <v>41855.859814814816</v>
      </c>
      <c r="S4041" s="16">
        <f t="shared" si="318"/>
        <v>41978.930972222224</v>
      </c>
      <c r="T4041">
        <f t="shared" si="319"/>
        <v>2014</v>
      </c>
    </row>
    <row r="4042" spans="1:20" ht="45" hidden="1" x14ac:dyDescent="0.25">
      <c r="A4042">
        <v>2358</v>
      </c>
      <c r="B4042" s="3" t="s">
        <v>2359</v>
      </c>
      <c r="C4042" s="3" t="s">
        <v>6468</v>
      </c>
      <c r="D4042" s="6">
        <v>1500</v>
      </c>
      <c r="E4042" s="8">
        <v>0</v>
      </c>
      <c r="F4042" t="s">
        <v>8219</v>
      </c>
      <c r="G4042" t="s">
        <v>8224</v>
      </c>
      <c r="H4042" t="s">
        <v>8246</v>
      </c>
      <c r="I4042" s="10">
        <v>1422664740</v>
      </c>
      <c r="J4042">
        <v>1417818036</v>
      </c>
      <c r="K4042" t="b">
        <v>0</v>
      </c>
      <c r="L4042">
        <v>0</v>
      </c>
      <c r="M4042" t="b">
        <v>0</v>
      </c>
      <c r="N4042" s="12" t="s">
        <v>8268</v>
      </c>
      <c r="O4042" t="s">
        <v>8302</v>
      </c>
      <c r="P4042" s="6">
        <f t="shared" si="315"/>
        <v>0</v>
      </c>
      <c r="Q4042" t="e">
        <f t="shared" si="316"/>
        <v>#DIV/0!</v>
      </c>
      <c r="R4042" s="16">
        <f t="shared" si="317"/>
        <v>41978.930972222224</v>
      </c>
      <c r="S4042" s="16">
        <f t="shared" si="318"/>
        <v>41784.952488425923</v>
      </c>
      <c r="T4042">
        <f t="shared" si="319"/>
        <v>2014</v>
      </c>
    </row>
    <row r="4043" spans="1:20" ht="60" hidden="1" x14ac:dyDescent="0.25">
      <c r="A4043">
        <v>2842</v>
      </c>
      <c r="B4043" s="3" t="s">
        <v>2842</v>
      </c>
      <c r="C4043" s="3" t="s">
        <v>6952</v>
      </c>
      <c r="D4043" s="6">
        <v>1500</v>
      </c>
      <c r="E4043" s="8">
        <v>0</v>
      </c>
      <c r="F4043" t="s">
        <v>8220</v>
      </c>
      <c r="G4043" t="s">
        <v>8224</v>
      </c>
      <c r="H4043" t="s">
        <v>8246</v>
      </c>
      <c r="I4043" s="10">
        <v>1403348400</v>
      </c>
      <c r="J4043">
        <v>1401058295</v>
      </c>
      <c r="K4043" t="b">
        <v>0</v>
      </c>
      <c r="L4043">
        <v>0</v>
      </c>
      <c r="M4043" t="b">
        <v>0</v>
      </c>
      <c r="N4043" s="12" t="s">
        <v>8283</v>
      </c>
      <c r="O4043" t="s">
        <v>8286</v>
      </c>
      <c r="P4043" s="6">
        <f t="shared" si="315"/>
        <v>0</v>
      </c>
      <c r="Q4043" t="e">
        <f t="shared" si="316"/>
        <v>#DIV/0!</v>
      </c>
      <c r="R4043" s="16">
        <f t="shared" si="317"/>
        <v>41784.952488425923</v>
      </c>
      <c r="S4043" s="16">
        <f t="shared" si="318"/>
        <v>42103.024398148147</v>
      </c>
      <c r="T4043">
        <f t="shared" si="319"/>
        <v>2014</v>
      </c>
    </row>
    <row r="4044" spans="1:20" ht="45" hidden="1" x14ac:dyDescent="0.25">
      <c r="A4044">
        <v>3733</v>
      </c>
      <c r="B4044" s="3" t="s">
        <v>3730</v>
      </c>
      <c r="C4044" s="3" t="s">
        <v>7843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 s="10">
        <v>1429396200</v>
      </c>
      <c r="J4044">
        <v>1428539708</v>
      </c>
      <c r="K4044" t="b">
        <v>0</v>
      </c>
      <c r="L4044">
        <v>0</v>
      </c>
      <c r="M4044" t="b">
        <v>0</v>
      </c>
      <c r="N4044" s="12" t="s">
        <v>8283</v>
      </c>
      <c r="O4044" t="s">
        <v>8286</v>
      </c>
      <c r="P4044" s="6">
        <f t="shared" si="315"/>
        <v>0</v>
      </c>
      <c r="Q4044" t="e">
        <f t="shared" si="316"/>
        <v>#DIV/0!</v>
      </c>
      <c r="R4044" s="16">
        <f t="shared" si="317"/>
        <v>42103.024398148147</v>
      </c>
      <c r="S4044" s="16">
        <f t="shared" si="318"/>
        <v>41766.692037037035</v>
      </c>
      <c r="T4044">
        <f t="shared" si="319"/>
        <v>2015</v>
      </c>
    </row>
    <row r="4045" spans="1:20" ht="30" hidden="1" x14ac:dyDescent="0.25">
      <c r="A4045">
        <v>3791</v>
      </c>
      <c r="B4045" s="3" t="s">
        <v>3788</v>
      </c>
      <c r="C4045" s="3" t="s">
        <v>7901</v>
      </c>
      <c r="D4045" s="6">
        <v>1500</v>
      </c>
      <c r="E4045" s="8">
        <v>0</v>
      </c>
      <c r="F4045" t="s">
        <v>8220</v>
      </c>
      <c r="G4045" t="s">
        <v>8223</v>
      </c>
      <c r="H4045" t="s">
        <v>8245</v>
      </c>
      <c r="I4045" s="10">
        <v>1404664592</v>
      </c>
      <c r="J4045">
        <v>1399480592</v>
      </c>
      <c r="K4045" t="b">
        <v>0</v>
      </c>
      <c r="L4045">
        <v>0</v>
      </c>
      <c r="M4045" t="b">
        <v>0</v>
      </c>
      <c r="N4045" s="12" t="s">
        <v>8283</v>
      </c>
      <c r="O4045" t="s">
        <v>8295</v>
      </c>
      <c r="P4045" s="6">
        <f t="shared" si="315"/>
        <v>0</v>
      </c>
      <c r="Q4045" t="e">
        <f t="shared" si="316"/>
        <v>#DIV/0!</v>
      </c>
      <c r="R4045" s="16">
        <f t="shared" si="317"/>
        <v>41766.692037037035</v>
      </c>
      <c r="S4045" s="16">
        <f t="shared" si="318"/>
        <v>42186.01116898148</v>
      </c>
      <c r="T4045">
        <f t="shared" si="319"/>
        <v>2014</v>
      </c>
    </row>
    <row r="4046" spans="1:20" ht="60" hidden="1" x14ac:dyDescent="0.25">
      <c r="A4046">
        <v>3903</v>
      </c>
      <c r="B4046" s="3" t="s">
        <v>3900</v>
      </c>
      <c r="C4046" s="3" t="s">
        <v>8011</v>
      </c>
      <c r="D4046" s="6">
        <v>1500</v>
      </c>
      <c r="E4046" s="8">
        <v>0</v>
      </c>
      <c r="F4046" t="s">
        <v>8220</v>
      </c>
      <c r="G4046" t="s">
        <v>8223</v>
      </c>
      <c r="H4046" t="s">
        <v>8245</v>
      </c>
      <c r="I4046" s="10">
        <v>1439581080</v>
      </c>
      <c r="J4046">
        <v>1435709765</v>
      </c>
      <c r="K4046" t="b">
        <v>0</v>
      </c>
      <c r="L4046">
        <v>0</v>
      </c>
      <c r="M4046" t="b">
        <v>0</v>
      </c>
      <c r="N4046" s="12" t="s">
        <v>8283</v>
      </c>
      <c r="O4046" t="s">
        <v>8286</v>
      </c>
      <c r="P4046" s="6">
        <f t="shared" si="315"/>
        <v>0</v>
      </c>
      <c r="Q4046" t="e">
        <f t="shared" si="316"/>
        <v>#DIV/0!</v>
      </c>
      <c r="R4046" s="16">
        <f t="shared" si="317"/>
        <v>42186.01116898148</v>
      </c>
      <c r="S4046" s="16">
        <f t="shared" si="318"/>
        <v>40883.024178240739</v>
      </c>
      <c r="T4046">
        <f t="shared" si="319"/>
        <v>2015</v>
      </c>
    </row>
    <row r="4047" spans="1:20" ht="45" hidden="1" x14ac:dyDescent="0.25">
      <c r="A4047">
        <v>936</v>
      </c>
      <c r="B4047" s="3" t="s">
        <v>937</v>
      </c>
      <c r="C4047" s="3" t="s">
        <v>5046</v>
      </c>
      <c r="D4047" s="6">
        <v>1400</v>
      </c>
      <c r="E4047" s="8">
        <v>0</v>
      </c>
      <c r="F4047" t="s">
        <v>8220</v>
      </c>
      <c r="G4047" t="s">
        <v>8223</v>
      </c>
      <c r="H4047" t="s">
        <v>8245</v>
      </c>
      <c r="I4047" s="10">
        <v>1326916800</v>
      </c>
      <c r="J4047">
        <v>1323131689</v>
      </c>
      <c r="K4047" t="b">
        <v>0</v>
      </c>
      <c r="L4047">
        <v>0</v>
      </c>
      <c r="M4047" t="b">
        <v>0</v>
      </c>
      <c r="N4047" s="12" t="s">
        <v>8287</v>
      </c>
      <c r="O4047" t="s">
        <v>8310</v>
      </c>
      <c r="P4047" s="6">
        <f t="shared" si="315"/>
        <v>0</v>
      </c>
      <c r="Q4047" t="e">
        <f t="shared" si="316"/>
        <v>#DIV/0!</v>
      </c>
      <c r="R4047" s="16">
        <f t="shared" si="317"/>
        <v>40883.024178240739</v>
      </c>
      <c r="S4047" s="16">
        <f t="shared" si="318"/>
        <v>42541.837511574078</v>
      </c>
      <c r="T4047">
        <f t="shared" si="319"/>
        <v>2011</v>
      </c>
    </row>
    <row r="4048" spans="1:20" hidden="1" x14ac:dyDescent="0.25">
      <c r="A4048">
        <v>131</v>
      </c>
      <c r="B4048" s="3" t="s">
        <v>133</v>
      </c>
      <c r="C4048" s="3" t="s">
        <v>4242</v>
      </c>
      <c r="D4048" s="6">
        <v>1200</v>
      </c>
      <c r="E4048" s="8">
        <v>0</v>
      </c>
      <c r="F4048" t="s">
        <v>8219</v>
      </c>
      <c r="G4048" t="s">
        <v>8223</v>
      </c>
      <c r="H4048" t="s">
        <v>8245</v>
      </c>
      <c r="I4048" s="10">
        <v>1467763200</v>
      </c>
      <c r="J4048">
        <v>1466453161</v>
      </c>
      <c r="K4048" t="b">
        <v>0</v>
      </c>
      <c r="L4048">
        <v>0</v>
      </c>
      <c r="M4048" t="b">
        <v>0</v>
      </c>
      <c r="N4048" s="12" t="s">
        <v>8281</v>
      </c>
      <c r="O4048" t="s">
        <v>8297</v>
      </c>
      <c r="P4048" s="6">
        <f t="shared" si="315"/>
        <v>0</v>
      </c>
      <c r="Q4048" t="e">
        <f t="shared" si="316"/>
        <v>#DIV/0!</v>
      </c>
      <c r="R4048" s="16">
        <f t="shared" si="317"/>
        <v>42541.837511574078</v>
      </c>
      <c r="S4048" s="16">
        <f t="shared" si="318"/>
        <v>41837.984976851854</v>
      </c>
      <c r="T4048">
        <f t="shared" si="319"/>
        <v>2016</v>
      </c>
    </row>
    <row r="4049" spans="1:20" ht="45" hidden="1" x14ac:dyDescent="0.25">
      <c r="A4049">
        <v>710</v>
      </c>
      <c r="B4049" s="3" t="s">
        <v>711</v>
      </c>
      <c r="C4049" s="3" t="s">
        <v>4820</v>
      </c>
      <c r="D4049" s="6">
        <v>1200</v>
      </c>
      <c r="E4049" s="8">
        <v>0</v>
      </c>
      <c r="F4049" t="s">
        <v>8220</v>
      </c>
      <c r="G4049" t="s">
        <v>8228</v>
      </c>
      <c r="H4049" t="s">
        <v>8250</v>
      </c>
      <c r="I4049" s="10">
        <v>1408495440</v>
      </c>
      <c r="J4049">
        <v>1405640302</v>
      </c>
      <c r="K4049" t="b">
        <v>0</v>
      </c>
      <c r="L4049">
        <v>0</v>
      </c>
      <c r="M4049" t="b">
        <v>0</v>
      </c>
      <c r="N4049" s="12" t="s">
        <v>8268</v>
      </c>
      <c r="O4049" t="s">
        <v>8270</v>
      </c>
      <c r="P4049" s="6">
        <f t="shared" si="315"/>
        <v>0</v>
      </c>
      <c r="Q4049" t="e">
        <f t="shared" si="316"/>
        <v>#DIV/0!</v>
      </c>
      <c r="R4049" s="16">
        <f t="shared" si="317"/>
        <v>41837.984976851854</v>
      </c>
      <c r="S4049" s="16">
        <f t="shared" si="318"/>
        <v>41779.649317129632</v>
      </c>
      <c r="T4049">
        <f t="shared" si="319"/>
        <v>2014</v>
      </c>
    </row>
    <row r="4050" spans="1:20" ht="60" hidden="1" x14ac:dyDescent="0.25">
      <c r="A4050">
        <v>1584</v>
      </c>
      <c r="B4050" s="3" t="s">
        <v>1585</v>
      </c>
      <c r="C4050" s="3" t="s">
        <v>5694</v>
      </c>
      <c r="D4050" s="6">
        <v>1200</v>
      </c>
      <c r="E4050" s="8">
        <v>0</v>
      </c>
      <c r="F4050" t="s">
        <v>8220</v>
      </c>
      <c r="G4050" t="s">
        <v>8223</v>
      </c>
      <c r="H4050" t="s">
        <v>8245</v>
      </c>
      <c r="I4050" s="10">
        <v>1401464101</v>
      </c>
      <c r="J4050">
        <v>1400600101</v>
      </c>
      <c r="K4050" t="b">
        <v>0</v>
      </c>
      <c r="L4050">
        <v>0</v>
      </c>
      <c r="M4050" t="b">
        <v>0</v>
      </c>
      <c r="N4050" s="12" t="s">
        <v>8273</v>
      </c>
      <c r="O4050" t="s">
        <v>8311</v>
      </c>
      <c r="P4050" s="6">
        <f t="shared" si="315"/>
        <v>0</v>
      </c>
      <c r="Q4050" t="e">
        <f t="shared" si="316"/>
        <v>#DIV/0!</v>
      </c>
      <c r="R4050" s="16">
        <f t="shared" si="317"/>
        <v>41779.649317129632</v>
      </c>
      <c r="S4050" s="16">
        <f t="shared" si="318"/>
        <v>42256.984791666662</v>
      </c>
      <c r="T4050">
        <f t="shared" si="319"/>
        <v>2014</v>
      </c>
    </row>
    <row r="4051" spans="1:20" ht="45" hidden="1" x14ac:dyDescent="0.25">
      <c r="A4051">
        <v>1589</v>
      </c>
      <c r="B4051" s="3" t="s">
        <v>1590</v>
      </c>
      <c r="C4051" s="3" t="s">
        <v>5699</v>
      </c>
      <c r="D4051" s="6">
        <v>1200</v>
      </c>
      <c r="E4051" s="8">
        <v>0</v>
      </c>
      <c r="F4051" t="s">
        <v>8220</v>
      </c>
      <c r="G4051" t="s">
        <v>8223</v>
      </c>
      <c r="H4051" t="s">
        <v>8245</v>
      </c>
      <c r="I4051" s="10">
        <v>1444433886</v>
      </c>
      <c r="J4051">
        <v>1441841886</v>
      </c>
      <c r="K4051" t="b">
        <v>0</v>
      </c>
      <c r="L4051">
        <v>0</v>
      </c>
      <c r="M4051" t="b">
        <v>0</v>
      </c>
      <c r="N4051" s="12" t="s">
        <v>8273</v>
      </c>
      <c r="O4051" t="s">
        <v>8311</v>
      </c>
      <c r="P4051" s="6">
        <f t="shared" si="315"/>
        <v>0</v>
      </c>
      <c r="Q4051" t="e">
        <f t="shared" si="316"/>
        <v>#DIV/0!</v>
      </c>
      <c r="R4051" s="16">
        <f t="shared" si="317"/>
        <v>42256.984791666662</v>
      </c>
      <c r="S4051" s="16">
        <f t="shared" si="318"/>
        <v>42492.737847222219</v>
      </c>
      <c r="T4051">
        <f t="shared" si="319"/>
        <v>2015</v>
      </c>
    </row>
    <row r="4052" spans="1:20" ht="60" hidden="1" x14ac:dyDescent="0.25">
      <c r="A4052">
        <v>2843</v>
      </c>
      <c r="B4052" s="3" t="s">
        <v>2843</v>
      </c>
      <c r="C4052" s="3" t="s">
        <v>6953</v>
      </c>
      <c r="D4052" s="6">
        <v>1200</v>
      </c>
      <c r="E4052" s="8">
        <v>0</v>
      </c>
      <c r="F4052" t="s">
        <v>8220</v>
      </c>
      <c r="G4052" t="s">
        <v>8223</v>
      </c>
      <c r="H4052" t="s">
        <v>8245</v>
      </c>
      <c r="I4052" s="10">
        <v>1465790400</v>
      </c>
      <c r="J4052">
        <v>1462210950</v>
      </c>
      <c r="K4052" t="b">
        <v>0</v>
      </c>
      <c r="L4052">
        <v>0</v>
      </c>
      <c r="M4052" t="b">
        <v>0</v>
      </c>
      <c r="N4052" s="12" t="s">
        <v>8283</v>
      </c>
      <c r="O4052" t="s">
        <v>8286</v>
      </c>
      <c r="P4052" s="6">
        <f t="shared" si="315"/>
        <v>0</v>
      </c>
      <c r="Q4052" t="e">
        <f t="shared" si="316"/>
        <v>#DIV/0!</v>
      </c>
      <c r="R4052" s="16">
        <f t="shared" si="317"/>
        <v>42492.737847222219</v>
      </c>
      <c r="S4052" s="16">
        <f t="shared" si="318"/>
        <v>41793.814259259263</v>
      </c>
      <c r="T4052">
        <f t="shared" si="319"/>
        <v>2016</v>
      </c>
    </row>
    <row r="4053" spans="1:20" ht="60" hidden="1" x14ac:dyDescent="0.25">
      <c r="A4053">
        <v>3744</v>
      </c>
      <c r="B4053" s="3" t="s">
        <v>3741</v>
      </c>
      <c r="C4053" s="3" t="s">
        <v>7854</v>
      </c>
      <c r="D4053" s="6">
        <v>1200</v>
      </c>
      <c r="E4053" s="8">
        <v>0</v>
      </c>
      <c r="F4053" t="s">
        <v>8220</v>
      </c>
      <c r="G4053" t="s">
        <v>8223</v>
      </c>
      <c r="H4053" t="s">
        <v>8245</v>
      </c>
      <c r="I4053" s="10">
        <v>1404532740</v>
      </c>
      <c r="J4053">
        <v>1401823952</v>
      </c>
      <c r="K4053" t="b">
        <v>0</v>
      </c>
      <c r="L4053">
        <v>0</v>
      </c>
      <c r="M4053" t="b">
        <v>0</v>
      </c>
      <c r="N4053" s="12" t="s">
        <v>8283</v>
      </c>
      <c r="O4053" t="s">
        <v>8286</v>
      </c>
      <c r="P4053" s="6">
        <f t="shared" si="315"/>
        <v>0</v>
      </c>
      <c r="Q4053" t="e">
        <f t="shared" si="316"/>
        <v>#DIV/0!</v>
      </c>
      <c r="R4053" s="16">
        <f t="shared" si="317"/>
        <v>41793.814259259263</v>
      </c>
      <c r="S4053" s="16">
        <f t="shared" si="318"/>
        <v>42111.904097222221</v>
      </c>
      <c r="T4053">
        <f t="shared" si="319"/>
        <v>2014</v>
      </c>
    </row>
    <row r="4054" spans="1:20" ht="45" hidden="1" x14ac:dyDescent="0.25">
      <c r="A4054">
        <v>3942</v>
      </c>
      <c r="B4054" s="3" t="s">
        <v>3939</v>
      </c>
      <c r="C4054" s="3" t="s">
        <v>8050</v>
      </c>
      <c r="D4054" s="6">
        <v>1200</v>
      </c>
      <c r="E4054" s="8">
        <v>0</v>
      </c>
      <c r="F4054" t="s">
        <v>8220</v>
      </c>
      <c r="G4054" t="s">
        <v>8223</v>
      </c>
      <c r="H4054" t="s">
        <v>8245</v>
      </c>
      <c r="I4054" s="10">
        <v>1434490914</v>
      </c>
      <c r="J4054">
        <v>1429306914</v>
      </c>
      <c r="K4054" t="b">
        <v>0</v>
      </c>
      <c r="L4054">
        <v>0</v>
      </c>
      <c r="M4054" t="b">
        <v>0</v>
      </c>
      <c r="N4054" s="12" t="s">
        <v>8283</v>
      </c>
      <c r="O4054" t="s">
        <v>8286</v>
      </c>
      <c r="P4054" s="6">
        <f t="shared" si="315"/>
        <v>0</v>
      </c>
      <c r="Q4054" t="e">
        <f t="shared" si="316"/>
        <v>#DIV/0!</v>
      </c>
      <c r="R4054" s="16">
        <f t="shared" si="317"/>
        <v>42111.904097222221</v>
      </c>
      <c r="S4054" s="16">
        <f t="shared" si="318"/>
        <v>41971.876863425925</v>
      </c>
      <c r="T4054">
        <f t="shared" si="319"/>
        <v>2015</v>
      </c>
    </row>
    <row r="4055" spans="1:20" ht="45" hidden="1" x14ac:dyDescent="0.25">
      <c r="A4055">
        <v>2512</v>
      </c>
      <c r="B4055" s="3" t="s">
        <v>2512</v>
      </c>
      <c r="C4055" s="3" t="s">
        <v>6622</v>
      </c>
      <c r="D4055" s="6">
        <v>1150</v>
      </c>
      <c r="E4055" s="8">
        <v>0</v>
      </c>
      <c r="F4055" t="s">
        <v>8220</v>
      </c>
      <c r="G4055" t="s">
        <v>8223</v>
      </c>
      <c r="H4055" t="s">
        <v>8245</v>
      </c>
      <c r="I4055" s="10">
        <v>1418504561</v>
      </c>
      <c r="J4055">
        <v>1417208561</v>
      </c>
      <c r="K4055" t="b">
        <v>0</v>
      </c>
      <c r="L4055">
        <v>0</v>
      </c>
      <c r="M4055" t="b">
        <v>0</v>
      </c>
      <c r="N4055" s="12" t="s">
        <v>8279</v>
      </c>
      <c r="O4055" t="s">
        <v>8317</v>
      </c>
      <c r="P4055" s="6">
        <f t="shared" si="315"/>
        <v>0</v>
      </c>
      <c r="Q4055" t="e">
        <f t="shared" si="316"/>
        <v>#DIV/0!</v>
      </c>
      <c r="R4055" s="16">
        <f t="shared" si="317"/>
        <v>41971.876863425925</v>
      </c>
      <c r="S4055" s="16">
        <f t="shared" si="318"/>
        <v>42033.573009259257</v>
      </c>
      <c r="T4055">
        <f t="shared" si="319"/>
        <v>2014</v>
      </c>
    </row>
    <row r="4056" spans="1:20" ht="45" hidden="1" x14ac:dyDescent="0.25">
      <c r="A4056">
        <v>173</v>
      </c>
      <c r="B4056" s="3" t="s">
        <v>175</v>
      </c>
      <c r="C4056" s="3" t="s">
        <v>4283</v>
      </c>
      <c r="D4056" s="6">
        <v>1110</v>
      </c>
      <c r="E4056" s="8">
        <v>0</v>
      </c>
      <c r="F4056" t="s">
        <v>8220</v>
      </c>
      <c r="G4056" t="s">
        <v>8224</v>
      </c>
      <c r="H4056" t="s">
        <v>8246</v>
      </c>
      <c r="I4056" s="10">
        <v>1425131108</v>
      </c>
      <c r="J4056">
        <v>1422539108</v>
      </c>
      <c r="K4056" t="b">
        <v>0</v>
      </c>
      <c r="L4056">
        <v>0</v>
      </c>
      <c r="M4056" t="b">
        <v>0</v>
      </c>
      <c r="N4056" s="12" t="s">
        <v>8281</v>
      </c>
      <c r="O4056" t="s">
        <v>8285</v>
      </c>
      <c r="P4056" s="6">
        <f t="shared" si="315"/>
        <v>0</v>
      </c>
      <c r="Q4056" t="e">
        <f t="shared" si="316"/>
        <v>#DIV/0!</v>
      </c>
      <c r="R4056" s="16">
        <f t="shared" si="317"/>
        <v>42033.573009259257</v>
      </c>
      <c r="S4056" s="16">
        <f t="shared" si="318"/>
        <v>42046.79</v>
      </c>
      <c r="T4056">
        <f t="shared" si="319"/>
        <v>2015</v>
      </c>
    </row>
    <row r="4057" spans="1:20" hidden="1" x14ac:dyDescent="0.25">
      <c r="A4057">
        <v>1059</v>
      </c>
      <c r="B4057" s="3" t="s">
        <v>1060</v>
      </c>
      <c r="C4057" s="3" t="s">
        <v>5169</v>
      </c>
      <c r="D4057" s="6">
        <v>1100</v>
      </c>
      <c r="E4057" s="8">
        <v>0</v>
      </c>
      <c r="F4057" t="s">
        <v>8219</v>
      </c>
      <c r="G4057" t="s">
        <v>8223</v>
      </c>
      <c r="H4057" t="s">
        <v>8245</v>
      </c>
      <c r="I4057" s="10">
        <v>1426269456</v>
      </c>
      <c r="J4057">
        <v>1423681056</v>
      </c>
      <c r="K4057" t="b">
        <v>0</v>
      </c>
      <c r="L4057">
        <v>0</v>
      </c>
      <c r="M4057" t="b">
        <v>0</v>
      </c>
      <c r="N4057" s="12" t="s">
        <v>8306</v>
      </c>
      <c r="O4057" t="s">
        <v>8307</v>
      </c>
      <c r="P4057" s="6">
        <f t="shared" si="315"/>
        <v>0</v>
      </c>
      <c r="Q4057" t="e">
        <f t="shared" si="316"/>
        <v>#DIV/0!</v>
      </c>
      <c r="R4057" s="16">
        <f t="shared" si="317"/>
        <v>42046.79</v>
      </c>
      <c r="S4057" s="16">
        <f t="shared" si="318"/>
        <v>41775.713969907411</v>
      </c>
      <c r="T4057">
        <f t="shared" si="319"/>
        <v>2015</v>
      </c>
    </row>
    <row r="4058" spans="1:20" ht="60" hidden="1" x14ac:dyDescent="0.25">
      <c r="A4058">
        <v>1087</v>
      </c>
      <c r="B4058" s="3" t="s">
        <v>1088</v>
      </c>
      <c r="C4058" s="3" t="s">
        <v>5197</v>
      </c>
      <c r="D4058" s="6">
        <v>1100</v>
      </c>
      <c r="E4058" s="8">
        <v>0</v>
      </c>
      <c r="F4058" t="s">
        <v>8220</v>
      </c>
      <c r="G4058" t="s">
        <v>8223</v>
      </c>
      <c r="H4058" t="s">
        <v>8245</v>
      </c>
      <c r="I4058" s="10">
        <v>1402852087</v>
      </c>
      <c r="J4058">
        <v>1400260087</v>
      </c>
      <c r="K4058" t="b">
        <v>0</v>
      </c>
      <c r="L4058">
        <v>0</v>
      </c>
      <c r="M4058" t="b">
        <v>0</v>
      </c>
      <c r="N4058" s="12" t="s">
        <v>8276</v>
      </c>
      <c r="O4058" t="s">
        <v>8294</v>
      </c>
      <c r="P4058" s="6">
        <f t="shared" si="315"/>
        <v>0</v>
      </c>
      <c r="Q4058" t="e">
        <f t="shared" si="316"/>
        <v>#DIV/0!</v>
      </c>
      <c r="R4058" s="16">
        <f t="shared" si="317"/>
        <v>41775.713969907411</v>
      </c>
      <c r="S4058" s="16">
        <f t="shared" si="318"/>
        <v>42712.011944444443</v>
      </c>
      <c r="T4058">
        <f t="shared" si="319"/>
        <v>2014</v>
      </c>
    </row>
    <row r="4059" spans="1:20" ht="60" hidden="1" x14ac:dyDescent="0.25">
      <c r="A4059">
        <v>182</v>
      </c>
      <c r="B4059" s="3" t="s">
        <v>184</v>
      </c>
      <c r="C4059" s="3" t="s">
        <v>4292</v>
      </c>
      <c r="D4059" s="6">
        <v>1000</v>
      </c>
      <c r="E4059" s="8">
        <v>0</v>
      </c>
      <c r="F4059" t="s">
        <v>8220</v>
      </c>
      <c r="G4059" t="s">
        <v>8223</v>
      </c>
      <c r="H4059" t="s">
        <v>8245</v>
      </c>
      <c r="I4059" s="10">
        <v>1483748232</v>
      </c>
      <c r="J4059">
        <v>1481156232</v>
      </c>
      <c r="K4059" t="b">
        <v>0</v>
      </c>
      <c r="L4059">
        <v>0</v>
      </c>
      <c r="M4059" t="b">
        <v>0</v>
      </c>
      <c r="N4059" s="12" t="s">
        <v>8281</v>
      </c>
      <c r="O4059" t="s">
        <v>8285</v>
      </c>
      <c r="P4059" s="6">
        <f t="shared" si="315"/>
        <v>0</v>
      </c>
      <c r="Q4059" t="e">
        <f t="shared" si="316"/>
        <v>#DIV/0!</v>
      </c>
      <c r="R4059" s="16">
        <f t="shared" si="317"/>
        <v>42712.011944444443</v>
      </c>
      <c r="S4059" s="16">
        <f t="shared" si="318"/>
        <v>41911.934791666667</v>
      </c>
      <c r="T4059">
        <f t="shared" si="319"/>
        <v>2016</v>
      </c>
    </row>
    <row r="4060" spans="1:20" ht="60" hidden="1" x14ac:dyDescent="0.25">
      <c r="A4060">
        <v>193</v>
      </c>
      <c r="B4060" s="3" t="s">
        <v>195</v>
      </c>
      <c r="C4060" s="3" t="s">
        <v>4303</v>
      </c>
      <c r="D4060" s="6">
        <v>1000</v>
      </c>
      <c r="E4060" s="8">
        <v>0</v>
      </c>
      <c r="F4060" t="s">
        <v>8220</v>
      </c>
      <c r="G4060" t="s">
        <v>8224</v>
      </c>
      <c r="H4060" t="s">
        <v>8246</v>
      </c>
      <c r="I4060" s="10">
        <v>1417217166</v>
      </c>
      <c r="J4060">
        <v>1412029566</v>
      </c>
      <c r="K4060" t="b">
        <v>0</v>
      </c>
      <c r="L4060">
        <v>0</v>
      </c>
      <c r="M4060" t="b">
        <v>0</v>
      </c>
      <c r="N4060" s="12" t="s">
        <v>8281</v>
      </c>
      <c r="O4060" t="s">
        <v>8285</v>
      </c>
      <c r="P4060" s="6">
        <f t="shared" si="315"/>
        <v>0</v>
      </c>
      <c r="Q4060" t="e">
        <f t="shared" si="316"/>
        <v>#DIV/0!</v>
      </c>
      <c r="R4060" s="16">
        <f t="shared" si="317"/>
        <v>41911.934791666667</v>
      </c>
      <c r="S4060" s="16">
        <f t="shared" si="318"/>
        <v>41456.36241898148</v>
      </c>
      <c r="T4060">
        <f t="shared" si="319"/>
        <v>2014</v>
      </c>
    </row>
    <row r="4061" spans="1:20" ht="45" hidden="1" x14ac:dyDescent="0.25">
      <c r="A4061">
        <v>436</v>
      </c>
      <c r="B4061" s="3" t="s">
        <v>437</v>
      </c>
      <c r="C4061" s="3" t="s">
        <v>4546</v>
      </c>
      <c r="D4061" s="6">
        <v>1000</v>
      </c>
      <c r="E4061" s="8">
        <v>0</v>
      </c>
      <c r="F4061" t="s">
        <v>8220</v>
      </c>
      <c r="G4061" t="s">
        <v>8223</v>
      </c>
      <c r="H4061" t="s">
        <v>8245</v>
      </c>
      <c r="I4061" s="10">
        <v>1375260113</v>
      </c>
      <c r="J4061">
        <v>1372668113</v>
      </c>
      <c r="K4061" t="b">
        <v>0</v>
      </c>
      <c r="L4061">
        <v>0</v>
      </c>
      <c r="M4061" t="b">
        <v>0</v>
      </c>
      <c r="N4061" s="12" t="s">
        <v>8281</v>
      </c>
      <c r="O4061" t="s">
        <v>8299</v>
      </c>
      <c r="P4061" s="6">
        <f t="shared" si="315"/>
        <v>0</v>
      </c>
      <c r="Q4061" t="e">
        <f t="shared" si="316"/>
        <v>#DIV/0!</v>
      </c>
      <c r="R4061" s="16">
        <f t="shared" si="317"/>
        <v>41456.36241898148</v>
      </c>
      <c r="S4061" s="16">
        <f t="shared" si="318"/>
        <v>41113.968576388892</v>
      </c>
      <c r="T4061">
        <f t="shared" si="319"/>
        <v>2013</v>
      </c>
    </row>
    <row r="4062" spans="1:20" hidden="1" x14ac:dyDescent="0.25">
      <c r="A4062">
        <v>490</v>
      </c>
      <c r="B4062" s="3" t="s">
        <v>491</v>
      </c>
      <c r="C4062" s="3" t="s">
        <v>4600</v>
      </c>
      <c r="D4062" s="6">
        <v>1000</v>
      </c>
      <c r="E4062" s="8">
        <v>0</v>
      </c>
      <c r="F4062" t="s">
        <v>8220</v>
      </c>
      <c r="G4062" t="s">
        <v>8223</v>
      </c>
      <c r="H4062" t="s">
        <v>8245</v>
      </c>
      <c r="I4062" s="10">
        <v>1345677285</v>
      </c>
      <c r="J4062">
        <v>1343085285</v>
      </c>
      <c r="K4062" t="b">
        <v>0</v>
      </c>
      <c r="L4062">
        <v>0</v>
      </c>
      <c r="M4062" t="b">
        <v>0</v>
      </c>
      <c r="N4062" s="12" t="s">
        <v>8281</v>
      </c>
      <c r="O4062" t="s">
        <v>8299</v>
      </c>
      <c r="P4062" s="6">
        <f t="shared" si="315"/>
        <v>0</v>
      </c>
      <c r="Q4062" t="e">
        <f t="shared" si="316"/>
        <v>#DIV/0!</v>
      </c>
      <c r="R4062" s="16">
        <f t="shared" si="317"/>
        <v>41113.968576388892</v>
      </c>
      <c r="S4062" s="16">
        <f t="shared" si="318"/>
        <v>41026.958969907406</v>
      </c>
      <c r="T4062">
        <f t="shared" si="319"/>
        <v>2012</v>
      </c>
    </row>
    <row r="4063" spans="1:20" ht="60" hidden="1" x14ac:dyDescent="0.25">
      <c r="A4063">
        <v>887</v>
      </c>
      <c r="B4063" s="3" t="s">
        <v>888</v>
      </c>
      <c r="C4063" s="3" t="s">
        <v>4997</v>
      </c>
      <c r="D4063" s="6">
        <v>1000</v>
      </c>
      <c r="E4063" s="8">
        <v>0</v>
      </c>
      <c r="F4063" t="s">
        <v>8220</v>
      </c>
      <c r="G4063" t="s">
        <v>8223</v>
      </c>
      <c r="H4063" t="s">
        <v>8245</v>
      </c>
      <c r="I4063" s="10">
        <v>1338159655</v>
      </c>
      <c r="J4063">
        <v>1335567655</v>
      </c>
      <c r="K4063" t="b">
        <v>0</v>
      </c>
      <c r="L4063">
        <v>0</v>
      </c>
      <c r="M4063" t="b">
        <v>0</v>
      </c>
      <c r="N4063" s="12" t="s">
        <v>8287</v>
      </c>
      <c r="O4063" t="s">
        <v>8288</v>
      </c>
      <c r="P4063" s="6">
        <f t="shared" si="315"/>
        <v>0</v>
      </c>
      <c r="Q4063" t="e">
        <f t="shared" si="316"/>
        <v>#DIV/0!</v>
      </c>
      <c r="R4063" s="16">
        <f t="shared" si="317"/>
        <v>41026.958969907406</v>
      </c>
      <c r="S4063" s="16">
        <f t="shared" si="318"/>
        <v>42583.030810185184</v>
      </c>
      <c r="T4063">
        <f t="shared" si="319"/>
        <v>2012</v>
      </c>
    </row>
    <row r="4064" spans="1:20" ht="60" hidden="1" x14ac:dyDescent="0.25">
      <c r="A4064">
        <v>1063</v>
      </c>
      <c r="B4064" s="3" t="s">
        <v>1064</v>
      </c>
      <c r="C4064" s="3" t="s">
        <v>5173</v>
      </c>
      <c r="D4064" s="6">
        <v>1000</v>
      </c>
      <c r="E4064" s="8">
        <v>0</v>
      </c>
      <c r="F4064" t="s">
        <v>8219</v>
      </c>
      <c r="G4064" t="s">
        <v>8223</v>
      </c>
      <c r="H4064" t="s">
        <v>8245</v>
      </c>
      <c r="I4064" s="10">
        <v>1472604262</v>
      </c>
      <c r="J4064">
        <v>1470012262</v>
      </c>
      <c r="K4064" t="b">
        <v>0</v>
      </c>
      <c r="L4064">
        <v>0</v>
      </c>
      <c r="M4064" t="b">
        <v>0</v>
      </c>
      <c r="N4064" s="12" t="s">
        <v>8306</v>
      </c>
      <c r="O4064" t="s">
        <v>8307</v>
      </c>
      <c r="P4064" s="6">
        <f t="shared" si="315"/>
        <v>0</v>
      </c>
      <c r="Q4064" t="e">
        <f t="shared" si="316"/>
        <v>#DIV/0!</v>
      </c>
      <c r="R4064" s="16">
        <f t="shared" si="317"/>
        <v>42583.030810185184</v>
      </c>
      <c r="S4064" s="16">
        <f t="shared" si="318"/>
        <v>42180.390277777777</v>
      </c>
      <c r="T4064">
        <f t="shared" si="319"/>
        <v>2016</v>
      </c>
    </row>
    <row r="4065" spans="1:20" ht="60" hidden="1" x14ac:dyDescent="0.25">
      <c r="A4065">
        <v>1426</v>
      </c>
      <c r="B4065" s="3" t="s">
        <v>1427</v>
      </c>
      <c r="C4065" s="3" t="s">
        <v>5536</v>
      </c>
      <c r="D4065" s="6">
        <v>1000</v>
      </c>
      <c r="E4065" s="8">
        <v>0</v>
      </c>
      <c r="F4065" t="s">
        <v>8220</v>
      </c>
      <c r="G4065" t="s">
        <v>8235</v>
      </c>
      <c r="H4065" t="s">
        <v>8248</v>
      </c>
      <c r="I4065" s="10">
        <v>1440408120</v>
      </c>
      <c r="J4065">
        <v>1435224120</v>
      </c>
      <c r="K4065" t="b">
        <v>0</v>
      </c>
      <c r="L4065">
        <v>0</v>
      </c>
      <c r="M4065" t="b">
        <v>0</v>
      </c>
      <c r="N4065" s="12" t="s">
        <v>8271</v>
      </c>
      <c r="O4065" t="s">
        <v>8308</v>
      </c>
      <c r="P4065" s="6">
        <f t="shared" si="315"/>
        <v>0</v>
      </c>
      <c r="Q4065" t="e">
        <f t="shared" si="316"/>
        <v>#DIV/0!</v>
      </c>
      <c r="R4065" s="16">
        <f t="shared" si="317"/>
        <v>42180.390277777777</v>
      </c>
      <c r="S4065" s="16">
        <f t="shared" si="318"/>
        <v>42053.051203703704</v>
      </c>
      <c r="T4065">
        <f t="shared" si="319"/>
        <v>2015</v>
      </c>
    </row>
    <row r="4066" spans="1:20" ht="45" hidden="1" x14ac:dyDescent="0.25">
      <c r="A4066">
        <v>1544</v>
      </c>
      <c r="B4066" s="3" t="s">
        <v>1545</v>
      </c>
      <c r="C4066" s="3" t="s">
        <v>5654</v>
      </c>
      <c r="D4066" s="6">
        <v>1000</v>
      </c>
      <c r="E4066" s="8">
        <v>0</v>
      </c>
      <c r="F4066" t="s">
        <v>8220</v>
      </c>
      <c r="G4066" t="s">
        <v>8223</v>
      </c>
      <c r="H4066" t="s">
        <v>8245</v>
      </c>
      <c r="I4066" s="10">
        <v>1427847480</v>
      </c>
      <c r="J4066">
        <v>1424222024</v>
      </c>
      <c r="K4066" t="b">
        <v>0</v>
      </c>
      <c r="L4066">
        <v>0</v>
      </c>
      <c r="M4066" t="b">
        <v>0</v>
      </c>
      <c r="N4066" s="12" t="s">
        <v>8273</v>
      </c>
      <c r="O4066" t="s">
        <v>8315</v>
      </c>
      <c r="P4066" s="6">
        <f t="shared" si="315"/>
        <v>0</v>
      </c>
      <c r="Q4066" t="e">
        <f t="shared" si="316"/>
        <v>#DIV/0!</v>
      </c>
      <c r="R4066" s="16">
        <f t="shared" si="317"/>
        <v>42053.051203703704</v>
      </c>
      <c r="S4066" s="16">
        <f t="shared" si="318"/>
        <v>42152.906851851847</v>
      </c>
      <c r="T4066">
        <f t="shared" si="319"/>
        <v>2015</v>
      </c>
    </row>
    <row r="4067" spans="1:20" ht="30" hidden="1" x14ac:dyDescent="0.25">
      <c r="A4067">
        <v>1731</v>
      </c>
      <c r="B4067" s="3" t="s">
        <v>1732</v>
      </c>
      <c r="C4067" s="3" t="s">
        <v>5841</v>
      </c>
      <c r="D4067" s="6">
        <v>1000</v>
      </c>
      <c r="E4067" s="8">
        <v>0</v>
      </c>
      <c r="F4067" t="s">
        <v>8220</v>
      </c>
      <c r="G4067" t="s">
        <v>8223</v>
      </c>
      <c r="H4067" t="s">
        <v>8245</v>
      </c>
      <c r="I4067" s="10">
        <v>1434034800</v>
      </c>
      <c r="J4067">
        <v>1432849552</v>
      </c>
      <c r="K4067" t="b">
        <v>0</v>
      </c>
      <c r="L4067">
        <v>0</v>
      </c>
      <c r="M4067" t="b">
        <v>0</v>
      </c>
      <c r="N4067" s="12" t="s">
        <v>8287</v>
      </c>
      <c r="O4067" t="s">
        <v>8290</v>
      </c>
      <c r="P4067" s="6">
        <f t="shared" si="315"/>
        <v>0</v>
      </c>
      <c r="Q4067" t="e">
        <f t="shared" si="316"/>
        <v>#DIV/0!</v>
      </c>
      <c r="R4067" s="16">
        <f t="shared" si="317"/>
        <v>42152.906851851847</v>
      </c>
      <c r="S4067" s="16">
        <f t="shared" si="318"/>
        <v>42103.676180555558</v>
      </c>
      <c r="T4067">
        <f t="shared" si="319"/>
        <v>2015</v>
      </c>
    </row>
    <row r="4068" spans="1:20" ht="60" hidden="1" x14ac:dyDescent="0.25">
      <c r="A4068">
        <v>2353</v>
      </c>
      <c r="B4068" s="3" t="s">
        <v>2354</v>
      </c>
      <c r="C4068" s="3" t="s">
        <v>6463</v>
      </c>
      <c r="D4068" s="6">
        <v>1000</v>
      </c>
      <c r="E4068" s="8">
        <v>0</v>
      </c>
      <c r="F4068" t="s">
        <v>8219</v>
      </c>
      <c r="G4068" t="s">
        <v>8223</v>
      </c>
      <c r="H4068" t="s">
        <v>8245</v>
      </c>
      <c r="I4068" s="10">
        <v>1429632822</v>
      </c>
      <c r="J4068">
        <v>1428596022</v>
      </c>
      <c r="K4068" t="b">
        <v>0</v>
      </c>
      <c r="L4068">
        <v>0</v>
      </c>
      <c r="M4068" t="b">
        <v>0</v>
      </c>
      <c r="N4068" s="12" t="s">
        <v>8268</v>
      </c>
      <c r="O4068" t="s">
        <v>8302</v>
      </c>
      <c r="P4068" s="6">
        <f t="shared" si="315"/>
        <v>0</v>
      </c>
      <c r="Q4068" t="e">
        <f t="shared" si="316"/>
        <v>#DIV/0!</v>
      </c>
      <c r="R4068" s="16">
        <f t="shared" si="317"/>
        <v>42103.676180555558</v>
      </c>
      <c r="S4068" s="16">
        <f t="shared" si="318"/>
        <v>42346.736400462964</v>
      </c>
      <c r="T4068">
        <f t="shared" si="319"/>
        <v>2015</v>
      </c>
    </row>
    <row r="4069" spans="1:20" ht="60" hidden="1" x14ac:dyDescent="0.25">
      <c r="A4069">
        <v>2365</v>
      </c>
      <c r="B4069" s="3" t="s">
        <v>2366</v>
      </c>
      <c r="C4069" s="3" t="s">
        <v>6475</v>
      </c>
      <c r="D4069" s="6">
        <v>1000</v>
      </c>
      <c r="E4069" s="8">
        <v>0</v>
      </c>
      <c r="F4069" t="s">
        <v>8219</v>
      </c>
      <c r="G4069" t="s">
        <v>8236</v>
      </c>
      <c r="H4069" t="s">
        <v>8248</v>
      </c>
      <c r="I4069" s="10">
        <v>1453071600</v>
      </c>
      <c r="J4069">
        <v>1449596425</v>
      </c>
      <c r="K4069" t="b">
        <v>0</v>
      </c>
      <c r="L4069">
        <v>0</v>
      </c>
      <c r="M4069" t="b">
        <v>0</v>
      </c>
      <c r="N4069" s="12" t="s">
        <v>8268</v>
      </c>
      <c r="O4069" t="s">
        <v>8302</v>
      </c>
      <c r="P4069" s="6">
        <f t="shared" si="315"/>
        <v>0</v>
      </c>
      <c r="Q4069" t="e">
        <f t="shared" si="316"/>
        <v>#DIV/0!</v>
      </c>
      <c r="R4069" s="16">
        <f t="shared" si="317"/>
        <v>42346.736400462964</v>
      </c>
      <c r="S4069" s="16">
        <f t="shared" si="318"/>
        <v>41831.884108796294</v>
      </c>
      <c r="T4069">
        <f t="shared" si="319"/>
        <v>2015</v>
      </c>
    </row>
    <row r="4070" spans="1:20" ht="60" hidden="1" x14ac:dyDescent="0.25">
      <c r="A4070">
        <v>2417</v>
      </c>
      <c r="B4070" s="3" t="s">
        <v>2418</v>
      </c>
      <c r="C4070" s="3" t="s">
        <v>6527</v>
      </c>
      <c r="D4070" s="6">
        <v>1000</v>
      </c>
      <c r="E4070" s="8">
        <v>0</v>
      </c>
      <c r="F4070" t="s">
        <v>8220</v>
      </c>
      <c r="G4070" t="s">
        <v>8223</v>
      </c>
      <c r="H4070" t="s">
        <v>8245</v>
      </c>
      <c r="I4070" s="10">
        <v>1407705187</v>
      </c>
      <c r="J4070">
        <v>1405113187</v>
      </c>
      <c r="K4070" t="b">
        <v>0</v>
      </c>
      <c r="L4070">
        <v>0</v>
      </c>
      <c r="M4070" t="b">
        <v>0</v>
      </c>
      <c r="N4070" s="12" t="s">
        <v>8279</v>
      </c>
      <c r="O4070" t="s">
        <v>8305</v>
      </c>
      <c r="P4070" s="6">
        <f t="shared" si="315"/>
        <v>0</v>
      </c>
      <c r="Q4070" t="e">
        <f t="shared" si="316"/>
        <v>#DIV/0!</v>
      </c>
      <c r="R4070" s="16">
        <f t="shared" si="317"/>
        <v>41831.884108796294</v>
      </c>
      <c r="S4070" s="16">
        <f t="shared" si="318"/>
        <v>41954.545081018514</v>
      </c>
      <c r="T4070">
        <f t="shared" si="319"/>
        <v>2014</v>
      </c>
    </row>
    <row r="4071" spans="1:20" ht="60" hidden="1" x14ac:dyDescent="0.25">
      <c r="A4071">
        <v>2858</v>
      </c>
      <c r="B4071" s="3" t="s">
        <v>2858</v>
      </c>
      <c r="C4071" s="3" t="s">
        <v>6968</v>
      </c>
      <c r="D4071" s="6">
        <v>1000</v>
      </c>
      <c r="E4071" s="8">
        <v>0</v>
      </c>
      <c r="F4071" t="s">
        <v>8220</v>
      </c>
      <c r="G4071" t="s">
        <v>8232</v>
      </c>
      <c r="H4071" t="s">
        <v>8248</v>
      </c>
      <c r="I4071" s="10">
        <v>1417778880</v>
      </c>
      <c r="J4071">
        <v>1415711095</v>
      </c>
      <c r="K4071" t="b">
        <v>0</v>
      </c>
      <c r="L4071">
        <v>0</v>
      </c>
      <c r="M4071" t="b">
        <v>0</v>
      </c>
      <c r="N4071" s="12" t="s">
        <v>8283</v>
      </c>
      <c r="O4071" t="s">
        <v>8286</v>
      </c>
      <c r="P4071" s="6">
        <f t="shared" si="315"/>
        <v>0</v>
      </c>
      <c r="Q4071" t="e">
        <f t="shared" si="316"/>
        <v>#DIV/0!</v>
      </c>
      <c r="R4071" s="16">
        <f t="shared" si="317"/>
        <v>41954.545081018514</v>
      </c>
      <c r="S4071" s="16">
        <f t="shared" si="318"/>
        <v>41867.652280092596</v>
      </c>
      <c r="T4071">
        <f t="shared" si="319"/>
        <v>2014</v>
      </c>
    </row>
    <row r="4072" spans="1:20" ht="60" hidden="1" x14ac:dyDescent="0.25">
      <c r="A4072">
        <v>3892</v>
      </c>
      <c r="B4072" s="3" t="s">
        <v>3889</v>
      </c>
      <c r="C4072" s="3" t="s">
        <v>8000</v>
      </c>
      <c r="D4072" s="6">
        <v>1000</v>
      </c>
      <c r="E4072" s="8">
        <v>0</v>
      </c>
      <c r="F4072" t="s">
        <v>8220</v>
      </c>
      <c r="G4072" t="s">
        <v>8223</v>
      </c>
      <c r="H4072" t="s">
        <v>8245</v>
      </c>
      <c r="I4072" s="10">
        <v>1408863600</v>
      </c>
      <c r="J4072">
        <v>1408203557</v>
      </c>
      <c r="K4072" t="b">
        <v>0</v>
      </c>
      <c r="L4072">
        <v>0</v>
      </c>
      <c r="M4072" t="b">
        <v>0</v>
      </c>
      <c r="N4072" s="12" t="s">
        <v>8283</v>
      </c>
      <c r="O4072" t="s">
        <v>8286</v>
      </c>
      <c r="P4072" s="6">
        <f t="shared" si="315"/>
        <v>0</v>
      </c>
      <c r="Q4072" t="e">
        <f t="shared" si="316"/>
        <v>#DIV/0!</v>
      </c>
      <c r="R4072" s="16">
        <f t="shared" si="317"/>
        <v>41867.652280092596</v>
      </c>
      <c r="S4072" s="16">
        <f t="shared" si="318"/>
        <v>42461.447662037041</v>
      </c>
      <c r="T4072">
        <f t="shared" si="319"/>
        <v>2014</v>
      </c>
    </row>
    <row r="4073" spans="1:20" ht="60" hidden="1" x14ac:dyDescent="0.25">
      <c r="A4073">
        <v>1446</v>
      </c>
      <c r="B4073" s="3" t="s">
        <v>1447</v>
      </c>
      <c r="C4073" s="3" t="s">
        <v>5556</v>
      </c>
      <c r="D4073" s="6">
        <v>900</v>
      </c>
      <c r="E4073" s="8">
        <v>0</v>
      </c>
      <c r="F4073" t="s">
        <v>8220</v>
      </c>
      <c r="G4073" t="s">
        <v>8236</v>
      </c>
      <c r="H4073" t="s">
        <v>8248</v>
      </c>
      <c r="I4073" s="10">
        <v>1461235478</v>
      </c>
      <c r="J4073">
        <v>1459507478</v>
      </c>
      <c r="K4073" t="b">
        <v>0</v>
      </c>
      <c r="L4073">
        <v>0</v>
      </c>
      <c r="M4073" t="b">
        <v>0</v>
      </c>
      <c r="N4073" s="12" t="s">
        <v>8271</v>
      </c>
      <c r="O4073" t="s">
        <v>8308</v>
      </c>
      <c r="P4073" s="6">
        <f t="shared" si="315"/>
        <v>0</v>
      </c>
      <c r="Q4073" t="e">
        <f t="shared" si="316"/>
        <v>#DIV/0!</v>
      </c>
      <c r="R4073" s="16">
        <f t="shared" si="317"/>
        <v>42461.447662037041</v>
      </c>
      <c r="S4073" s="16">
        <f t="shared" si="318"/>
        <v>42491.781319444446</v>
      </c>
      <c r="T4073">
        <f t="shared" si="319"/>
        <v>2016</v>
      </c>
    </row>
    <row r="4074" spans="1:20" ht="60" hidden="1" x14ac:dyDescent="0.25">
      <c r="A4074">
        <v>947</v>
      </c>
      <c r="B4074" s="3" t="s">
        <v>948</v>
      </c>
      <c r="C4074" s="3" t="s">
        <v>5057</v>
      </c>
      <c r="D4074" s="6">
        <v>850</v>
      </c>
      <c r="E4074" s="8">
        <v>0</v>
      </c>
      <c r="F4074" t="s">
        <v>8220</v>
      </c>
      <c r="G4074" t="s">
        <v>8223</v>
      </c>
      <c r="H4074" t="s">
        <v>8245</v>
      </c>
      <c r="I4074" s="10">
        <v>1467312306</v>
      </c>
      <c r="J4074">
        <v>1462128306</v>
      </c>
      <c r="K4074" t="b">
        <v>0</v>
      </c>
      <c r="L4074">
        <v>0</v>
      </c>
      <c r="M4074" t="b">
        <v>0</v>
      </c>
      <c r="N4074" s="12" t="s">
        <v>8268</v>
      </c>
      <c r="O4074" t="s">
        <v>8270</v>
      </c>
      <c r="P4074" s="6">
        <f t="shared" si="315"/>
        <v>0</v>
      </c>
      <c r="Q4074" t="e">
        <f t="shared" si="316"/>
        <v>#DIV/0!</v>
      </c>
      <c r="R4074" s="16">
        <f t="shared" si="317"/>
        <v>42491.781319444446</v>
      </c>
      <c r="S4074" s="16">
        <f t="shared" si="318"/>
        <v>42057.883159722223</v>
      </c>
      <c r="T4074">
        <f t="shared" si="319"/>
        <v>2016</v>
      </c>
    </row>
    <row r="4075" spans="1:20" ht="60" hidden="1" x14ac:dyDescent="0.25">
      <c r="A4075">
        <v>558</v>
      </c>
      <c r="B4075" s="3" t="s">
        <v>559</v>
      </c>
      <c r="C4075" s="3" t="s">
        <v>4668</v>
      </c>
      <c r="D4075" s="6">
        <v>750</v>
      </c>
      <c r="E4075" s="8">
        <v>0</v>
      </c>
      <c r="F4075" t="s">
        <v>8220</v>
      </c>
      <c r="G4075" t="s">
        <v>8223</v>
      </c>
      <c r="H4075" t="s">
        <v>8245</v>
      </c>
      <c r="I4075" s="10">
        <v>1427227905</v>
      </c>
      <c r="J4075">
        <v>1424639505</v>
      </c>
      <c r="K4075" t="b">
        <v>0</v>
      </c>
      <c r="L4075">
        <v>0</v>
      </c>
      <c r="M4075" t="b">
        <v>0</v>
      </c>
      <c r="N4075" s="12" t="s">
        <v>8268</v>
      </c>
      <c r="O4075" t="s">
        <v>8302</v>
      </c>
      <c r="P4075" s="6">
        <f t="shared" si="315"/>
        <v>0</v>
      </c>
      <c r="Q4075" t="e">
        <f t="shared" si="316"/>
        <v>#DIV/0!</v>
      </c>
      <c r="R4075" s="16">
        <f t="shared" si="317"/>
        <v>42057.883159722223</v>
      </c>
      <c r="S4075" s="16">
        <f t="shared" si="318"/>
        <v>42241.613796296297</v>
      </c>
      <c r="T4075">
        <f t="shared" si="319"/>
        <v>2015</v>
      </c>
    </row>
    <row r="4076" spans="1:20" ht="45" hidden="1" x14ac:dyDescent="0.25">
      <c r="A4076">
        <v>1555</v>
      </c>
      <c r="B4076" s="3" t="s">
        <v>1556</v>
      </c>
      <c r="C4076" s="3" t="s">
        <v>5665</v>
      </c>
      <c r="D4076" s="6">
        <v>750</v>
      </c>
      <c r="E4076" s="8">
        <v>0</v>
      </c>
      <c r="F4076" t="s">
        <v>8220</v>
      </c>
      <c r="G4076" t="s">
        <v>8223</v>
      </c>
      <c r="H4076" t="s">
        <v>8245</v>
      </c>
      <c r="I4076" s="10">
        <v>1442509200</v>
      </c>
      <c r="J4076">
        <v>1440513832</v>
      </c>
      <c r="K4076" t="b">
        <v>0</v>
      </c>
      <c r="L4076">
        <v>0</v>
      </c>
      <c r="M4076" t="b">
        <v>0</v>
      </c>
      <c r="N4076" s="12" t="s">
        <v>8273</v>
      </c>
      <c r="O4076" t="s">
        <v>8315</v>
      </c>
      <c r="P4076" s="6">
        <f t="shared" si="315"/>
        <v>0</v>
      </c>
      <c r="Q4076" t="e">
        <f t="shared" si="316"/>
        <v>#DIV/0!</v>
      </c>
      <c r="R4076" s="16">
        <f t="shared" si="317"/>
        <v>42241.613796296297</v>
      </c>
      <c r="S4076" s="16">
        <f t="shared" si="318"/>
        <v>42808.358287037037</v>
      </c>
      <c r="T4076">
        <f t="shared" si="319"/>
        <v>2015</v>
      </c>
    </row>
    <row r="4077" spans="1:20" ht="60" hidden="1" x14ac:dyDescent="0.25">
      <c r="A4077">
        <v>3143</v>
      </c>
      <c r="B4077" s="3" t="s">
        <v>3143</v>
      </c>
      <c r="C4077" s="3" t="s">
        <v>7253</v>
      </c>
      <c r="D4077" s="6">
        <v>700</v>
      </c>
      <c r="E4077" s="8">
        <v>0</v>
      </c>
      <c r="F4077" t="s">
        <v>8221</v>
      </c>
      <c r="G4077" t="s">
        <v>8224</v>
      </c>
      <c r="H4077" t="s">
        <v>8246</v>
      </c>
      <c r="I4077" s="10">
        <v>1491726956</v>
      </c>
      <c r="J4077">
        <v>1489480556</v>
      </c>
      <c r="K4077" t="b">
        <v>0</v>
      </c>
      <c r="L4077">
        <v>0</v>
      </c>
      <c r="M4077" t="b">
        <v>0</v>
      </c>
      <c r="N4077" s="12" t="s">
        <v>8283</v>
      </c>
      <c r="O4077" t="s">
        <v>8286</v>
      </c>
      <c r="P4077" s="6">
        <f t="shared" si="315"/>
        <v>0</v>
      </c>
      <c r="Q4077" t="e">
        <f t="shared" si="316"/>
        <v>#DIV/0!</v>
      </c>
      <c r="R4077" s="16">
        <f t="shared" si="317"/>
        <v>42808.358287037037</v>
      </c>
      <c r="S4077" s="16">
        <f t="shared" si="318"/>
        <v>41905.795706018522</v>
      </c>
      <c r="T4077">
        <f t="shared" si="319"/>
        <v>2017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 s="10">
        <v>1413921060</v>
      </c>
      <c r="J4078">
        <v>1411499149</v>
      </c>
      <c r="K4078" t="b">
        <v>0</v>
      </c>
      <c r="L4078">
        <v>0</v>
      </c>
      <c r="M4078" t="b">
        <v>0</v>
      </c>
      <c r="N4078" s="12" t="s">
        <v>8283</v>
      </c>
      <c r="O4078" t="s">
        <v>8286</v>
      </c>
      <c r="P4078" s="6">
        <f t="shared" si="315"/>
        <v>0</v>
      </c>
      <c r="Q4078" t="e">
        <f t="shared" si="316"/>
        <v>#DIV/0!</v>
      </c>
      <c r="R4078" s="16">
        <f t="shared" si="317"/>
        <v>41905.795706018522</v>
      </c>
      <c r="S4078" s="16">
        <f t="shared" si="318"/>
        <v>42534.866875</v>
      </c>
      <c r="T4078">
        <f t="shared" si="319"/>
        <v>2014</v>
      </c>
    </row>
    <row r="4079" spans="1:20" ht="60" hidden="1" x14ac:dyDescent="0.25">
      <c r="A4079">
        <v>3975</v>
      </c>
      <c r="B4079" s="3" t="s">
        <v>3972</v>
      </c>
      <c r="C4079" s="3" t="s">
        <v>8082</v>
      </c>
      <c r="D4079" s="6">
        <v>678</v>
      </c>
      <c r="E4079" s="8">
        <v>0</v>
      </c>
      <c r="F4079" t="s">
        <v>8220</v>
      </c>
      <c r="G4079" t="s">
        <v>8223</v>
      </c>
      <c r="H4079" t="s">
        <v>8245</v>
      </c>
      <c r="I4079" s="10">
        <v>1468442898</v>
      </c>
      <c r="J4079">
        <v>1465850898</v>
      </c>
      <c r="K4079" t="b">
        <v>0</v>
      </c>
      <c r="L4079">
        <v>0</v>
      </c>
      <c r="M4079" t="b">
        <v>0</v>
      </c>
      <c r="N4079" s="12" t="s">
        <v>8283</v>
      </c>
      <c r="O4079" t="s">
        <v>8286</v>
      </c>
      <c r="P4079" s="6">
        <f t="shared" si="315"/>
        <v>0</v>
      </c>
      <c r="Q4079" t="e">
        <f t="shared" si="316"/>
        <v>#DIV/0!</v>
      </c>
      <c r="R4079" s="16">
        <f t="shared" si="317"/>
        <v>42534.866875</v>
      </c>
      <c r="S4079" s="16">
        <f t="shared" si="318"/>
        <v>42007.016458333332</v>
      </c>
      <c r="T4079">
        <f t="shared" si="319"/>
        <v>2016</v>
      </c>
    </row>
    <row r="4080" spans="1:20" ht="60" hidden="1" x14ac:dyDescent="0.25">
      <c r="A4080">
        <v>3874</v>
      </c>
      <c r="B4080" s="3" t="s">
        <v>3871</v>
      </c>
      <c r="C4080" s="3" t="s">
        <v>7983</v>
      </c>
      <c r="D4080" s="6">
        <v>620</v>
      </c>
      <c r="E4080" s="8">
        <v>0</v>
      </c>
      <c r="F4080" t="s">
        <v>8219</v>
      </c>
      <c r="G4080" t="s">
        <v>8227</v>
      </c>
      <c r="H4080" t="s">
        <v>8249</v>
      </c>
      <c r="I4080" s="10">
        <v>1422061200</v>
      </c>
      <c r="J4080">
        <v>1420244622</v>
      </c>
      <c r="K4080" t="b">
        <v>0</v>
      </c>
      <c r="L4080">
        <v>0</v>
      </c>
      <c r="M4080" t="b">
        <v>0</v>
      </c>
      <c r="N4080" s="12" t="s">
        <v>8283</v>
      </c>
      <c r="O4080" t="s">
        <v>8295</v>
      </c>
      <c r="P4080" s="6">
        <f t="shared" si="315"/>
        <v>0</v>
      </c>
      <c r="Q4080" t="e">
        <f t="shared" si="316"/>
        <v>#DIV/0!</v>
      </c>
      <c r="R4080" s="16">
        <f t="shared" si="317"/>
        <v>42007.016458333332</v>
      </c>
      <c r="S4080" s="16">
        <f t="shared" si="318"/>
        <v>41778.915416666663</v>
      </c>
      <c r="T4080">
        <f t="shared" si="319"/>
        <v>2015</v>
      </c>
    </row>
    <row r="4081" spans="1:20" ht="60" hidden="1" x14ac:dyDescent="0.25">
      <c r="A4081">
        <v>130</v>
      </c>
      <c r="B4081" s="3" t="s">
        <v>132</v>
      </c>
      <c r="C4081" s="3" t="s">
        <v>4241</v>
      </c>
      <c r="D4081" s="6">
        <v>600</v>
      </c>
      <c r="E4081" s="8">
        <v>0</v>
      </c>
      <c r="F4081" t="s">
        <v>8219</v>
      </c>
      <c r="G4081" t="s">
        <v>8224</v>
      </c>
      <c r="H4081" t="s">
        <v>8246</v>
      </c>
      <c r="I4081" s="10">
        <v>1402949760</v>
      </c>
      <c r="J4081">
        <v>1400536692</v>
      </c>
      <c r="K4081" t="b">
        <v>0</v>
      </c>
      <c r="L4081">
        <v>0</v>
      </c>
      <c r="M4081" t="b">
        <v>0</v>
      </c>
      <c r="N4081" s="12" t="s">
        <v>8281</v>
      </c>
      <c r="O4081" t="s">
        <v>8297</v>
      </c>
      <c r="P4081" s="6">
        <f t="shared" si="315"/>
        <v>0</v>
      </c>
      <c r="Q4081" t="e">
        <f t="shared" si="316"/>
        <v>#DIV/0!</v>
      </c>
      <c r="R4081" s="16">
        <f t="shared" si="317"/>
        <v>41778.915416666663</v>
      </c>
      <c r="S4081" s="16">
        <f t="shared" si="318"/>
        <v>42730.903726851851</v>
      </c>
      <c r="T4081">
        <f t="shared" si="319"/>
        <v>2014</v>
      </c>
    </row>
    <row r="4082" spans="1:20" ht="60" hidden="1" x14ac:dyDescent="0.25">
      <c r="A4082">
        <v>4101</v>
      </c>
      <c r="B4082" s="3" t="s">
        <v>4097</v>
      </c>
      <c r="C4082" s="3" t="s">
        <v>8204</v>
      </c>
      <c r="D4082" s="6">
        <v>600</v>
      </c>
      <c r="E4082" s="8">
        <v>0</v>
      </c>
      <c r="F4082" t="s">
        <v>8220</v>
      </c>
      <c r="G4082" t="s">
        <v>8223</v>
      </c>
      <c r="H4082" t="s">
        <v>8245</v>
      </c>
      <c r="I4082" s="10">
        <v>1485380482</v>
      </c>
      <c r="J4082">
        <v>1482788482</v>
      </c>
      <c r="K4082" t="b">
        <v>0</v>
      </c>
      <c r="L4082">
        <v>0</v>
      </c>
      <c r="M4082" t="b">
        <v>0</v>
      </c>
      <c r="N4082" s="12" t="s">
        <v>8283</v>
      </c>
      <c r="O4082" t="s">
        <v>8286</v>
      </c>
      <c r="P4082" s="6">
        <f t="shared" si="315"/>
        <v>0</v>
      </c>
      <c r="Q4082" t="e">
        <f t="shared" si="316"/>
        <v>#DIV/0!</v>
      </c>
      <c r="R4082" s="16">
        <f t="shared" si="317"/>
        <v>42730.903726851851</v>
      </c>
      <c r="S4082" s="16">
        <f t="shared" si="318"/>
        <v>42096.544548611113</v>
      </c>
      <c r="T4082">
        <f t="shared" si="319"/>
        <v>2016</v>
      </c>
    </row>
    <row r="4083" spans="1:20" ht="60" hidden="1" x14ac:dyDescent="0.25">
      <c r="A4083">
        <v>4012</v>
      </c>
      <c r="B4083" s="3" t="s">
        <v>4008</v>
      </c>
      <c r="C4083" s="3" t="s">
        <v>8117</v>
      </c>
      <c r="D4083" s="6">
        <v>575</v>
      </c>
      <c r="E4083" s="8">
        <v>0</v>
      </c>
      <c r="F4083" t="s">
        <v>8220</v>
      </c>
      <c r="G4083" t="s">
        <v>8224</v>
      </c>
      <c r="H4083" t="s">
        <v>8246</v>
      </c>
      <c r="I4083" s="10">
        <v>1430571849</v>
      </c>
      <c r="J4083">
        <v>1427979849</v>
      </c>
      <c r="K4083" t="b">
        <v>0</v>
      </c>
      <c r="L4083">
        <v>0</v>
      </c>
      <c r="M4083" t="b">
        <v>0</v>
      </c>
      <c r="N4083" s="12" t="s">
        <v>8283</v>
      </c>
      <c r="O4083" t="s">
        <v>8286</v>
      </c>
      <c r="P4083" s="6">
        <f t="shared" si="315"/>
        <v>0</v>
      </c>
      <c r="Q4083" t="e">
        <f t="shared" si="316"/>
        <v>#DIV/0!</v>
      </c>
      <c r="R4083" s="16">
        <f t="shared" si="317"/>
        <v>42096.544548611113</v>
      </c>
      <c r="S4083" s="16">
        <f t="shared" si="318"/>
        <v>41407.84684027778</v>
      </c>
      <c r="T4083">
        <f t="shared" si="319"/>
        <v>2015</v>
      </c>
    </row>
    <row r="4084" spans="1:20" ht="60" hidden="1" x14ac:dyDescent="0.25">
      <c r="A4084">
        <v>461</v>
      </c>
      <c r="B4084" s="3" t="s">
        <v>462</v>
      </c>
      <c r="C4084" s="3" t="s">
        <v>4571</v>
      </c>
      <c r="D4084" s="6">
        <v>550</v>
      </c>
      <c r="E4084" s="8">
        <v>0</v>
      </c>
      <c r="F4084" t="s">
        <v>8220</v>
      </c>
      <c r="G4084" t="s">
        <v>8224</v>
      </c>
      <c r="H4084" t="s">
        <v>8246</v>
      </c>
      <c r="I4084" s="10">
        <v>1370204367</v>
      </c>
      <c r="J4084">
        <v>1368476367</v>
      </c>
      <c r="K4084" t="b">
        <v>0</v>
      </c>
      <c r="L4084">
        <v>0</v>
      </c>
      <c r="M4084" t="b">
        <v>0</v>
      </c>
      <c r="N4084" s="12" t="s">
        <v>8281</v>
      </c>
      <c r="O4084" t="s">
        <v>8299</v>
      </c>
      <c r="P4084" s="6">
        <f t="shared" si="315"/>
        <v>0</v>
      </c>
      <c r="Q4084" t="e">
        <f t="shared" si="316"/>
        <v>#DIV/0!</v>
      </c>
      <c r="R4084" s="16">
        <f t="shared" si="317"/>
        <v>41407.84684027778</v>
      </c>
      <c r="S4084" s="16">
        <f t="shared" si="318"/>
        <v>41829.912083333329</v>
      </c>
      <c r="T4084">
        <f t="shared" si="319"/>
        <v>2013</v>
      </c>
    </row>
    <row r="4085" spans="1:20" hidden="1" x14ac:dyDescent="0.25">
      <c r="A4085">
        <v>1084</v>
      </c>
      <c r="B4085" s="3" t="s">
        <v>1085</v>
      </c>
      <c r="C4085" s="3" t="s">
        <v>5194</v>
      </c>
      <c r="D4085" s="6">
        <v>550</v>
      </c>
      <c r="E4085" s="8">
        <v>0</v>
      </c>
      <c r="F4085" t="s">
        <v>8220</v>
      </c>
      <c r="G4085" t="s">
        <v>8223</v>
      </c>
      <c r="H4085" t="s">
        <v>8245</v>
      </c>
      <c r="I4085" s="10">
        <v>1407534804</v>
      </c>
      <c r="J4085">
        <v>1404942804</v>
      </c>
      <c r="K4085" t="b">
        <v>0</v>
      </c>
      <c r="L4085">
        <v>0</v>
      </c>
      <c r="M4085" t="b">
        <v>0</v>
      </c>
      <c r="N4085" s="12" t="s">
        <v>8276</v>
      </c>
      <c r="O4085" t="s">
        <v>8294</v>
      </c>
      <c r="P4085" s="6">
        <f t="shared" si="315"/>
        <v>0</v>
      </c>
      <c r="Q4085" t="e">
        <f t="shared" si="316"/>
        <v>#DIV/0!</v>
      </c>
      <c r="R4085" s="16">
        <f t="shared" si="317"/>
        <v>41829.912083333329</v>
      </c>
      <c r="S4085" s="16">
        <f t="shared" si="318"/>
        <v>42421.141469907408</v>
      </c>
      <c r="T4085">
        <f t="shared" si="319"/>
        <v>2014</v>
      </c>
    </row>
    <row r="4086" spans="1:20" ht="45" hidden="1" x14ac:dyDescent="0.25">
      <c r="A4086">
        <v>4061</v>
      </c>
      <c r="B4086" s="3" t="s">
        <v>4057</v>
      </c>
      <c r="C4086" s="3" t="s">
        <v>8165</v>
      </c>
      <c r="D4086" s="6">
        <v>525</v>
      </c>
      <c r="E4086" s="8">
        <v>0</v>
      </c>
      <c r="F4086" t="s">
        <v>8220</v>
      </c>
      <c r="G4086" t="s">
        <v>8223</v>
      </c>
      <c r="H4086" t="s">
        <v>8245</v>
      </c>
      <c r="I4086" s="10">
        <v>1461205423</v>
      </c>
      <c r="J4086">
        <v>1456025023</v>
      </c>
      <c r="K4086" t="b">
        <v>0</v>
      </c>
      <c r="L4086">
        <v>0</v>
      </c>
      <c r="M4086" t="b">
        <v>0</v>
      </c>
      <c r="N4086" s="12" t="s">
        <v>8283</v>
      </c>
      <c r="O4086" t="s">
        <v>8286</v>
      </c>
      <c r="P4086" s="6">
        <f t="shared" si="315"/>
        <v>0</v>
      </c>
      <c r="Q4086" t="e">
        <f t="shared" si="316"/>
        <v>#DIV/0!</v>
      </c>
      <c r="R4086" s="16">
        <f t="shared" si="317"/>
        <v>42421.141469907408</v>
      </c>
      <c r="S4086" s="16">
        <f t="shared" si="318"/>
        <v>42005.24998842593</v>
      </c>
      <c r="T4086">
        <f t="shared" si="319"/>
        <v>2016</v>
      </c>
    </row>
    <row r="4087" spans="1:20" ht="30" hidden="1" x14ac:dyDescent="0.25">
      <c r="A4087">
        <v>1588</v>
      </c>
      <c r="B4087" s="3" t="s">
        <v>1589</v>
      </c>
      <c r="C4087" s="3" t="s">
        <v>5698</v>
      </c>
      <c r="D4087" s="6">
        <v>516</v>
      </c>
      <c r="E4087" s="8">
        <v>0</v>
      </c>
      <c r="F4087" t="s">
        <v>8220</v>
      </c>
      <c r="G4087" t="s">
        <v>8223</v>
      </c>
      <c r="H4087" t="s">
        <v>8245</v>
      </c>
      <c r="I4087" s="10">
        <v>1422735120</v>
      </c>
      <c r="J4087">
        <v>1420091999</v>
      </c>
      <c r="K4087" t="b">
        <v>0</v>
      </c>
      <c r="L4087">
        <v>0</v>
      </c>
      <c r="M4087" t="b">
        <v>0</v>
      </c>
      <c r="N4087" s="12" t="s">
        <v>8273</v>
      </c>
      <c r="O4087" t="s">
        <v>8311</v>
      </c>
      <c r="P4087" s="6">
        <f t="shared" si="315"/>
        <v>0</v>
      </c>
      <c r="Q4087" t="e">
        <f t="shared" si="316"/>
        <v>#DIV/0!</v>
      </c>
      <c r="R4087" s="16">
        <f t="shared" si="317"/>
        <v>42005.24998842593</v>
      </c>
      <c r="S4087" s="16">
        <f t="shared" si="318"/>
        <v>42242.122210648144</v>
      </c>
      <c r="T4087">
        <f t="shared" si="319"/>
        <v>2015</v>
      </c>
    </row>
    <row r="4088" spans="1:20" ht="45" hidden="1" x14ac:dyDescent="0.25">
      <c r="A4088">
        <v>615</v>
      </c>
      <c r="B4088" s="3" t="s">
        <v>616</v>
      </c>
      <c r="C4088" s="3" t="s">
        <v>4725</v>
      </c>
      <c r="D4088" s="6">
        <v>515</v>
      </c>
      <c r="E4088" s="8">
        <v>0</v>
      </c>
      <c r="F4088" t="s">
        <v>8219</v>
      </c>
      <c r="G4088" t="s">
        <v>8227</v>
      </c>
      <c r="H4088" t="s">
        <v>8249</v>
      </c>
      <c r="I4088" s="10">
        <v>1443149759</v>
      </c>
      <c r="J4088">
        <v>1440557759</v>
      </c>
      <c r="K4088" t="b">
        <v>0</v>
      </c>
      <c r="L4088">
        <v>0</v>
      </c>
      <c r="M4088" t="b">
        <v>0</v>
      </c>
      <c r="N4088" s="12" t="s">
        <v>8268</v>
      </c>
      <c r="O4088" t="s">
        <v>8302</v>
      </c>
      <c r="P4088" s="6">
        <f t="shared" si="315"/>
        <v>0</v>
      </c>
      <c r="Q4088" t="e">
        <f t="shared" si="316"/>
        <v>#DIV/0!</v>
      </c>
      <c r="R4088" s="16">
        <f t="shared" si="317"/>
        <v>42242.122210648144</v>
      </c>
      <c r="S4088" s="16">
        <f t="shared" si="318"/>
        <v>40978.238067129627</v>
      </c>
      <c r="T4088">
        <f t="shared" si="319"/>
        <v>2015</v>
      </c>
    </row>
    <row r="4089" spans="1:20" ht="45" hidden="1" x14ac:dyDescent="0.25">
      <c r="A4089">
        <v>929</v>
      </c>
      <c r="B4089" s="3" t="s">
        <v>930</v>
      </c>
      <c r="C4089" s="3" t="s">
        <v>5039</v>
      </c>
      <c r="D4089" s="6">
        <v>500</v>
      </c>
      <c r="E4089" s="8">
        <v>0</v>
      </c>
      <c r="F4089" t="s">
        <v>8220</v>
      </c>
      <c r="G4089" t="s">
        <v>8223</v>
      </c>
      <c r="H4089" t="s">
        <v>8245</v>
      </c>
      <c r="I4089" s="10">
        <v>1333946569</v>
      </c>
      <c r="J4089">
        <v>1331358169</v>
      </c>
      <c r="K4089" t="b">
        <v>0</v>
      </c>
      <c r="L4089">
        <v>0</v>
      </c>
      <c r="M4089" t="b">
        <v>0</v>
      </c>
      <c r="N4089" s="12" t="s">
        <v>8287</v>
      </c>
      <c r="O4089" t="s">
        <v>8310</v>
      </c>
      <c r="P4089" s="6">
        <f t="shared" si="315"/>
        <v>0</v>
      </c>
      <c r="Q4089" t="e">
        <f t="shared" si="316"/>
        <v>#DIV/0!</v>
      </c>
      <c r="R4089" s="16">
        <f t="shared" si="317"/>
        <v>40978.238067129627</v>
      </c>
      <c r="S4089" s="16">
        <f t="shared" si="318"/>
        <v>41850.014178240745</v>
      </c>
      <c r="T4089">
        <f t="shared" si="319"/>
        <v>2012</v>
      </c>
    </row>
    <row r="4090" spans="1:20" ht="60" hidden="1" x14ac:dyDescent="0.25">
      <c r="A4090">
        <v>1051</v>
      </c>
      <c r="B4090" s="3" t="s">
        <v>1052</v>
      </c>
      <c r="C4090" s="3" t="s">
        <v>5161</v>
      </c>
      <c r="D4090" s="6">
        <v>500</v>
      </c>
      <c r="E4090" s="8">
        <v>0</v>
      </c>
      <c r="F4090" t="s">
        <v>8219</v>
      </c>
      <c r="G4090" t="s">
        <v>8223</v>
      </c>
      <c r="H4090" t="s">
        <v>8245</v>
      </c>
      <c r="I4090" s="10">
        <v>1409098825</v>
      </c>
      <c r="J4090">
        <v>1406679625</v>
      </c>
      <c r="K4090" t="b">
        <v>0</v>
      </c>
      <c r="L4090">
        <v>0</v>
      </c>
      <c r="M4090" t="b">
        <v>0</v>
      </c>
      <c r="N4090" s="12" t="s">
        <v>8306</v>
      </c>
      <c r="O4090" t="s">
        <v>8307</v>
      </c>
      <c r="P4090" s="6">
        <f t="shared" si="315"/>
        <v>0</v>
      </c>
      <c r="Q4090" t="e">
        <f t="shared" si="316"/>
        <v>#DIV/0!</v>
      </c>
      <c r="R4090" s="16">
        <f t="shared" si="317"/>
        <v>41850.014178240745</v>
      </c>
      <c r="S4090" s="16">
        <f t="shared" si="318"/>
        <v>42164.699652777781</v>
      </c>
      <c r="T4090">
        <f t="shared" si="319"/>
        <v>2014</v>
      </c>
    </row>
    <row r="4091" spans="1:20" hidden="1" x14ac:dyDescent="0.25">
      <c r="A4091">
        <v>1141</v>
      </c>
      <c r="B4091" s="3" t="s">
        <v>1142</v>
      </c>
      <c r="C4091" s="3" t="s">
        <v>5251</v>
      </c>
      <c r="D4091" s="6">
        <v>500</v>
      </c>
      <c r="E4091" s="8">
        <v>0</v>
      </c>
      <c r="F4091" t="s">
        <v>8220</v>
      </c>
      <c r="G4091" t="s">
        <v>8235</v>
      </c>
      <c r="H4091" t="s">
        <v>8248</v>
      </c>
      <c r="I4091" s="10">
        <v>1436460450</v>
      </c>
      <c r="J4091">
        <v>1433868450</v>
      </c>
      <c r="K4091" t="b">
        <v>0</v>
      </c>
      <c r="L4091">
        <v>0</v>
      </c>
      <c r="M4091" t="b">
        <v>0</v>
      </c>
      <c r="N4091" s="12" t="s">
        <v>8276</v>
      </c>
      <c r="O4091" t="s">
        <v>8304</v>
      </c>
      <c r="P4091" s="6">
        <f t="shared" si="315"/>
        <v>0</v>
      </c>
      <c r="Q4091" t="e">
        <f t="shared" si="316"/>
        <v>#DIV/0!</v>
      </c>
      <c r="R4091" s="16">
        <f t="shared" si="317"/>
        <v>42164.699652777781</v>
      </c>
      <c r="S4091" s="16">
        <f t="shared" si="318"/>
        <v>42438.53907407407</v>
      </c>
      <c r="T4091">
        <f t="shared" si="319"/>
        <v>2015</v>
      </c>
    </row>
    <row r="4092" spans="1:20" ht="45" hidden="1" x14ac:dyDescent="0.25">
      <c r="A4092">
        <v>1599</v>
      </c>
      <c r="B4092" s="3" t="s">
        <v>1600</v>
      </c>
      <c r="C4092" s="3" t="s">
        <v>5709</v>
      </c>
      <c r="D4092" s="6">
        <v>500</v>
      </c>
      <c r="E4092" s="8">
        <v>0</v>
      </c>
      <c r="F4092" t="s">
        <v>8220</v>
      </c>
      <c r="G4092" t="s">
        <v>8224</v>
      </c>
      <c r="H4092" t="s">
        <v>8246</v>
      </c>
      <c r="I4092" s="10">
        <v>1460116576</v>
      </c>
      <c r="J4092">
        <v>1457528176</v>
      </c>
      <c r="K4092" t="b">
        <v>0</v>
      </c>
      <c r="L4092">
        <v>0</v>
      </c>
      <c r="M4092" t="b">
        <v>0</v>
      </c>
      <c r="N4092" s="12" t="s">
        <v>8273</v>
      </c>
      <c r="O4092" t="s">
        <v>8311</v>
      </c>
      <c r="P4092" s="6">
        <f t="shared" si="315"/>
        <v>0</v>
      </c>
      <c r="Q4092" t="e">
        <f t="shared" si="316"/>
        <v>#DIV/0!</v>
      </c>
      <c r="R4092" s="16">
        <f t="shared" si="317"/>
        <v>42438.53907407407</v>
      </c>
      <c r="S4092" s="16">
        <f t="shared" si="318"/>
        <v>42172.686099537037</v>
      </c>
      <c r="T4092">
        <f t="shared" si="319"/>
        <v>2016</v>
      </c>
    </row>
    <row r="4093" spans="1:20" ht="60" hidden="1" x14ac:dyDescent="0.25">
      <c r="A4093">
        <v>3204</v>
      </c>
      <c r="B4093" s="3" t="s">
        <v>3204</v>
      </c>
      <c r="C4093" s="3" t="s">
        <v>7314</v>
      </c>
      <c r="D4093" s="6">
        <v>500</v>
      </c>
      <c r="E4093" s="8">
        <v>0</v>
      </c>
      <c r="F4093" t="s">
        <v>8220</v>
      </c>
      <c r="G4093" t="s">
        <v>8223</v>
      </c>
      <c r="H4093" t="s">
        <v>8245</v>
      </c>
      <c r="I4093" s="10">
        <v>1437149640</v>
      </c>
      <c r="J4093">
        <v>1434558479</v>
      </c>
      <c r="K4093" t="b">
        <v>0</v>
      </c>
      <c r="L4093">
        <v>0</v>
      </c>
      <c r="M4093" t="b">
        <v>0</v>
      </c>
      <c r="N4093" s="12" t="s">
        <v>8283</v>
      </c>
      <c r="O4093" t="s">
        <v>8295</v>
      </c>
      <c r="P4093" s="6">
        <f t="shared" si="315"/>
        <v>0</v>
      </c>
      <c r="Q4093" t="e">
        <f t="shared" si="316"/>
        <v>#DIV/0!</v>
      </c>
      <c r="R4093" s="16">
        <f t="shared" si="317"/>
        <v>42172.686099537037</v>
      </c>
      <c r="S4093" s="16">
        <f t="shared" si="318"/>
        <v>41761.810150462967</v>
      </c>
      <c r="T4093">
        <f t="shared" si="319"/>
        <v>2015</v>
      </c>
    </row>
    <row r="4094" spans="1:20" ht="45" hidden="1" x14ac:dyDescent="0.25">
      <c r="A4094">
        <v>4051</v>
      </c>
      <c r="B4094" s="3" t="s">
        <v>4047</v>
      </c>
      <c r="C4094" s="3" t="s">
        <v>8155</v>
      </c>
      <c r="D4094" s="6">
        <v>500</v>
      </c>
      <c r="E4094" s="8">
        <v>0</v>
      </c>
      <c r="F4094" t="s">
        <v>8220</v>
      </c>
      <c r="G4094" t="s">
        <v>8223</v>
      </c>
      <c r="H4094" t="s">
        <v>8245</v>
      </c>
      <c r="I4094" s="10">
        <v>1399618380</v>
      </c>
      <c r="J4094">
        <v>1399058797</v>
      </c>
      <c r="K4094" t="b">
        <v>0</v>
      </c>
      <c r="L4094">
        <v>0</v>
      </c>
      <c r="M4094" t="b">
        <v>0</v>
      </c>
      <c r="N4094" s="12" t="s">
        <v>8283</v>
      </c>
      <c r="O4094" t="s">
        <v>8286</v>
      </c>
      <c r="P4094" s="6">
        <f t="shared" si="315"/>
        <v>0</v>
      </c>
      <c r="Q4094" t="e">
        <f t="shared" si="316"/>
        <v>#DIV/0!</v>
      </c>
      <c r="R4094" s="16">
        <f t="shared" si="317"/>
        <v>41761.810150462967</v>
      </c>
      <c r="S4094" s="16">
        <f t="shared" si="318"/>
        <v>42307.539398148147</v>
      </c>
      <c r="T4094">
        <f t="shared" si="319"/>
        <v>2014</v>
      </c>
    </row>
    <row r="4095" spans="1:20" ht="45" hidden="1" x14ac:dyDescent="0.25">
      <c r="A4095">
        <v>4109</v>
      </c>
      <c r="B4095" s="3" t="s">
        <v>4105</v>
      </c>
      <c r="C4095" s="3" t="s">
        <v>8212</v>
      </c>
      <c r="D4095" s="6">
        <v>500</v>
      </c>
      <c r="E4095" s="8">
        <v>0</v>
      </c>
      <c r="F4095" t="s">
        <v>8220</v>
      </c>
      <c r="G4095" t="s">
        <v>8224</v>
      </c>
      <c r="H4095" t="s">
        <v>8246</v>
      </c>
      <c r="I4095" s="10">
        <v>1448805404</v>
      </c>
      <c r="J4095">
        <v>1446209804</v>
      </c>
      <c r="K4095" t="b">
        <v>0</v>
      </c>
      <c r="L4095">
        <v>0</v>
      </c>
      <c r="M4095" t="b">
        <v>0</v>
      </c>
      <c r="N4095" s="12" t="s">
        <v>8283</v>
      </c>
      <c r="O4095" t="s">
        <v>8286</v>
      </c>
      <c r="P4095" s="6">
        <f t="shared" si="315"/>
        <v>0</v>
      </c>
      <c r="Q4095" t="e">
        <f t="shared" si="316"/>
        <v>#DIV/0!</v>
      </c>
      <c r="R4095" s="16">
        <f t="shared" si="317"/>
        <v>42307.539398148147</v>
      </c>
      <c r="S4095" s="16">
        <f t="shared" si="318"/>
        <v>41919.761782407404</v>
      </c>
      <c r="T4095">
        <f t="shared" si="319"/>
        <v>2015</v>
      </c>
    </row>
    <row r="4096" spans="1:20" ht="60" hidden="1" x14ac:dyDescent="0.25">
      <c r="A4096">
        <v>439</v>
      </c>
      <c r="B4096" s="3" t="s">
        <v>440</v>
      </c>
      <c r="C4096" s="3" t="s">
        <v>4549</v>
      </c>
      <c r="D4096" s="6">
        <v>450</v>
      </c>
      <c r="E4096" s="8">
        <v>0</v>
      </c>
      <c r="F4096" t="s">
        <v>8220</v>
      </c>
      <c r="G4096" t="s">
        <v>8223</v>
      </c>
      <c r="H4096" t="s">
        <v>8245</v>
      </c>
      <c r="I4096" s="10">
        <v>1413569818</v>
      </c>
      <c r="J4096">
        <v>1412705818</v>
      </c>
      <c r="K4096" t="b">
        <v>0</v>
      </c>
      <c r="L4096">
        <v>0</v>
      </c>
      <c r="M4096" t="b">
        <v>0</v>
      </c>
      <c r="N4096" s="12" t="s">
        <v>8281</v>
      </c>
      <c r="O4096" t="s">
        <v>8299</v>
      </c>
      <c r="P4096" s="6">
        <f t="shared" si="315"/>
        <v>0</v>
      </c>
      <c r="Q4096" t="e">
        <f t="shared" si="316"/>
        <v>#DIV/0!</v>
      </c>
      <c r="R4096" s="16">
        <f t="shared" si="317"/>
        <v>41919.761782407404</v>
      </c>
      <c r="S4096" s="16">
        <f t="shared" si="318"/>
        <v>41550.793935185182</v>
      </c>
      <c r="T4096">
        <f t="shared" si="319"/>
        <v>2014</v>
      </c>
    </row>
    <row r="4097" spans="1:20" ht="60" hidden="1" x14ac:dyDescent="0.25">
      <c r="A4097">
        <v>441</v>
      </c>
      <c r="B4097" s="3" t="s">
        <v>442</v>
      </c>
      <c r="C4097" s="3" t="s">
        <v>4551</v>
      </c>
      <c r="D4097" s="6">
        <v>400</v>
      </c>
      <c r="E4097" s="8">
        <v>0</v>
      </c>
      <c r="F4097" t="s">
        <v>8220</v>
      </c>
      <c r="G4097" t="s">
        <v>8224</v>
      </c>
      <c r="H4097" t="s">
        <v>8246</v>
      </c>
      <c r="I4097" s="10">
        <v>1383418996</v>
      </c>
      <c r="J4097">
        <v>1380826996</v>
      </c>
      <c r="K4097" t="b">
        <v>0</v>
      </c>
      <c r="L4097">
        <v>0</v>
      </c>
      <c r="M4097" t="b">
        <v>0</v>
      </c>
      <c r="N4097" s="12" t="s">
        <v>8281</v>
      </c>
      <c r="O4097" t="s">
        <v>8299</v>
      </c>
      <c r="P4097" s="6">
        <f t="shared" si="315"/>
        <v>0</v>
      </c>
      <c r="Q4097" t="e">
        <f t="shared" si="316"/>
        <v>#DIV/0!</v>
      </c>
      <c r="R4097" s="16">
        <f t="shared" si="317"/>
        <v>41550.793935185182</v>
      </c>
      <c r="S4097" s="16">
        <f t="shared" si="318"/>
        <v>42188.012777777782</v>
      </c>
      <c r="T4097">
        <f t="shared" si="319"/>
        <v>2013</v>
      </c>
    </row>
    <row r="4098" spans="1:20" ht="60" hidden="1" x14ac:dyDescent="0.25">
      <c r="A4098">
        <v>581</v>
      </c>
      <c r="B4098" s="3" t="s">
        <v>582</v>
      </c>
      <c r="C4098" s="3" t="s">
        <v>4691</v>
      </c>
      <c r="D4098" s="6">
        <v>400</v>
      </c>
      <c r="E4098" s="8">
        <v>0</v>
      </c>
      <c r="F4098" t="s">
        <v>8220</v>
      </c>
      <c r="G4098" t="s">
        <v>8223</v>
      </c>
      <c r="H4098" t="s">
        <v>8245</v>
      </c>
      <c r="I4098" s="10">
        <v>1438474704</v>
      </c>
      <c r="J4098">
        <v>1435882704</v>
      </c>
      <c r="K4098" t="b">
        <v>0</v>
      </c>
      <c r="L4098">
        <v>0</v>
      </c>
      <c r="M4098" t="b">
        <v>0</v>
      </c>
      <c r="N4098" s="12" t="s">
        <v>8268</v>
      </c>
      <c r="O4098" t="s">
        <v>8302</v>
      </c>
      <c r="P4098" s="6">
        <f t="shared" ref="P4098:P4115" si="320">ROUND(E4098/D4098*100,2)</f>
        <v>0</v>
      </c>
      <c r="Q4098" t="e">
        <f t="shared" ref="Q4098:Q4115" si="321">ROUND(E4098/L4098,2)</f>
        <v>#DIV/0!</v>
      </c>
      <c r="R4098" s="16">
        <f t="shared" si="317"/>
        <v>42188.012777777782</v>
      </c>
      <c r="S4098" s="16">
        <f t="shared" si="318"/>
        <v>42317.810219907406</v>
      </c>
      <c r="T4098">
        <f t="shared" si="319"/>
        <v>2015</v>
      </c>
    </row>
    <row r="4099" spans="1:20" ht="60" hidden="1" x14ac:dyDescent="0.25">
      <c r="A4099">
        <v>618</v>
      </c>
      <c r="B4099" s="3" t="s">
        <v>619</v>
      </c>
      <c r="C4099" s="3" t="s">
        <v>4728</v>
      </c>
      <c r="D4099" s="6">
        <v>400</v>
      </c>
      <c r="E4099" s="8">
        <v>0</v>
      </c>
      <c r="F4099" t="s">
        <v>8219</v>
      </c>
      <c r="G4099" t="s">
        <v>8223</v>
      </c>
      <c r="H4099" t="s">
        <v>8245</v>
      </c>
      <c r="I4099" s="10">
        <v>1449689203</v>
      </c>
      <c r="J4099">
        <v>1447097203</v>
      </c>
      <c r="K4099" t="b">
        <v>0</v>
      </c>
      <c r="L4099">
        <v>0</v>
      </c>
      <c r="M4099" t="b">
        <v>0</v>
      </c>
      <c r="N4099" s="12" t="s">
        <v>8268</v>
      </c>
      <c r="O4099" t="s">
        <v>8302</v>
      </c>
      <c r="P4099" s="6">
        <f t="shared" si="320"/>
        <v>0</v>
      </c>
      <c r="Q4099" t="e">
        <f t="shared" si="321"/>
        <v>#DIV/0!</v>
      </c>
      <c r="R4099" s="16">
        <f t="shared" ref="R4099:R4115" si="322">(((J4099/60)/60)/24)+DATE(1970,1,1)</f>
        <v>42317.810219907406</v>
      </c>
      <c r="S4099" s="16">
        <f t="shared" ref="S4099:S4115" si="323">(((J4100/60)/60)/24)+DATE(1970,1,1)</f>
        <v>42027.832800925928</v>
      </c>
      <c r="T4099">
        <f t="shared" ref="T4099:T4115" si="324">YEAR(R4099)</f>
        <v>2015</v>
      </c>
    </row>
    <row r="4100" spans="1:20" ht="60" hidden="1" x14ac:dyDescent="0.25">
      <c r="A4100">
        <v>3054</v>
      </c>
      <c r="B4100" s="3" t="s">
        <v>3054</v>
      </c>
      <c r="C4100" s="3" t="s">
        <v>7164</v>
      </c>
      <c r="D4100" s="6">
        <v>300</v>
      </c>
      <c r="E4100" s="8">
        <v>0</v>
      </c>
      <c r="F4100" t="s">
        <v>8220</v>
      </c>
      <c r="G4100" t="s">
        <v>8223</v>
      </c>
      <c r="H4100" t="s">
        <v>8245</v>
      </c>
      <c r="I4100" s="10">
        <v>1425258240</v>
      </c>
      <c r="J4100">
        <v>1422043154</v>
      </c>
      <c r="K4100" t="b">
        <v>0</v>
      </c>
      <c r="L4100">
        <v>0</v>
      </c>
      <c r="M4100" t="b">
        <v>0</v>
      </c>
      <c r="N4100" s="12" t="s">
        <v>8283</v>
      </c>
      <c r="O4100" t="s">
        <v>8284</v>
      </c>
      <c r="P4100" s="6">
        <f t="shared" si="320"/>
        <v>0</v>
      </c>
      <c r="Q4100" t="e">
        <f t="shared" si="321"/>
        <v>#DIV/0!</v>
      </c>
      <c r="R4100" s="16">
        <f t="shared" si="322"/>
        <v>42027.832800925928</v>
      </c>
      <c r="S4100" s="16">
        <f t="shared" si="323"/>
        <v>41948.957465277781</v>
      </c>
      <c r="T4100">
        <f t="shared" si="324"/>
        <v>2015</v>
      </c>
    </row>
    <row r="4101" spans="1:20" ht="45" hidden="1" x14ac:dyDescent="0.25">
      <c r="A4101">
        <v>4043</v>
      </c>
      <c r="B4101" s="3" t="s">
        <v>4039</v>
      </c>
      <c r="C4101" s="3" t="s">
        <v>8147</v>
      </c>
      <c r="D4101" s="6">
        <v>300</v>
      </c>
      <c r="E4101" s="8">
        <v>0</v>
      </c>
      <c r="F4101" t="s">
        <v>8220</v>
      </c>
      <c r="G4101" t="s">
        <v>8228</v>
      </c>
      <c r="H4101" t="s">
        <v>8250</v>
      </c>
      <c r="I4101" s="10">
        <v>1416524325</v>
      </c>
      <c r="J4101">
        <v>1415228325</v>
      </c>
      <c r="K4101" t="b">
        <v>0</v>
      </c>
      <c r="L4101">
        <v>0</v>
      </c>
      <c r="M4101" t="b">
        <v>0</v>
      </c>
      <c r="N4101" s="12" t="s">
        <v>8283</v>
      </c>
      <c r="O4101" t="s">
        <v>8286</v>
      </c>
      <c r="P4101" s="6">
        <f t="shared" si="320"/>
        <v>0</v>
      </c>
      <c r="Q4101" t="e">
        <f t="shared" si="321"/>
        <v>#DIV/0!</v>
      </c>
      <c r="R4101" s="16">
        <f t="shared" si="322"/>
        <v>41948.957465277781</v>
      </c>
      <c r="S4101" s="16">
        <f t="shared" si="323"/>
        <v>41776.284780092588</v>
      </c>
      <c r="T4101">
        <f t="shared" si="324"/>
        <v>2014</v>
      </c>
    </row>
    <row r="4102" spans="1:20" ht="45" hidden="1" x14ac:dyDescent="0.25">
      <c r="A4102">
        <v>1876</v>
      </c>
      <c r="B4102" s="3" t="s">
        <v>1877</v>
      </c>
      <c r="C4102" s="3" t="s">
        <v>5986</v>
      </c>
      <c r="D4102" s="6">
        <v>280</v>
      </c>
      <c r="E4102" s="8">
        <v>0</v>
      </c>
      <c r="F4102" t="s">
        <v>8220</v>
      </c>
      <c r="G4102" t="s">
        <v>8225</v>
      </c>
      <c r="H4102" t="s">
        <v>8247</v>
      </c>
      <c r="I4102" s="10">
        <v>1402901405</v>
      </c>
      <c r="J4102">
        <v>1400309405</v>
      </c>
      <c r="K4102" t="b">
        <v>0</v>
      </c>
      <c r="L4102">
        <v>0</v>
      </c>
      <c r="M4102" t="b">
        <v>0</v>
      </c>
      <c r="N4102" s="12" t="s">
        <v>8276</v>
      </c>
      <c r="O4102" t="s">
        <v>8304</v>
      </c>
      <c r="P4102" s="6">
        <f t="shared" si="320"/>
        <v>0</v>
      </c>
      <c r="Q4102" t="e">
        <f t="shared" si="321"/>
        <v>#DIV/0!</v>
      </c>
      <c r="R4102" s="16">
        <f t="shared" si="322"/>
        <v>41776.284780092588</v>
      </c>
      <c r="S4102" s="16">
        <f t="shared" si="323"/>
        <v>41927.124884259261</v>
      </c>
      <c r="T4102">
        <f t="shared" si="324"/>
        <v>2014</v>
      </c>
    </row>
    <row r="4103" spans="1:20" ht="45" hidden="1" x14ac:dyDescent="0.25">
      <c r="A4103">
        <v>4100</v>
      </c>
      <c r="B4103" s="3" t="s">
        <v>4096</v>
      </c>
      <c r="C4103" s="3" t="s">
        <v>8203</v>
      </c>
      <c r="D4103" s="6">
        <v>270</v>
      </c>
      <c r="E4103" s="8">
        <v>0</v>
      </c>
      <c r="F4103" t="s">
        <v>8220</v>
      </c>
      <c r="G4103" t="s">
        <v>8223</v>
      </c>
      <c r="H4103" t="s">
        <v>8245</v>
      </c>
      <c r="I4103" s="10">
        <v>1414205990</v>
      </c>
      <c r="J4103">
        <v>1413341990</v>
      </c>
      <c r="K4103" t="b">
        <v>0</v>
      </c>
      <c r="L4103">
        <v>0</v>
      </c>
      <c r="M4103" t="b">
        <v>0</v>
      </c>
      <c r="N4103" s="12" t="s">
        <v>8283</v>
      </c>
      <c r="O4103" t="s">
        <v>8286</v>
      </c>
      <c r="P4103" s="6">
        <f t="shared" si="320"/>
        <v>0</v>
      </c>
      <c r="Q4103" t="e">
        <f t="shared" si="321"/>
        <v>#DIV/0!</v>
      </c>
      <c r="R4103" s="16">
        <f t="shared" si="322"/>
        <v>41927.124884259261</v>
      </c>
      <c r="S4103" s="16">
        <f t="shared" si="323"/>
        <v>42300.825648148151</v>
      </c>
      <c r="T4103">
        <f t="shared" si="324"/>
        <v>2014</v>
      </c>
    </row>
    <row r="4104" spans="1:20" ht="60" hidden="1" x14ac:dyDescent="0.25">
      <c r="A4104">
        <v>607</v>
      </c>
      <c r="B4104" s="3" t="s">
        <v>608</v>
      </c>
      <c r="C4104" s="3" t="s">
        <v>4717</v>
      </c>
      <c r="D4104" s="6">
        <v>250</v>
      </c>
      <c r="E4104" s="8">
        <v>0</v>
      </c>
      <c r="F4104" t="s">
        <v>8219</v>
      </c>
      <c r="G4104" t="s">
        <v>8223</v>
      </c>
      <c r="H4104" t="s">
        <v>8245</v>
      </c>
      <c r="I4104" s="10">
        <v>1448225336</v>
      </c>
      <c r="J4104">
        <v>1445629736</v>
      </c>
      <c r="K4104" t="b">
        <v>0</v>
      </c>
      <c r="L4104">
        <v>0</v>
      </c>
      <c r="M4104" t="b">
        <v>0</v>
      </c>
      <c r="N4104" s="12" t="s">
        <v>8268</v>
      </c>
      <c r="O4104" t="s">
        <v>8302</v>
      </c>
      <c r="P4104" s="6">
        <f t="shared" si="320"/>
        <v>0</v>
      </c>
      <c r="Q4104" t="e">
        <f t="shared" si="321"/>
        <v>#DIV/0!</v>
      </c>
      <c r="R4104" s="16">
        <f t="shared" si="322"/>
        <v>42300.825648148151</v>
      </c>
      <c r="S4104" s="16">
        <f t="shared" si="323"/>
        <v>42732.787523148145</v>
      </c>
      <c r="T4104">
        <f t="shared" si="324"/>
        <v>2015</v>
      </c>
    </row>
    <row r="4105" spans="1:20" ht="60" hidden="1" x14ac:dyDescent="0.25">
      <c r="A4105">
        <v>4078</v>
      </c>
      <c r="B4105" s="3" t="s">
        <v>4074</v>
      </c>
      <c r="C4105" s="3" t="s">
        <v>8181</v>
      </c>
      <c r="D4105" s="6">
        <v>250</v>
      </c>
      <c r="E4105" s="8">
        <v>0</v>
      </c>
      <c r="F4105" t="s">
        <v>8220</v>
      </c>
      <c r="G4105" t="s">
        <v>8224</v>
      </c>
      <c r="H4105" t="s">
        <v>8246</v>
      </c>
      <c r="I4105" s="10">
        <v>1485543242</v>
      </c>
      <c r="J4105">
        <v>1482951242</v>
      </c>
      <c r="K4105" t="b">
        <v>0</v>
      </c>
      <c r="L4105">
        <v>0</v>
      </c>
      <c r="M4105" t="b">
        <v>0</v>
      </c>
      <c r="N4105" s="12" t="s">
        <v>8283</v>
      </c>
      <c r="O4105" t="s">
        <v>8286</v>
      </c>
      <c r="P4105" s="6">
        <f t="shared" si="320"/>
        <v>0</v>
      </c>
      <c r="Q4105" t="e">
        <f t="shared" si="321"/>
        <v>#DIV/0!</v>
      </c>
      <c r="R4105" s="16">
        <f t="shared" si="322"/>
        <v>42732.787523148145</v>
      </c>
      <c r="S4105" s="16">
        <f t="shared" si="323"/>
        <v>42438.961273148147</v>
      </c>
      <c r="T4105">
        <f t="shared" si="324"/>
        <v>2016</v>
      </c>
    </row>
    <row r="4106" spans="1:20" ht="45" hidden="1" x14ac:dyDescent="0.25">
      <c r="A4106">
        <v>225</v>
      </c>
      <c r="B4106" s="3" t="s">
        <v>227</v>
      </c>
      <c r="C4106" s="3" t="s">
        <v>4335</v>
      </c>
      <c r="D4106" s="6">
        <v>200</v>
      </c>
      <c r="E4106" s="8">
        <v>0</v>
      </c>
      <c r="F4106" t="s">
        <v>8220</v>
      </c>
      <c r="G4106" t="s">
        <v>8223</v>
      </c>
      <c r="H4106" t="s">
        <v>8245</v>
      </c>
      <c r="I4106" s="10">
        <v>1460153054</v>
      </c>
      <c r="J4106">
        <v>1457564654</v>
      </c>
      <c r="K4106" t="b">
        <v>0</v>
      </c>
      <c r="L4106">
        <v>0</v>
      </c>
      <c r="M4106" t="b">
        <v>0</v>
      </c>
      <c r="N4106" s="12" t="s">
        <v>8281</v>
      </c>
      <c r="O4106" t="s">
        <v>8285</v>
      </c>
      <c r="P4106" s="6">
        <f t="shared" si="320"/>
        <v>0</v>
      </c>
      <c r="Q4106" t="e">
        <f t="shared" si="321"/>
        <v>#DIV/0!</v>
      </c>
      <c r="R4106" s="16">
        <f t="shared" si="322"/>
        <v>42438.961273148147</v>
      </c>
      <c r="S4106" s="16">
        <f t="shared" si="323"/>
        <v>42466.858888888892</v>
      </c>
      <c r="T4106">
        <f t="shared" si="324"/>
        <v>2016</v>
      </c>
    </row>
    <row r="4107" spans="1:20" ht="60" hidden="1" x14ac:dyDescent="0.25">
      <c r="A4107">
        <v>2361</v>
      </c>
      <c r="B4107" s="3" t="s">
        <v>2362</v>
      </c>
      <c r="C4107" s="3" t="s">
        <v>6471</v>
      </c>
      <c r="D4107" s="6">
        <v>200</v>
      </c>
      <c r="E4107" s="8">
        <v>0</v>
      </c>
      <c r="F4107" t="s">
        <v>8219</v>
      </c>
      <c r="G4107" t="s">
        <v>8228</v>
      </c>
      <c r="H4107" t="s">
        <v>8250</v>
      </c>
      <c r="I4107" s="10">
        <v>1462053600</v>
      </c>
      <c r="J4107">
        <v>1459975008</v>
      </c>
      <c r="K4107" t="b">
        <v>0</v>
      </c>
      <c r="L4107">
        <v>0</v>
      </c>
      <c r="M4107" t="b">
        <v>0</v>
      </c>
      <c r="N4107" s="12" t="s">
        <v>8268</v>
      </c>
      <c r="O4107" t="s">
        <v>8302</v>
      </c>
      <c r="P4107" s="6">
        <f t="shared" si="320"/>
        <v>0</v>
      </c>
      <c r="Q4107" t="e">
        <f t="shared" si="321"/>
        <v>#DIV/0!</v>
      </c>
      <c r="R4107" s="16">
        <f t="shared" si="322"/>
        <v>42466.858888888892</v>
      </c>
      <c r="S4107" s="16">
        <f t="shared" si="323"/>
        <v>42809.645914351851</v>
      </c>
      <c r="T4107">
        <f t="shared" si="324"/>
        <v>2016</v>
      </c>
    </row>
    <row r="4108" spans="1:20" ht="60" hidden="1" x14ac:dyDescent="0.25">
      <c r="A4108">
        <v>3138</v>
      </c>
      <c r="B4108" s="3" t="s">
        <v>3138</v>
      </c>
      <c r="C4108" s="3" t="s">
        <v>7248</v>
      </c>
      <c r="D4108" s="6">
        <v>200</v>
      </c>
      <c r="E4108" s="8">
        <v>0</v>
      </c>
      <c r="F4108" t="s">
        <v>8221</v>
      </c>
      <c r="G4108" t="s">
        <v>8224</v>
      </c>
      <c r="H4108" t="s">
        <v>8246</v>
      </c>
      <c r="I4108" s="10">
        <v>1491233407</v>
      </c>
      <c r="J4108">
        <v>1489591807</v>
      </c>
      <c r="K4108" t="b">
        <v>0</v>
      </c>
      <c r="L4108">
        <v>0</v>
      </c>
      <c r="M4108" t="b">
        <v>0</v>
      </c>
      <c r="N4108" s="12" t="s">
        <v>8283</v>
      </c>
      <c r="O4108" t="s">
        <v>8286</v>
      </c>
      <c r="P4108" s="6">
        <f t="shared" si="320"/>
        <v>0</v>
      </c>
      <c r="Q4108" t="e">
        <f t="shared" si="321"/>
        <v>#DIV/0!</v>
      </c>
      <c r="R4108" s="16">
        <f t="shared" si="322"/>
        <v>42809.645914351851</v>
      </c>
      <c r="S4108" s="16">
        <f t="shared" si="323"/>
        <v>42248.934675925921</v>
      </c>
      <c r="T4108">
        <f t="shared" si="324"/>
        <v>2017</v>
      </c>
    </row>
    <row r="4109" spans="1:20" ht="45" hidden="1" x14ac:dyDescent="0.25">
      <c r="A4109">
        <v>2364</v>
      </c>
      <c r="B4109" s="3" t="s">
        <v>2365</v>
      </c>
      <c r="C4109" s="3" t="s">
        <v>6474</v>
      </c>
      <c r="D4109" s="6">
        <v>128</v>
      </c>
      <c r="E4109" s="8">
        <v>0</v>
      </c>
      <c r="F4109" t="s">
        <v>8219</v>
      </c>
      <c r="G4109" t="s">
        <v>8223</v>
      </c>
      <c r="H4109" t="s">
        <v>8245</v>
      </c>
      <c r="I4109" s="10">
        <v>1445898356</v>
      </c>
      <c r="J4109">
        <v>1441146356</v>
      </c>
      <c r="K4109" t="b">
        <v>0</v>
      </c>
      <c r="L4109">
        <v>0</v>
      </c>
      <c r="M4109" t="b">
        <v>0</v>
      </c>
      <c r="N4109" s="12" t="s">
        <v>8268</v>
      </c>
      <c r="O4109" t="s">
        <v>8302</v>
      </c>
      <c r="P4109" s="6">
        <f t="shared" si="320"/>
        <v>0</v>
      </c>
      <c r="Q4109" t="e">
        <f t="shared" si="321"/>
        <v>#DIV/0!</v>
      </c>
      <c r="R4109" s="16">
        <f t="shared" si="322"/>
        <v>42248.934675925921</v>
      </c>
      <c r="S4109" s="16">
        <f t="shared" si="323"/>
        <v>42295.753391203703</v>
      </c>
      <c r="T4109">
        <f t="shared" si="324"/>
        <v>2015</v>
      </c>
    </row>
    <row r="4110" spans="1:20" ht="60" hidden="1" x14ac:dyDescent="0.25">
      <c r="A4110">
        <v>1071</v>
      </c>
      <c r="B4110" s="3" t="s">
        <v>1072</v>
      </c>
      <c r="C4110" s="3" t="s">
        <v>5181</v>
      </c>
      <c r="D4110" s="6">
        <v>100</v>
      </c>
      <c r="E4110" s="8">
        <v>0</v>
      </c>
      <c r="F4110" t="s">
        <v>8220</v>
      </c>
      <c r="G4110" t="s">
        <v>8233</v>
      </c>
      <c r="H4110" t="s">
        <v>8253</v>
      </c>
      <c r="I4110" s="10">
        <v>1447787093</v>
      </c>
      <c r="J4110">
        <v>1445191493</v>
      </c>
      <c r="K4110" t="b">
        <v>0</v>
      </c>
      <c r="L4110">
        <v>0</v>
      </c>
      <c r="M4110" t="b">
        <v>0</v>
      </c>
      <c r="N4110" s="12" t="s">
        <v>8276</v>
      </c>
      <c r="O4110" t="s">
        <v>8294</v>
      </c>
      <c r="P4110" s="6">
        <f t="shared" si="320"/>
        <v>0</v>
      </c>
      <c r="Q4110" t="e">
        <f t="shared" si="321"/>
        <v>#DIV/0!</v>
      </c>
      <c r="R4110" s="16">
        <f t="shared" si="322"/>
        <v>42295.753391203703</v>
      </c>
      <c r="S4110" s="16">
        <f t="shared" si="323"/>
        <v>42035.029224537036</v>
      </c>
      <c r="T4110">
        <f t="shared" si="324"/>
        <v>2015</v>
      </c>
    </row>
    <row r="4111" spans="1:20" ht="45" hidden="1" x14ac:dyDescent="0.25">
      <c r="A4111">
        <v>1877</v>
      </c>
      <c r="B4111" s="3" t="s">
        <v>1878</v>
      </c>
      <c r="C4111" s="3" t="s">
        <v>5987</v>
      </c>
      <c r="D4111" s="6">
        <v>60</v>
      </c>
      <c r="E4111" s="8">
        <v>0</v>
      </c>
      <c r="F4111" t="s">
        <v>8220</v>
      </c>
      <c r="G4111" t="s">
        <v>8223</v>
      </c>
      <c r="H4111" t="s">
        <v>8245</v>
      </c>
      <c r="I4111" s="10">
        <v>1425170525</v>
      </c>
      <c r="J4111">
        <v>1422664925</v>
      </c>
      <c r="K4111" t="b">
        <v>0</v>
      </c>
      <c r="L4111">
        <v>0</v>
      </c>
      <c r="M4111" t="b">
        <v>0</v>
      </c>
      <c r="N4111" s="12" t="s">
        <v>8276</v>
      </c>
      <c r="O4111" t="s">
        <v>8304</v>
      </c>
      <c r="P4111" s="6">
        <f t="shared" si="320"/>
        <v>0</v>
      </c>
      <c r="Q4111" t="e">
        <f t="shared" si="321"/>
        <v>#DIV/0!</v>
      </c>
      <c r="R4111" s="16">
        <f t="shared" si="322"/>
        <v>42035.029224537036</v>
      </c>
      <c r="S4111" s="16">
        <f t="shared" si="323"/>
        <v>41831.060092592597</v>
      </c>
      <c r="T4111">
        <f t="shared" si="324"/>
        <v>2015</v>
      </c>
    </row>
    <row r="4112" spans="1:20" ht="45" hidden="1" x14ac:dyDescent="0.25">
      <c r="A4112">
        <v>1041</v>
      </c>
      <c r="B4112" s="3" t="s">
        <v>1042</v>
      </c>
      <c r="C4112" s="3" t="s">
        <v>5151</v>
      </c>
      <c r="D4112" s="6">
        <v>50</v>
      </c>
      <c r="E4112" s="8">
        <v>0</v>
      </c>
      <c r="F4112" t="s">
        <v>8219</v>
      </c>
      <c r="G4112" t="s">
        <v>8223</v>
      </c>
      <c r="H4112" t="s">
        <v>8245</v>
      </c>
      <c r="I4112" s="10">
        <v>1406769992</v>
      </c>
      <c r="J4112">
        <v>1405041992</v>
      </c>
      <c r="K4112" t="b">
        <v>0</v>
      </c>
      <c r="L4112">
        <v>0</v>
      </c>
      <c r="M4112" t="b">
        <v>0</v>
      </c>
      <c r="N4112" s="12" t="s">
        <v>8306</v>
      </c>
      <c r="O4112" t="s">
        <v>8307</v>
      </c>
      <c r="P4112" s="6">
        <f t="shared" si="320"/>
        <v>0</v>
      </c>
      <c r="Q4112" t="e">
        <f t="shared" si="321"/>
        <v>#DIV/0!</v>
      </c>
      <c r="R4112" s="16">
        <f t="shared" si="322"/>
        <v>41831.060092592597</v>
      </c>
      <c r="S4112" s="16">
        <f t="shared" si="323"/>
        <v>42046.072743055556</v>
      </c>
      <c r="T4112">
        <f t="shared" si="324"/>
        <v>2014</v>
      </c>
    </row>
    <row r="4113" spans="1:20" ht="30" hidden="1" x14ac:dyDescent="0.25">
      <c r="A4113">
        <v>1592</v>
      </c>
      <c r="B4113" s="3" t="s">
        <v>1593</v>
      </c>
      <c r="C4113" s="3" t="s">
        <v>5702</v>
      </c>
      <c r="D4113" s="6">
        <v>25</v>
      </c>
      <c r="E4113" s="8">
        <v>0</v>
      </c>
      <c r="F4113" t="s">
        <v>8220</v>
      </c>
      <c r="G4113" t="s">
        <v>8223</v>
      </c>
      <c r="H4113" t="s">
        <v>8245</v>
      </c>
      <c r="I4113" s="10">
        <v>1427503485</v>
      </c>
      <c r="J4113">
        <v>1423619085</v>
      </c>
      <c r="K4113" t="b">
        <v>0</v>
      </c>
      <c r="L4113">
        <v>0</v>
      </c>
      <c r="M4113" t="b">
        <v>0</v>
      </c>
      <c r="N4113" s="12" t="s">
        <v>8273</v>
      </c>
      <c r="O4113" t="s">
        <v>8311</v>
      </c>
      <c r="P4113" s="6">
        <f t="shared" si="320"/>
        <v>0</v>
      </c>
      <c r="Q4113" t="e">
        <f t="shared" si="321"/>
        <v>#DIV/0!</v>
      </c>
      <c r="R4113" s="16">
        <f t="shared" si="322"/>
        <v>42046.072743055556</v>
      </c>
      <c r="S4113" s="16">
        <f t="shared" si="323"/>
        <v>42782.426875000005</v>
      </c>
      <c r="T4113">
        <f t="shared" si="324"/>
        <v>2015</v>
      </c>
    </row>
    <row r="4114" spans="1:20" ht="45" hidden="1" x14ac:dyDescent="0.25">
      <c r="A4114">
        <v>1547</v>
      </c>
      <c r="B4114" s="3" t="s">
        <v>1548</v>
      </c>
      <c r="C4114" s="3" t="s">
        <v>5657</v>
      </c>
      <c r="D4114" s="6">
        <v>20</v>
      </c>
      <c r="E4114" s="8">
        <v>0</v>
      </c>
      <c r="F4114" t="s">
        <v>8220</v>
      </c>
      <c r="G4114" t="s">
        <v>8223</v>
      </c>
      <c r="H4114" t="s">
        <v>8245</v>
      </c>
      <c r="I4114" s="10">
        <v>1487844882</v>
      </c>
      <c r="J4114">
        <v>1487240082</v>
      </c>
      <c r="K4114" t="b">
        <v>0</v>
      </c>
      <c r="L4114">
        <v>0</v>
      </c>
      <c r="M4114" t="b">
        <v>0</v>
      </c>
      <c r="N4114" s="12" t="s">
        <v>8273</v>
      </c>
      <c r="O4114" t="s">
        <v>8315</v>
      </c>
      <c r="P4114" s="6">
        <f t="shared" si="320"/>
        <v>0</v>
      </c>
      <c r="Q4114" t="e">
        <f t="shared" si="321"/>
        <v>#DIV/0!</v>
      </c>
      <c r="R4114" s="16">
        <f t="shared" si="322"/>
        <v>42782.426875000005</v>
      </c>
      <c r="S4114" s="16">
        <f t="shared" si="323"/>
        <v>41829.896562499998</v>
      </c>
      <c r="T4114">
        <f t="shared" si="324"/>
        <v>2017</v>
      </c>
    </row>
    <row r="4115" spans="1:20" ht="45" hidden="1" x14ac:dyDescent="0.25">
      <c r="A4115">
        <v>2699</v>
      </c>
      <c r="B4115" s="3" t="s">
        <v>2699</v>
      </c>
      <c r="C4115" s="3" t="s">
        <v>6809</v>
      </c>
      <c r="D4115" s="6">
        <v>2</v>
      </c>
      <c r="E4115" s="8">
        <v>0</v>
      </c>
      <c r="F4115" t="s">
        <v>8220</v>
      </c>
      <c r="G4115" t="s">
        <v>8228</v>
      </c>
      <c r="H4115" t="s">
        <v>8250</v>
      </c>
      <c r="I4115" s="10">
        <v>1407533463</v>
      </c>
      <c r="J4115">
        <v>1404941463</v>
      </c>
      <c r="K4115" t="b">
        <v>0</v>
      </c>
      <c r="L4115">
        <v>0</v>
      </c>
      <c r="M4115" t="b">
        <v>0</v>
      </c>
      <c r="N4115" s="12" t="s">
        <v>8279</v>
      </c>
      <c r="O4115" t="s">
        <v>8305</v>
      </c>
      <c r="P4115" s="6">
        <f t="shared" si="320"/>
        <v>0</v>
      </c>
      <c r="Q4115" t="e">
        <f t="shared" si="321"/>
        <v>#DIV/0!</v>
      </c>
      <c r="R4115" s="16">
        <f t="shared" si="322"/>
        <v>41829.896562499998</v>
      </c>
      <c r="S4115" s="16">
        <f t="shared" si="323"/>
        <v>25569</v>
      </c>
      <c r="T4115">
        <f t="shared" si="324"/>
        <v>2014</v>
      </c>
    </row>
  </sheetData>
  <autoFilter ref="A1:T4115" xr:uid="{00000000-0001-0000-0000-000000000000}">
    <filterColumn colId="5">
      <filters>
        <filter val="successful"/>
      </filters>
    </filterColumn>
    <filterColumn colId="14">
      <filters>
        <filter val="plays"/>
      </filters>
    </filterColumn>
  </autoFilter>
  <conditionalFormatting sqref="F1:F1048576">
    <cfRule type="containsText" dxfId="2" priority="1" operator="containsText" text="successful">
      <formula>NOT(ISERROR(SEARCH("successful",F1)))</formula>
    </cfRule>
    <cfRule type="containsText" dxfId="1" priority="2" operator="containsText" text="canceled">
      <formula>NOT(ISERROR(SEARCH("canceled",F1)))</formula>
    </cfRule>
    <cfRule type="containsText" dxfId="0" priority="3" operator="containsText" text="failed">
      <formula>NOT(ISERROR(SEARCH("failed",F1)))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423E25-7552-41E5-949D-3317995DF2E8}">
  <dimension ref="A1:H13"/>
  <sheetViews>
    <sheetView tabSelected="1" topLeftCell="A10" workbookViewId="0">
      <selection activeCell="G24" sqref="G24"/>
    </sheetView>
  </sheetViews>
  <sheetFormatPr defaultColWidth="18.28515625" defaultRowHeight="15" x14ac:dyDescent="0.25"/>
  <cols>
    <col min="1" max="1" width="18.28515625" style="10"/>
    <col min="2" max="2" width="19.28515625" customWidth="1"/>
    <col min="5" max="5" width="15.140625" customWidth="1"/>
    <col min="6" max="6" width="28" style="20" customWidth="1"/>
    <col min="7" max="7" width="18.28515625" style="20"/>
    <col min="8" max="8" width="19.5703125" style="20" customWidth="1"/>
  </cols>
  <sheetData>
    <row r="1" spans="1:8" s="1" customFormat="1" x14ac:dyDescent="0.25">
      <c r="A1" s="9" t="s">
        <v>8340</v>
      </c>
      <c r="B1" s="1" t="s">
        <v>8343</v>
      </c>
      <c r="C1" s="1" t="s">
        <v>8344</v>
      </c>
      <c r="D1" s="1" t="s">
        <v>8345</v>
      </c>
      <c r="E1" s="1" t="s">
        <v>8346</v>
      </c>
      <c r="F1" s="19" t="s">
        <v>8347</v>
      </c>
      <c r="G1" s="19" t="s">
        <v>8348</v>
      </c>
      <c r="H1" s="19" t="s">
        <v>8349</v>
      </c>
    </row>
    <row r="2" spans="1:8" x14ac:dyDescent="0.25">
      <c r="A2" s="10" t="s">
        <v>8361</v>
      </c>
      <c r="B2">
        <f>COUNTIFS(Kickstarter!F:F,"=successful",Kickstarter!D:D,"&lt;1000",Kickstarter!O:O,"plays")</f>
        <v>141</v>
      </c>
      <c r="C2">
        <f>COUNTIFS(Kickstarter!F:F,"=failed",Kickstarter!D:D,"&lt;1000",Kickstarter!O:O,"plays")</f>
        <v>45</v>
      </c>
      <c r="D2">
        <f>COUNTIFS(Kickstarter!F:F,"=Canceled",Kickstarter!D:D,"&lt;1000",Kickstarter!O:O,"plays")</f>
        <v>0</v>
      </c>
      <c r="E2">
        <f>SUM(B2:D2)</f>
        <v>186</v>
      </c>
      <c r="F2" s="20">
        <f>B2/$E2</f>
        <v>0.75806451612903225</v>
      </c>
      <c r="G2" s="20">
        <f>C2/E2</f>
        <v>0.24193548387096775</v>
      </c>
      <c r="H2" s="20">
        <f>AVERAGE(D2:D13)</f>
        <v>0</v>
      </c>
    </row>
    <row r="3" spans="1:8" x14ac:dyDescent="0.25">
      <c r="A3" s="10" t="s">
        <v>8350</v>
      </c>
      <c r="B3">
        <f>COUNTIFS(Kickstarter!F:F,"=successful",Kickstarter!D:D,"&gt;=1000",Kickstarter!D:D,"&lt;=4999",Kickstarter!O:O,"plays")</f>
        <v>388</v>
      </c>
      <c r="C3">
        <f>COUNTIFS(Kickstarter!F:F,"=failed",Kickstarter!D:D,"&gt;=1000",Kickstarter!D:D,"&lt;=4999",Kickstarter!O:O,"plays")</f>
        <v>146</v>
      </c>
      <c r="D3">
        <f>COUNTIFS(Kickstarter!F:F,"=canceled",Kickstarter!D:D,"&gt;=1000",Kickstarter!E:E,"&lt;=4999",Kickstarter!O:O,"plays")</f>
        <v>0</v>
      </c>
      <c r="E3">
        <f t="shared" ref="E3:E13" si="0">SUM(B3:D3)</f>
        <v>534</v>
      </c>
      <c r="F3" s="20">
        <f t="shared" ref="F3:F13" si="1">B3/$E3</f>
        <v>0.72659176029962547</v>
      </c>
      <c r="G3" s="20">
        <f t="shared" ref="G3:G13" si="2">C3/E3</f>
        <v>0.27340823970037453</v>
      </c>
      <c r="H3" s="20">
        <f t="shared" ref="H3:H13" si="3">AVERAGE(D3:D14)</f>
        <v>0</v>
      </c>
    </row>
    <row r="4" spans="1:8" x14ac:dyDescent="0.25">
      <c r="A4" s="10" t="s">
        <v>8351</v>
      </c>
      <c r="B4">
        <f>COUNTIFS(Kickstarter!F:F,"=successful",Kickstarter!D:D,"&gt;=5000",Kickstarter!D:D,"&lt;=9999",Kickstarter!O:O,"plays")</f>
        <v>93</v>
      </c>
      <c r="C4">
        <f>COUNTIFS(Kickstarter!F:F,"=failed",Kickstarter!D:D,"&gt;=5000",Kickstarter!D:D,"&lt;=9999",Kickstarter!O:O,"plays")</f>
        <v>76</v>
      </c>
      <c r="D4">
        <f>COUNTIFS(Kickstarter!F:F,"=canceled",Kickstarter!D:D,"&gt;=5000",Kickstarter!E:E,"&lt;=9999",Kickstarter!O:O,"plays")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8" x14ac:dyDescent="0.25">
      <c r="A5" s="10" t="s">
        <v>8352</v>
      </c>
      <c r="B5">
        <f>COUNTIFS(Kickstarter!F:F,"=successful",Kickstarter!D:D,"&gt;=10000",Kickstarter!D:D,"&lt;=14999",Kickstarter!O:O,"plays")</f>
        <v>39</v>
      </c>
      <c r="C5">
        <f>COUNTIFS(Kickstarter!F:F,"=failed",Kickstarter!D:D,"&gt;=10000",Kickstarter!D:D,"&lt;=14999",Kickstarter!O:O,"plays")</f>
        <v>33</v>
      </c>
      <c r="D5">
        <f>COUNTIFS(Kickstarter!F:F,"=Canceled",Kickstarter!D:D,"&gt;=10000",Kickstarter!E:E,"&lt;=14999",Kickstarter!O:O,"plays")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8" x14ac:dyDescent="0.25">
      <c r="A6" s="10" t="s">
        <v>8353</v>
      </c>
      <c r="B6">
        <f>COUNTIFS(Kickstarter!F:F,"=successful",Kickstarter!D:D,"&gt;=15000",Kickstarter!D:D,"&lt;=19999",Kickstarter!O:O,"plays")</f>
        <v>12</v>
      </c>
      <c r="C6">
        <f>COUNTIFS(Kickstarter!F:F,"=failed",Kickstarter!D:D,"&gt;=15000",Kickstarter!D:D,"&lt;=19999",Kickstarter!O:O,"plays")</f>
        <v>12</v>
      </c>
      <c r="D6">
        <f>COUNTIFS(Kickstarter!F:F,"=Canceled",Kickstarter!D:D,"&gt;=15000",Kickstarter!E:E,"&lt;=19999",Kickstarter!O:O,"plays")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25">
      <c r="A7" s="10" t="s">
        <v>8354</v>
      </c>
      <c r="B7">
        <f>COUNTIFS(Kickstarter!F:F,"=successful",Kickstarter!D:D,"&gt;=20000",Kickstarter!D:D,"&lt;=24999",Kickstarter!O:O,"plays")</f>
        <v>9</v>
      </c>
      <c r="C7">
        <f>COUNTIFS(Kickstarter!F:F,"=failed",Kickstarter!D:D,"&gt;=20000",Kickstarter!D:D,"&lt;=24999",Kickstarter!O:O,"plays")</f>
        <v>11</v>
      </c>
      <c r="D7">
        <f>COUNTIFS(Kickstarter!F:F,"=Canceled",Kickstarter!D:D,"&gt;=20000",Kickstarter!E:E,"&lt;=24999",Kickstarter!O:O,"plays")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25">
      <c r="A8" s="10" t="s">
        <v>8355</v>
      </c>
      <c r="B8">
        <f>COUNTIFS(Kickstarter!F:F,"=successful",Kickstarter!D:D,"&gt;=25000",Kickstarter!D:D,"&lt;=29999",Kickstarter!O:O,"plays")</f>
        <v>1</v>
      </c>
      <c r="C8">
        <f>COUNTIFS(Kickstarter!F:F,"=failed",Kickstarter!D:D,"&gt;=25000",Kickstarter!D:D,"&lt;=29999",Kickstarter!O:O,"plays")</f>
        <v>4</v>
      </c>
      <c r="D8">
        <f>COUNTIFS(Kickstarter!F:F,"=Canceled",Kickstarter!D:D,"&gt;=25000",Kickstarter!E:E,"&lt;=29999",Kickstarter!O:O,"plays")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8" x14ac:dyDescent="0.25">
      <c r="A9" s="10" t="s">
        <v>8356</v>
      </c>
      <c r="B9">
        <f>COUNTIFS(Kickstarter!F:F,"=successful",Kickstarter!D:D,"&gt;=30000",Kickstarter!D:D,"&lt;=34999",Kickstarter!O:O,"plays")</f>
        <v>3</v>
      </c>
      <c r="C9">
        <f>COUNTIFS(Kickstarter!F:F,"=failed",Kickstarter!D:D,"&gt;=30000",Kickstarter!D:D,"&lt;=34999",Kickstarter!O:O,"plays")</f>
        <v>8</v>
      </c>
      <c r="D9">
        <f>COUNTIFS(Kickstarter!F:F,"=Canceled",Kickstarter!D:D,"&gt;=30000",Kickstarter!E:E,"&lt;=34999",Kickstarter!O:O,"plays")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8" x14ac:dyDescent="0.25">
      <c r="A10" s="10" t="s">
        <v>8357</v>
      </c>
      <c r="B10">
        <f>COUNTIFS(Kickstarter!F:F,"=successful",Kickstarter!D:D,"&gt;=35000",Kickstarter!D:D,"&lt;=39999",Kickstarter!O:O,"plays")</f>
        <v>4</v>
      </c>
      <c r="C10">
        <f>COUNTIFS(Kickstarter!F:F,"=failed",Kickstarter!D:D,"&gt;=35000",Kickstarter!D:D,"&lt;=39999",Kickstarter!O:O,"plays")</f>
        <v>2</v>
      </c>
      <c r="D10">
        <f>COUNTIFS(Kickstarter!F:F,"=Canceled",Kickstarter!D:D,"&gt;=35000",Kickstarter!E:E,"&lt;=39999",Kickstarter!O:O,"plays")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25">
      <c r="A11" s="10" t="s">
        <v>8358</v>
      </c>
      <c r="B11">
        <f>COUNTIFS(Kickstarter!F:F,"=successful",Kickstarter!D:D,"&gt;=40000",Kickstarter!D:D,"&lt;=44999",Kickstarter!O:O,"plays")</f>
        <v>2</v>
      </c>
      <c r="C11">
        <f>COUNTIFS(Kickstarter!F:F,"=failed",Kickstarter!D:D,"&gt;=40000",Kickstarter!D:D,"&lt;=44999",Kickstarter!O:O,"plays")</f>
        <v>1</v>
      </c>
      <c r="D11">
        <f>COUNTIFS(Kickstarter!F:F,"=Canceled",Kickstarter!D:D,"&gt;=40000",Kickstarter!E:E,"&lt;=44999",Kickstarter!O:O,"plays")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8" x14ac:dyDescent="0.25">
      <c r="A12" s="10" t="s">
        <v>8359</v>
      </c>
      <c r="B12">
        <f>COUNTIFS(Kickstarter!F:F,"=successful",Kickstarter!D:D,"&gt;=45000",Kickstarter!D:D,"&lt;=49999",Kickstarter!O:O,"plays")</f>
        <v>0</v>
      </c>
      <c r="C12">
        <f>COUNTIFS(Kickstarter!F:F,"=failed",Kickstarter!D:D,"&gt;=45000",Kickstarter!D:D,"&lt;=49999",Kickstarter!O:O,"plays")</f>
        <v>1</v>
      </c>
      <c r="D12">
        <f>COUNTIFS(Kickstarter!F:F,"=canceled",Kickstarter!D:D,"&gt;=45000",Kickstarter!E:E,"&lt;=49999",Kickstarter!O:O,"plays")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</row>
    <row r="13" spans="1:8" x14ac:dyDescent="0.25">
      <c r="A13" s="10" t="s">
        <v>8360</v>
      </c>
      <c r="B13">
        <f>COUNTIFS(Kickstarter!F:F,"=successful",Kickstarter!D:D,"&gt;=50000",Kickstarter!O:O,"plays")</f>
        <v>2</v>
      </c>
      <c r="C13">
        <f>COUNTIFS(Kickstarter!F:F,"=failed",Kickstarter!D:D,"&gt;=50000",Kickstarter!O:O,"plays")</f>
        <v>14</v>
      </c>
      <c r="D13">
        <f>COUNTIFS(Kickstarter!F:F,"=Canceled",Kickstarter!D:D,"&gt;=50000",Kickstarter!O:O,"plays")</f>
        <v>0</v>
      </c>
      <c r="E13">
        <f t="shared" si="0"/>
        <v>16</v>
      </c>
      <c r="F13" s="20">
        <f t="shared" si="1"/>
        <v>0.125</v>
      </c>
      <c r="G13" s="20">
        <f t="shared" si="2"/>
        <v>0.875</v>
      </c>
      <c r="H13" s="20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708AC-2910-4DAD-BAB0-CB82E15E8ECC}">
  <dimension ref="A1:F6"/>
  <sheetViews>
    <sheetView workbookViewId="0">
      <selection activeCell="E11" sqref="E11"/>
    </sheetView>
  </sheetViews>
  <sheetFormatPr defaultRowHeight="22.5" customHeight="1" x14ac:dyDescent="0.25"/>
  <cols>
    <col min="1" max="1" width="35.42578125" customWidth="1"/>
    <col min="2" max="2" width="16" customWidth="1"/>
    <col min="5" max="5" width="19" customWidth="1"/>
  </cols>
  <sheetData>
    <row r="1" spans="1:6" ht="22.5" customHeight="1" x14ac:dyDescent="0.25">
      <c r="A1" s="17" t="s">
        <v>8338</v>
      </c>
      <c r="B1" s="17" t="s">
        <v>8339</v>
      </c>
      <c r="C1" s="17" t="s">
        <v>8340</v>
      </c>
      <c r="D1" s="17" t="s">
        <v>8341</v>
      </c>
      <c r="E1" s="17" t="s">
        <v>8265</v>
      </c>
      <c r="F1" s="17" t="s">
        <v>8342</v>
      </c>
    </row>
    <row r="2" spans="1:6" ht="22.5" customHeight="1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VLOOKUP(A2,Kickstarter!B:Q,16,FALSE)</f>
        <v>51.79</v>
      </c>
      <c r="F2">
        <f>VLOOKUP(A2,Kickstarter!B:L,11,FALSE)</f>
        <v>39</v>
      </c>
    </row>
    <row r="3" spans="1:6" ht="22.5" customHeight="1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VLOOKUP(A3,Kickstarter!B:Q,16,FALSE)</f>
        <v>36.07</v>
      </c>
      <c r="F3">
        <f>VLOOKUP(A3,Kickstarter!B:L,11,FALSE)</f>
        <v>56</v>
      </c>
    </row>
    <row r="4" spans="1:6" ht="22.5" customHeight="1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VLOOKUP(A4,Kickstarter!B:Q,16,FALSE)</f>
        <v>33.03</v>
      </c>
      <c r="F4">
        <f>VLOOKUP(A4,Kickstarter!B:L,11,FALSE)</f>
        <v>78</v>
      </c>
    </row>
    <row r="5" spans="1:6" ht="22.5" customHeight="1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VLOOKUP(A5,Kickstarter!B:Q,16,FALSE)</f>
        <v>44.92</v>
      </c>
      <c r="F5">
        <f>VLOOKUP(A5,Kickstarter!B:L,11,FALSE)</f>
        <v>26</v>
      </c>
    </row>
    <row r="6" spans="1:6" ht="22.5" customHeight="1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VLOOKUP(A6,Kickstarter!B:Q,16,FALSE)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68ACC-4D89-43AF-B25C-D891F3FB5B27}">
  <dimension ref="A1:F14"/>
  <sheetViews>
    <sheetView workbookViewId="0">
      <selection activeCell="A3" sqref="A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8322</v>
      </c>
      <c r="B3" s="13" t="s">
        <v>8318</v>
      </c>
    </row>
    <row r="4" spans="1:6" x14ac:dyDescent="0.25">
      <c r="A4" s="13" t="s">
        <v>8320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25">
      <c r="A5" s="14" t="s">
        <v>8281</v>
      </c>
      <c r="B5" s="10">
        <v>31</v>
      </c>
      <c r="C5" s="10">
        <v>130</v>
      </c>
      <c r="D5" s="10"/>
      <c r="E5" s="10">
        <v>261</v>
      </c>
      <c r="F5" s="10">
        <v>422</v>
      </c>
    </row>
    <row r="6" spans="1:6" x14ac:dyDescent="0.25">
      <c r="A6" s="14" t="s">
        <v>8279</v>
      </c>
      <c r="B6" s="10">
        <v>15</v>
      </c>
      <c r="C6" s="10">
        <v>115</v>
      </c>
      <c r="D6" s="10">
        <v>4</v>
      </c>
      <c r="E6" s="10">
        <v>34</v>
      </c>
      <c r="F6" s="10">
        <v>168</v>
      </c>
    </row>
    <row r="7" spans="1:6" x14ac:dyDescent="0.25">
      <c r="A7" s="14" t="s">
        <v>8276</v>
      </c>
      <c r="B7" s="10"/>
      <c r="C7" s="10">
        <v>96</v>
      </c>
      <c r="D7" s="10"/>
      <c r="E7" s="10">
        <v>52</v>
      </c>
      <c r="F7" s="10">
        <v>148</v>
      </c>
    </row>
    <row r="8" spans="1:6" x14ac:dyDescent="0.25">
      <c r="A8" s="14" t="s">
        <v>8306</v>
      </c>
      <c r="B8" s="10">
        <v>23</v>
      </c>
      <c r="C8" s="10"/>
      <c r="D8" s="10"/>
      <c r="E8" s="10"/>
      <c r="F8" s="10">
        <v>23</v>
      </c>
    </row>
    <row r="9" spans="1:6" x14ac:dyDescent="0.25">
      <c r="A9" s="14" t="s">
        <v>8287</v>
      </c>
      <c r="B9" s="10">
        <v>19</v>
      </c>
      <c r="C9" s="10">
        <v>110</v>
      </c>
      <c r="D9" s="10">
        <v>17</v>
      </c>
      <c r="E9" s="10">
        <v>490</v>
      </c>
      <c r="F9" s="10">
        <v>636</v>
      </c>
    </row>
    <row r="10" spans="1:6" x14ac:dyDescent="0.25">
      <c r="A10" s="14" t="s">
        <v>8273</v>
      </c>
      <c r="B10" s="10"/>
      <c r="C10" s="10">
        <v>72</v>
      </c>
      <c r="D10" s="10"/>
      <c r="E10" s="10">
        <v>62</v>
      </c>
      <c r="F10" s="10">
        <v>134</v>
      </c>
    </row>
    <row r="11" spans="1:6" x14ac:dyDescent="0.25">
      <c r="A11" s="14" t="s">
        <v>8271</v>
      </c>
      <c r="B11" s="10">
        <v>22</v>
      </c>
      <c r="C11" s="10">
        <v>87</v>
      </c>
      <c r="D11" s="10"/>
      <c r="E11" s="10">
        <v>69</v>
      </c>
      <c r="F11" s="10">
        <v>178</v>
      </c>
    </row>
    <row r="12" spans="1:6" x14ac:dyDescent="0.25">
      <c r="A12" s="14" t="s">
        <v>8268</v>
      </c>
      <c r="B12" s="10">
        <v>121</v>
      </c>
      <c r="C12" s="10">
        <v>138</v>
      </c>
      <c r="D12" s="10"/>
      <c r="E12" s="10">
        <v>158</v>
      </c>
      <c r="F12" s="10">
        <v>417</v>
      </c>
    </row>
    <row r="13" spans="1:6" x14ac:dyDescent="0.25">
      <c r="A13" s="14" t="s">
        <v>8283</v>
      </c>
      <c r="B13" s="10">
        <v>26</v>
      </c>
      <c r="C13" s="10">
        <v>349</v>
      </c>
      <c r="D13" s="10">
        <v>12</v>
      </c>
      <c r="E13" s="10">
        <v>525</v>
      </c>
      <c r="F13" s="10">
        <v>912</v>
      </c>
    </row>
    <row r="14" spans="1:6" x14ac:dyDescent="0.25">
      <c r="A14" s="14" t="s">
        <v>8319</v>
      </c>
      <c r="B14" s="10">
        <v>257</v>
      </c>
      <c r="C14" s="10">
        <v>1097</v>
      </c>
      <c r="D14" s="10">
        <v>33</v>
      </c>
      <c r="E14" s="10">
        <v>1651</v>
      </c>
      <c r="F14" s="10">
        <v>3038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89C50-BD45-4F67-AF7E-3F7A01D72631}">
  <dimension ref="A1:F43"/>
  <sheetViews>
    <sheetView topLeftCell="A24"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3" t="s">
        <v>8222</v>
      </c>
      <c r="B1" t="s">
        <v>8224</v>
      </c>
    </row>
    <row r="2" spans="1:6" x14ac:dyDescent="0.25">
      <c r="A2" s="13" t="s">
        <v>8266</v>
      </c>
      <c r="B2" t="s">
        <v>8321</v>
      </c>
    </row>
    <row r="4" spans="1:6" x14ac:dyDescent="0.25">
      <c r="A4" s="13" t="s">
        <v>8322</v>
      </c>
      <c r="B4" s="13" t="s">
        <v>8318</v>
      </c>
    </row>
    <row r="5" spans="1:6" x14ac:dyDescent="0.25">
      <c r="A5" s="13" t="s">
        <v>8320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5">
      <c r="A6" s="14" t="s">
        <v>8299</v>
      </c>
      <c r="B6" s="10"/>
      <c r="C6" s="10">
        <v>14</v>
      </c>
      <c r="D6" s="10"/>
      <c r="E6" s="10"/>
      <c r="F6" s="10">
        <v>14</v>
      </c>
    </row>
    <row r="7" spans="1:6" x14ac:dyDescent="0.25">
      <c r="A7" s="14" t="s">
        <v>8309</v>
      </c>
      <c r="B7" s="10">
        <v>3</v>
      </c>
      <c r="C7" s="10"/>
      <c r="D7" s="10"/>
      <c r="E7" s="10"/>
      <c r="F7" s="10">
        <v>3</v>
      </c>
    </row>
    <row r="8" spans="1:6" x14ac:dyDescent="0.25">
      <c r="A8" s="14" t="s">
        <v>8316</v>
      </c>
      <c r="B8" s="10"/>
      <c r="C8" s="10">
        <v>2</v>
      </c>
      <c r="D8" s="10"/>
      <c r="E8" s="10"/>
      <c r="F8" s="10">
        <v>2</v>
      </c>
    </row>
    <row r="9" spans="1:6" x14ac:dyDescent="0.25">
      <c r="A9" s="14" t="s">
        <v>8301</v>
      </c>
      <c r="B9" s="10"/>
      <c r="C9" s="10"/>
      <c r="D9" s="10"/>
      <c r="E9" s="10">
        <v>5</v>
      </c>
      <c r="F9" s="10">
        <v>5</v>
      </c>
    </row>
    <row r="10" spans="1:6" x14ac:dyDescent="0.25">
      <c r="A10" s="14" t="s">
        <v>8282</v>
      </c>
      <c r="B10" s="10"/>
      <c r="C10" s="10"/>
      <c r="D10" s="10"/>
      <c r="E10" s="10">
        <v>8</v>
      </c>
      <c r="F10" s="10">
        <v>8</v>
      </c>
    </row>
    <row r="11" spans="1:6" x14ac:dyDescent="0.25">
      <c r="A11" s="14" t="s">
        <v>8285</v>
      </c>
      <c r="B11" s="10"/>
      <c r="C11" s="10">
        <v>16</v>
      </c>
      <c r="D11" s="10"/>
      <c r="E11" s="10"/>
      <c r="F11" s="10">
        <v>16</v>
      </c>
    </row>
    <row r="12" spans="1:6" x14ac:dyDescent="0.25">
      <c r="A12" s="14" t="s">
        <v>8289</v>
      </c>
      <c r="B12" s="10"/>
      <c r="C12" s="10"/>
      <c r="D12" s="10"/>
      <c r="E12" s="10">
        <v>6</v>
      </c>
      <c r="F12" s="10">
        <v>6</v>
      </c>
    </row>
    <row r="13" spans="1:6" x14ac:dyDescent="0.25">
      <c r="A13" s="14" t="s">
        <v>8290</v>
      </c>
      <c r="B13" s="10"/>
      <c r="C13" s="10">
        <v>1</v>
      </c>
      <c r="D13" s="10">
        <v>1</v>
      </c>
      <c r="E13" s="10"/>
      <c r="F13" s="10">
        <v>2</v>
      </c>
    </row>
    <row r="14" spans="1:6" x14ac:dyDescent="0.25">
      <c r="A14" s="14" t="s">
        <v>8312</v>
      </c>
      <c r="B14" s="10"/>
      <c r="C14" s="10">
        <v>2</v>
      </c>
      <c r="D14" s="10"/>
      <c r="E14" s="10"/>
      <c r="F14" s="10">
        <v>2</v>
      </c>
    </row>
    <row r="15" spans="1:6" x14ac:dyDescent="0.25">
      <c r="A15" s="14" t="s">
        <v>8305</v>
      </c>
      <c r="B15" s="10">
        <v>1</v>
      </c>
      <c r="C15" s="10">
        <v>5</v>
      </c>
      <c r="D15" s="10"/>
      <c r="E15" s="10"/>
      <c r="F15" s="10">
        <v>6</v>
      </c>
    </row>
    <row r="16" spans="1:6" x14ac:dyDescent="0.25">
      <c r="A16" s="14" t="s">
        <v>8278</v>
      </c>
      <c r="B16" s="10"/>
      <c r="C16" s="10">
        <v>3</v>
      </c>
      <c r="D16" s="10"/>
      <c r="E16" s="10"/>
      <c r="F16" s="10">
        <v>3</v>
      </c>
    </row>
    <row r="17" spans="1:6" x14ac:dyDescent="0.25">
      <c r="A17" s="14" t="s">
        <v>8269</v>
      </c>
      <c r="B17" s="10"/>
      <c r="C17" s="10"/>
      <c r="D17" s="10"/>
      <c r="E17" s="10">
        <v>19</v>
      </c>
      <c r="F17" s="10">
        <v>19</v>
      </c>
    </row>
    <row r="18" spans="1:6" x14ac:dyDescent="0.25">
      <c r="A18" s="14" t="s">
        <v>8310</v>
      </c>
      <c r="B18" s="10"/>
      <c r="C18" s="10">
        <v>6</v>
      </c>
      <c r="D18" s="10"/>
      <c r="E18" s="10"/>
      <c r="F18" s="10">
        <v>6</v>
      </c>
    </row>
    <row r="19" spans="1:6" x14ac:dyDescent="0.25">
      <c r="A19" s="14" t="s">
        <v>8296</v>
      </c>
      <c r="B19" s="10"/>
      <c r="C19" s="10"/>
      <c r="D19" s="10"/>
      <c r="E19" s="10">
        <v>2</v>
      </c>
      <c r="F19" s="10">
        <v>2</v>
      </c>
    </row>
    <row r="20" spans="1:6" x14ac:dyDescent="0.25">
      <c r="A20" s="14" t="s">
        <v>8304</v>
      </c>
      <c r="B20" s="10"/>
      <c r="C20" s="10">
        <v>7</v>
      </c>
      <c r="D20" s="10"/>
      <c r="E20" s="10"/>
      <c r="F20" s="10">
        <v>7</v>
      </c>
    </row>
    <row r="21" spans="1:6" x14ac:dyDescent="0.25">
      <c r="A21" s="14" t="s">
        <v>8295</v>
      </c>
      <c r="B21" s="10">
        <v>5</v>
      </c>
      <c r="C21" s="10">
        <v>11</v>
      </c>
      <c r="D21" s="10"/>
      <c r="E21" s="10">
        <v>10</v>
      </c>
      <c r="F21" s="10">
        <v>26</v>
      </c>
    </row>
    <row r="22" spans="1:6" x14ac:dyDescent="0.25">
      <c r="A22" s="14" t="s">
        <v>8315</v>
      </c>
      <c r="B22" s="10"/>
      <c r="C22" s="10">
        <v>3</v>
      </c>
      <c r="D22" s="10"/>
      <c r="E22" s="10"/>
      <c r="F22" s="10">
        <v>3</v>
      </c>
    </row>
    <row r="23" spans="1:6" x14ac:dyDescent="0.25">
      <c r="A23" s="14" t="s">
        <v>8293</v>
      </c>
      <c r="B23" s="10"/>
      <c r="C23" s="10"/>
      <c r="D23" s="10"/>
      <c r="E23" s="10">
        <v>6</v>
      </c>
      <c r="F23" s="10">
        <v>6</v>
      </c>
    </row>
    <row r="24" spans="1:6" x14ac:dyDescent="0.25">
      <c r="A24" s="14" t="s">
        <v>8313</v>
      </c>
      <c r="B24" s="10"/>
      <c r="C24" s="10">
        <v>5</v>
      </c>
      <c r="D24" s="10"/>
      <c r="E24" s="10"/>
      <c r="F24" s="10">
        <v>5</v>
      </c>
    </row>
    <row r="25" spans="1:6" x14ac:dyDescent="0.25">
      <c r="A25" s="14" t="s">
        <v>8274</v>
      </c>
      <c r="B25" s="10"/>
      <c r="C25" s="10">
        <v>14</v>
      </c>
      <c r="D25" s="10"/>
      <c r="E25" s="10">
        <v>18</v>
      </c>
      <c r="F25" s="10">
        <v>32</v>
      </c>
    </row>
    <row r="26" spans="1:6" x14ac:dyDescent="0.25">
      <c r="A26" s="14" t="s">
        <v>8311</v>
      </c>
      <c r="B26" s="10"/>
      <c r="C26" s="10">
        <v>5</v>
      </c>
      <c r="D26" s="10"/>
      <c r="E26" s="10"/>
      <c r="F26" s="10">
        <v>5</v>
      </c>
    </row>
    <row r="27" spans="1:6" x14ac:dyDescent="0.25">
      <c r="A27" s="14" t="s">
        <v>8286</v>
      </c>
      <c r="B27" s="10"/>
      <c r="C27" s="10">
        <v>70</v>
      </c>
      <c r="D27" s="10">
        <v>6</v>
      </c>
      <c r="E27" s="10">
        <v>238</v>
      </c>
      <c r="F27" s="10">
        <v>314</v>
      </c>
    </row>
    <row r="28" spans="1:6" x14ac:dyDescent="0.25">
      <c r="A28" s="14" t="s">
        <v>8298</v>
      </c>
      <c r="B28" s="10"/>
      <c r="C28" s="10"/>
      <c r="D28" s="10"/>
      <c r="E28" s="10">
        <v>2</v>
      </c>
      <c r="F28" s="10">
        <v>2</v>
      </c>
    </row>
    <row r="29" spans="1:6" x14ac:dyDescent="0.25">
      <c r="A29" s="14" t="s">
        <v>8317</v>
      </c>
      <c r="B29" s="10"/>
      <c r="C29" s="10">
        <v>3</v>
      </c>
      <c r="D29" s="10"/>
      <c r="E29" s="10"/>
      <c r="F29" s="10">
        <v>3</v>
      </c>
    </row>
    <row r="30" spans="1:6" x14ac:dyDescent="0.25">
      <c r="A30" s="14" t="s">
        <v>8291</v>
      </c>
      <c r="B30" s="10"/>
      <c r="C30" s="10"/>
      <c r="D30" s="10"/>
      <c r="E30" s="10">
        <v>10</v>
      </c>
      <c r="F30" s="10">
        <v>10</v>
      </c>
    </row>
    <row r="31" spans="1:6" x14ac:dyDescent="0.25">
      <c r="A31" s="14" t="s">
        <v>8297</v>
      </c>
      <c r="B31" s="10">
        <v>2</v>
      </c>
      <c r="C31" s="10"/>
      <c r="D31" s="10"/>
      <c r="E31" s="10"/>
      <c r="F31" s="10">
        <v>2</v>
      </c>
    </row>
    <row r="32" spans="1:6" x14ac:dyDescent="0.25">
      <c r="A32" s="14" t="s">
        <v>8303</v>
      </c>
      <c r="B32" s="10"/>
      <c r="C32" s="10"/>
      <c r="D32" s="10"/>
      <c r="E32" s="10">
        <v>6</v>
      </c>
      <c r="F32" s="10">
        <v>6</v>
      </c>
    </row>
    <row r="33" spans="1:6" x14ac:dyDescent="0.25">
      <c r="A33" s="14" t="s">
        <v>8280</v>
      </c>
      <c r="B33" s="10"/>
      <c r="C33" s="10"/>
      <c r="D33" s="10">
        <v>1</v>
      </c>
      <c r="E33" s="10"/>
      <c r="F33" s="10">
        <v>1</v>
      </c>
    </row>
    <row r="34" spans="1:6" x14ac:dyDescent="0.25">
      <c r="A34" s="14" t="s">
        <v>8275</v>
      </c>
      <c r="B34" s="10"/>
      <c r="C34" s="10"/>
      <c r="D34" s="10"/>
      <c r="E34" s="10">
        <v>3</v>
      </c>
      <c r="F34" s="10">
        <v>3</v>
      </c>
    </row>
    <row r="35" spans="1:6" x14ac:dyDescent="0.25">
      <c r="A35" s="14" t="s">
        <v>8284</v>
      </c>
      <c r="B35" s="10">
        <v>1</v>
      </c>
      <c r="C35" s="10">
        <v>8</v>
      </c>
      <c r="D35" s="10"/>
      <c r="E35" s="10">
        <v>10</v>
      </c>
      <c r="F35" s="10">
        <v>19</v>
      </c>
    </row>
    <row r="36" spans="1:6" x14ac:dyDescent="0.25">
      <c r="A36" s="14" t="s">
        <v>8277</v>
      </c>
      <c r="B36" s="10"/>
      <c r="C36" s="10"/>
      <c r="D36" s="10"/>
      <c r="E36" s="10">
        <v>16</v>
      </c>
      <c r="F36" s="10">
        <v>16</v>
      </c>
    </row>
    <row r="37" spans="1:6" x14ac:dyDescent="0.25">
      <c r="A37" s="14" t="s">
        <v>8292</v>
      </c>
      <c r="B37" s="10"/>
      <c r="C37" s="10"/>
      <c r="D37" s="10"/>
      <c r="E37" s="10">
        <v>7</v>
      </c>
      <c r="F37" s="10">
        <v>7</v>
      </c>
    </row>
    <row r="38" spans="1:6" x14ac:dyDescent="0.25">
      <c r="A38" s="14" t="s">
        <v>8308</v>
      </c>
      <c r="B38" s="10"/>
      <c r="C38" s="10">
        <v>4</v>
      </c>
      <c r="D38" s="10"/>
      <c r="E38" s="10"/>
      <c r="F38" s="10">
        <v>4</v>
      </c>
    </row>
    <row r="39" spans="1:6" x14ac:dyDescent="0.25">
      <c r="A39" s="14" t="s">
        <v>8294</v>
      </c>
      <c r="B39" s="10"/>
      <c r="C39" s="10">
        <v>10</v>
      </c>
      <c r="D39" s="10"/>
      <c r="E39" s="10"/>
      <c r="F39" s="10">
        <v>10</v>
      </c>
    </row>
    <row r="40" spans="1:6" x14ac:dyDescent="0.25">
      <c r="A40" s="14" t="s">
        <v>8270</v>
      </c>
      <c r="B40" s="10">
        <v>5</v>
      </c>
      <c r="C40" s="10">
        <v>6</v>
      </c>
      <c r="D40" s="10"/>
      <c r="E40" s="10"/>
      <c r="F40" s="10">
        <v>11</v>
      </c>
    </row>
    <row r="41" spans="1:6" x14ac:dyDescent="0.25">
      <c r="A41" s="14" t="s">
        <v>8302</v>
      </c>
      <c r="B41" s="10">
        <v>7</v>
      </c>
      <c r="C41" s="10">
        <v>10</v>
      </c>
      <c r="D41" s="10"/>
      <c r="E41" s="10"/>
      <c r="F41" s="10">
        <v>17</v>
      </c>
    </row>
    <row r="42" spans="1:6" x14ac:dyDescent="0.25">
      <c r="A42" s="14" t="s">
        <v>8314</v>
      </c>
      <c r="B42" s="10">
        <v>1</v>
      </c>
      <c r="C42" s="10"/>
      <c r="D42" s="10"/>
      <c r="E42" s="10"/>
      <c r="F42" s="10">
        <v>1</v>
      </c>
    </row>
    <row r="43" spans="1:6" x14ac:dyDescent="0.25">
      <c r="A43" s="14" t="s">
        <v>8319</v>
      </c>
      <c r="B43" s="10">
        <v>25</v>
      </c>
      <c r="C43" s="10">
        <v>205</v>
      </c>
      <c r="D43" s="10">
        <v>8</v>
      </c>
      <c r="E43" s="10">
        <v>366</v>
      </c>
      <c r="F43" s="10">
        <v>604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Outcomes Based on Launch Date</vt:lpstr>
      <vt:lpstr>Kickstarter</vt:lpstr>
      <vt:lpstr>Outcomes Based On Goals</vt:lpstr>
      <vt:lpstr>Edinburgh Research</vt:lpstr>
      <vt:lpstr>PIVOT TABLE</vt:lpstr>
      <vt:lpstr>Subcatecory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jaylili829@outlook.com</cp:lastModifiedBy>
  <dcterms:created xsi:type="dcterms:W3CDTF">2017-04-20T15:17:24Z</dcterms:created>
  <dcterms:modified xsi:type="dcterms:W3CDTF">2022-09-10T02:08:51Z</dcterms:modified>
</cp:coreProperties>
</file>