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e\OneDrive\Desktop\Portfolio\Data Analytics\Uber Pricing and Revenue Optimization\"/>
    </mc:Choice>
  </mc:AlternateContent>
  <bookViews>
    <workbookView xWindow="0" yWindow="0" windowWidth="17256" windowHeight="6228"/>
  </bookViews>
  <sheets>
    <sheet name="Sheet1" sheetId="1" r:id="rId1"/>
  </sheets>
  <definedNames>
    <definedName name="solver_adj" localSheetId="0" hidden="1">Sheet1!$B$2:$B$21,Sheet1!$J$2:$J$21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Sheet1!$B$2:$B$21</definedName>
    <definedName name="solver_lhs2" localSheetId="0" hidden="1">Sheet1!$B$2:$B$21</definedName>
    <definedName name="solver_lhs3" localSheetId="0" hidden="1">Sheet1!$J$2:$J$21</definedName>
    <definedName name="solver_lhs4" localSheetId="0" hidden="1">Sheet1!$J$2:$J$21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Sheet1!$M$22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20</definedName>
    <definedName name="solver_rhs2" localSheetId="0" hidden="1">5</definedName>
    <definedName name="solver_rhs3" localSheetId="0" hidden="1">2.5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I7" i="1"/>
  <c r="K7" i="1" s="1"/>
  <c r="I8" i="1"/>
  <c r="K8" i="1" s="1"/>
  <c r="I9" i="1"/>
  <c r="K9" i="1" s="1"/>
  <c r="I10" i="1"/>
  <c r="K10" i="1" s="1"/>
  <c r="I11" i="1"/>
  <c r="K11" i="1" s="1"/>
  <c r="I12" i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H9" i="1"/>
  <c r="H8" i="1"/>
  <c r="H7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2" i="1"/>
  <c r="L4" i="1"/>
  <c r="L7" i="1"/>
  <c r="L8" i="1"/>
  <c r="L9" i="1"/>
  <c r="L18" i="1"/>
  <c r="H3" i="1"/>
  <c r="H4" i="1"/>
  <c r="H5" i="1"/>
  <c r="H6" i="1"/>
  <c r="H2" i="1"/>
  <c r="F3" i="1"/>
  <c r="F4" i="1"/>
  <c r="F5" i="1"/>
  <c r="F6" i="1"/>
  <c r="F2" i="1"/>
  <c r="D6" i="1"/>
  <c r="D3" i="1"/>
  <c r="D4" i="1"/>
  <c r="D5" i="1"/>
  <c r="I3" i="1"/>
  <c r="I4" i="1"/>
  <c r="K4" i="1" s="1"/>
  <c r="I5" i="1"/>
  <c r="K5" i="1" s="1"/>
  <c r="I6" i="1"/>
  <c r="K6" i="1" s="1"/>
  <c r="I2" i="1"/>
  <c r="K2" i="1" s="1"/>
  <c r="K21" i="1" l="1"/>
  <c r="L21" i="1"/>
  <c r="L20" i="1"/>
  <c r="M20" i="1" s="1"/>
  <c r="L19" i="1"/>
  <c r="M19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K12" i="1"/>
  <c r="L11" i="1"/>
  <c r="M11" i="1" s="1"/>
  <c r="L10" i="1"/>
  <c r="M10" i="1" s="1"/>
  <c r="M7" i="1"/>
  <c r="M8" i="1"/>
  <c r="M9" i="1"/>
  <c r="M18" i="1"/>
  <c r="L6" i="1"/>
  <c r="M6" i="1" s="1"/>
  <c r="L5" i="1"/>
  <c r="M5" i="1" s="1"/>
  <c r="L2" i="1"/>
  <c r="M2" i="1" s="1"/>
  <c r="K3" i="1"/>
  <c r="L3" i="1"/>
  <c r="M4" i="1"/>
  <c r="M21" i="1" l="1"/>
  <c r="M12" i="1"/>
  <c r="M3" i="1"/>
  <c r="M22" i="1" l="1"/>
</calcChain>
</file>

<file path=xl/sharedStrings.xml><?xml version="1.0" encoding="utf-8"?>
<sst xmlns="http://schemas.openxmlformats.org/spreadsheetml/2006/main" count="74" uniqueCount="24">
  <si>
    <t>Hour</t>
  </si>
  <si>
    <t>Base Fare (BF)</t>
  </si>
  <si>
    <t>Traffic (T)</t>
  </si>
  <si>
    <t>Weather (W)</t>
  </si>
  <si>
    <t>Event (E)</t>
  </si>
  <si>
    <t>Demand (D)</t>
  </si>
  <si>
    <t>Surge Multiplier (SM)</t>
  </si>
  <si>
    <t>Adjusted Demand</t>
  </si>
  <si>
    <t>Price per Ride</t>
  </si>
  <si>
    <t>Revenue</t>
  </si>
  <si>
    <t>Low</t>
  </si>
  <si>
    <t>Clear</t>
  </si>
  <si>
    <t>None</t>
  </si>
  <si>
    <t>Medium</t>
  </si>
  <si>
    <t>Concert</t>
  </si>
  <si>
    <t>High</t>
  </si>
  <si>
    <t>Rainy</t>
  </si>
  <si>
    <t>Stormy</t>
  </si>
  <si>
    <t>Sports</t>
  </si>
  <si>
    <t>Traffic Condition</t>
  </si>
  <si>
    <t>Weather Adjusted</t>
  </si>
  <si>
    <t>Event Impact</t>
  </si>
  <si>
    <t>Total Revenue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</si>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</sst>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/>
    <xf numFmtId="8" fontId="0" fillId="0" borderId="0" xfId="0" applyNumberFormat="1" applyAlignment="1">
      <alignment vertical="center" wrapText="1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T15" sqref="T15"/>
    </sheetView>
  </sheetViews>
  <sheetFormatPr defaultRowHeight="14.4"/>
  <cols>
    <col min="12" max="12" width="13.109375" bestFit="1" customWidth="1"/>
    <col min="13" max="13" width="10.5546875" bestFit="1" customWidth="1"/>
  </cols>
  <sheetData>
    <row r="1" spans="1:13" ht="43.2">
      <c r="A1" s="1" t="s">
        <v>0</v>
      </c>
      <c r="B1" s="1" t="s">
        <v>1</v>
      </c>
      <c r="C1" s="1" t="s">
        <v>2</v>
      </c>
      <c r="D1" s="1" t="s">
        <v>19</v>
      </c>
      <c r="E1" s="1" t="s">
        <v>3</v>
      </c>
      <c r="F1" s="1" t="s">
        <v>20</v>
      </c>
      <c r="G1" s="1" t="s">
        <v>4</v>
      </c>
      <c r="H1" s="1" t="s">
        <v>21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 s="2">
        <v>1</v>
      </c>
      <c r="B2" s="4">
        <v>18.027369614684599</v>
      </c>
      <c r="C2" s="2" t="s">
        <v>10</v>
      </c>
      <c r="D2" s="2">
        <f>IF(C2="High", 1.5, IF(C2="Medium", 1.2, 1))</f>
        <v>1</v>
      </c>
      <c r="E2" s="2" t="s">
        <v>11</v>
      </c>
      <c r="F2" s="2">
        <f>IF(E2="Stormy", 1.3, IF(E2="Rainy", 1.1, 1))</f>
        <v>1</v>
      </c>
      <c r="G2" s="2" t="s">
        <v>12</v>
      </c>
      <c r="H2" s="2">
        <f>IF(G2="Concert", 1.3, IF(G2="Sports", 1.5, 1))</f>
        <v>1</v>
      </c>
      <c r="I2" s="5">
        <f ca="1">RANDBETWEEN(20,100)</f>
        <v>44</v>
      </c>
      <c r="J2" s="2">
        <v>1.0036475589267135</v>
      </c>
      <c r="K2" s="2">
        <f ca="1">I2*F2*H2</f>
        <v>44</v>
      </c>
      <c r="L2" s="4">
        <f>B2*J2</f>
        <v>18.093125507647805</v>
      </c>
      <c r="M2" s="4">
        <f ca="1">L2*K2</f>
        <v>796.0975223365034</v>
      </c>
    </row>
    <row r="3" spans="1:13">
      <c r="A3" s="2">
        <v>2</v>
      </c>
      <c r="B3" s="4">
        <v>13.001114674217892</v>
      </c>
      <c r="C3" s="2" t="s">
        <v>13</v>
      </c>
      <c r="D3" s="2">
        <f t="shared" ref="D3:D5" si="0">IF(C3="High", 1.5, IF(C3="Medium", 1.2, 1))</f>
        <v>1.2</v>
      </c>
      <c r="E3" s="2" t="s">
        <v>11</v>
      </c>
      <c r="F3" s="2">
        <f t="shared" ref="F3:F21" si="1">IF(E3="Stormy", 1.3, IF(E3="Rainy", 1.1, 1))</f>
        <v>1</v>
      </c>
      <c r="G3" s="2" t="s">
        <v>14</v>
      </c>
      <c r="H3" s="2">
        <f t="shared" ref="H3:H21" si="2">IF(G3="Concert", 1.3, IF(G3="Sports", 1.5, 1))</f>
        <v>1.3</v>
      </c>
      <c r="I3" s="5">
        <f t="shared" ref="I3:I21" ca="1" si="3">RANDBETWEEN(20,100)</f>
        <v>86</v>
      </c>
      <c r="J3" s="2">
        <v>1.5651235354000617</v>
      </c>
      <c r="K3" s="2">
        <f t="shared" ref="K3:K21" ca="1" si="4">I3*F3*H3</f>
        <v>111.8</v>
      </c>
      <c r="L3" s="4">
        <f t="shared" ref="L3:L21" si="5">B3*J3</f>
        <v>20.348350563053529</v>
      </c>
      <c r="M3" s="4">
        <f ca="1">L3*K3</f>
        <v>2274.9455929493847</v>
      </c>
    </row>
    <row r="4" spans="1:13">
      <c r="A4" s="2">
        <v>3</v>
      </c>
      <c r="B4" s="4">
        <v>18.068058856481329</v>
      </c>
      <c r="C4" s="2" t="s">
        <v>15</v>
      </c>
      <c r="D4" s="2">
        <f t="shared" si="0"/>
        <v>1.5</v>
      </c>
      <c r="E4" s="2" t="s">
        <v>16</v>
      </c>
      <c r="F4" s="2">
        <f t="shared" si="1"/>
        <v>1.1000000000000001</v>
      </c>
      <c r="G4" s="2" t="s">
        <v>12</v>
      </c>
      <c r="H4" s="2">
        <f t="shared" si="2"/>
        <v>1</v>
      </c>
      <c r="I4" s="5">
        <f t="shared" ca="1" si="3"/>
        <v>80</v>
      </c>
      <c r="J4" s="2">
        <v>1.6645393888000519</v>
      </c>
      <c r="K4" s="2">
        <f t="shared" ca="1" si="4"/>
        <v>88</v>
      </c>
      <c r="L4" s="4">
        <f t="shared" si="5"/>
        <v>30.074995645770798</v>
      </c>
      <c r="M4" s="4">
        <f t="shared" ref="M4:M21" ca="1" si="6">L4*K4</f>
        <v>2646.5996168278302</v>
      </c>
    </row>
    <row r="5" spans="1:13">
      <c r="A5" s="2">
        <v>4</v>
      </c>
      <c r="B5" s="4">
        <v>19.851275169835134</v>
      </c>
      <c r="C5" s="2" t="s">
        <v>10</v>
      </c>
      <c r="D5" s="2">
        <f t="shared" si="0"/>
        <v>1</v>
      </c>
      <c r="E5" s="2" t="s">
        <v>17</v>
      </c>
      <c r="F5" s="2">
        <f t="shared" si="1"/>
        <v>1.3</v>
      </c>
      <c r="G5" s="2" t="s">
        <v>12</v>
      </c>
      <c r="H5" s="2">
        <f t="shared" si="2"/>
        <v>1</v>
      </c>
      <c r="I5" s="5">
        <f t="shared" ca="1" si="3"/>
        <v>72</v>
      </c>
      <c r="J5" s="2">
        <v>1.3026329493640318</v>
      </c>
      <c r="K5" s="2">
        <f t="shared" ca="1" si="4"/>
        <v>93.600000000000009</v>
      </c>
      <c r="L5" s="4">
        <f t="shared" si="5"/>
        <v>25.858925123119313</v>
      </c>
      <c r="M5" s="4">
        <f t="shared" ca="1" si="6"/>
        <v>2420.3953915239681</v>
      </c>
    </row>
    <row r="6" spans="1:13">
      <c r="A6" s="2">
        <v>5</v>
      </c>
      <c r="B6" s="4">
        <v>19.088660900232387</v>
      </c>
      <c r="C6" s="2" t="s">
        <v>15</v>
      </c>
      <c r="D6" s="2">
        <f>IF(C6="High", 1.5, IF(C6="Medium", 1.2, 1))</f>
        <v>1.5</v>
      </c>
      <c r="E6" s="2" t="s">
        <v>11</v>
      </c>
      <c r="F6" s="2">
        <f t="shared" si="1"/>
        <v>1</v>
      </c>
      <c r="G6" s="2" t="s">
        <v>18</v>
      </c>
      <c r="H6" s="2">
        <f t="shared" si="2"/>
        <v>1.5</v>
      </c>
      <c r="I6" s="5">
        <f t="shared" ca="1" si="3"/>
        <v>72</v>
      </c>
      <c r="J6" s="2">
        <v>2.2577886132969724</v>
      </c>
      <c r="K6" s="2">
        <f t="shared" ca="1" si="4"/>
        <v>108</v>
      </c>
      <c r="L6" s="4">
        <f t="shared" si="5"/>
        <v>43.09816122363182</v>
      </c>
      <c r="M6" s="4">
        <f t="shared" ca="1" si="6"/>
        <v>4654.6014121522367</v>
      </c>
    </row>
    <row r="7" spans="1:13">
      <c r="A7" s="2">
        <v>6</v>
      </c>
      <c r="B7" s="4">
        <v>13.978632375498611</v>
      </c>
      <c r="C7" s="2" t="s">
        <v>10</v>
      </c>
      <c r="D7" s="2">
        <f>IF(C7="High", 1.5, IF(C7="Medium", 1.2, 1))</f>
        <v>1</v>
      </c>
      <c r="E7" s="2" t="s">
        <v>11</v>
      </c>
      <c r="F7" s="2">
        <f t="shared" si="1"/>
        <v>1</v>
      </c>
      <c r="G7" s="2" t="s">
        <v>12</v>
      </c>
      <c r="H7" s="2">
        <f t="shared" si="2"/>
        <v>1</v>
      </c>
      <c r="I7" s="5">
        <f t="shared" ca="1" si="3"/>
        <v>46</v>
      </c>
      <c r="J7" s="2">
        <v>1.000508369222048</v>
      </c>
      <c r="K7" s="2">
        <f t="shared" ca="1" si="4"/>
        <v>46</v>
      </c>
      <c r="L7" s="4">
        <f t="shared" si="5"/>
        <v>13.985738681964639</v>
      </c>
      <c r="M7" s="4">
        <f t="shared" ca="1" si="6"/>
        <v>643.3439793703734</v>
      </c>
    </row>
    <row r="8" spans="1:13">
      <c r="A8" s="2">
        <v>7</v>
      </c>
      <c r="B8" s="4">
        <v>19.949844830426365</v>
      </c>
      <c r="C8" s="2" t="s">
        <v>10</v>
      </c>
      <c r="D8" s="2">
        <f>IF(C8="High", 1.5, IF(C8="Medium", 1.2, 1))</f>
        <v>1</v>
      </c>
      <c r="E8" s="2" t="s">
        <v>16</v>
      </c>
      <c r="F8" s="2">
        <f t="shared" si="1"/>
        <v>1.1000000000000001</v>
      </c>
      <c r="G8" s="2" t="s">
        <v>12</v>
      </c>
      <c r="H8" s="2">
        <f t="shared" si="2"/>
        <v>1</v>
      </c>
      <c r="I8" s="5">
        <f t="shared" ca="1" si="3"/>
        <v>85</v>
      </c>
      <c r="J8" s="2">
        <v>1.100525176184475</v>
      </c>
      <c r="K8" s="2">
        <f t="shared" ca="1" si="4"/>
        <v>93.500000000000014</v>
      </c>
      <c r="L8" s="4">
        <f t="shared" si="5"/>
        <v>21.955306496857911</v>
      </c>
      <c r="M8" s="4">
        <f t="shared" ca="1" si="6"/>
        <v>2052.8211574562151</v>
      </c>
    </row>
    <row r="9" spans="1:13">
      <c r="A9" s="2">
        <v>8</v>
      </c>
      <c r="B9" s="4">
        <v>16.171012009198424</v>
      </c>
      <c r="C9" s="2" t="s">
        <v>15</v>
      </c>
      <c r="D9" s="2">
        <f>IF(C9="High", 1.5, IF(C9="Medium", 1.2, 1))</f>
        <v>1.5</v>
      </c>
      <c r="E9" s="2" t="s">
        <v>17</v>
      </c>
      <c r="F9" s="2">
        <f t="shared" si="1"/>
        <v>1.3</v>
      </c>
      <c r="G9" s="2" t="s">
        <v>14</v>
      </c>
      <c r="H9" s="2">
        <f t="shared" si="2"/>
        <v>1.3</v>
      </c>
      <c r="I9" s="5">
        <f t="shared" ca="1" si="3"/>
        <v>41</v>
      </c>
      <c r="J9" s="2">
        <v>2.4673649828669255</v>
      </c>
      <c r="K9" s="2">
        <f t="shared" ca="1" si="4"/>
        <v>69.290000000000006</v>
      </c>
      <c r="L9" s="4">
        <f t="shared" si="5"/>
        <v>39.899788769016716</v>
      </c>
      <c r="M9" s="4">
        <f t="shared" ca="1" si="6"/>
        <v>2764.6563638051684</v>
      </c>
    </row>
    <row r="10" spans="1:13">
      <c r="A10" s="2">
        <v>9</v>
      </c>
      <c r="B10" s="4">
        <v>19.977588894540489</v>
      </c>
      <c r="C10" s="2" t="s">
        <v>13</v>
      </c>
      <c r="D10" s="2">
        <f>IF(C10="High", 1.5, IF(C10="Medium", 1.2, 1))</f>
        <v>1.2</v>
      </c>
      <c r="E10" s="2" t="s">
        <v>16</v>
      </c>
      <c r="F10" s="2">
        <f t="shared" si="1"/>
        <v>1.1000000000000001</v>
      </c>
      <c r="G10" s="2" t="s">
        <v>12</v>
      </c>
      <c r="H10" s="2">
        <f t="shared" si="2"/>
        <v>1</v>
      </c>
      <c r="I10" s="5">
        <f t="shared" ca="1" si="3"/>
        <v>37</v>
      </c>
      <c r="J10" s="2">
        <v>1.3114879168363724</v>
      </c>
      <c r="K10" s="2">
        <f t="shared" ca="1" si="4"/>
        <v>40.700000000000003</v>
      </c>
      <c r="L10" s="4">
        <f t="shared" si="5"/>
        <v>26.200366442714355</v>
      </c>
      <c r="M10" s="4">
        <f t="shared" ca="1" si="6"/>
        <v>1066.3549142184743</v>
      </c>
    </row>
    <row r="11" spans="1:13">
      <c r="A11" s="2">
        <v>10</v>
      </c>
      <c r="B11" s="4">
        <v>12.08716879785567</v>
      </c>
      <c r="C11" s="2" t="s">
        <v>13</v>
      </c>
      <c r="D11" s="2">
        <f>IF(C11="High", 1.5, IF(C11="Medium", 1.2, 1))</f>
        <v>1.2</v>
      </c>
      <c r="E11" s="2" t="s">
        <v>16</v>
      </c>
      <c r="F11" s="2">
        <f t="shared" si="1"/>
        <v>1.1000000000000001</v>
      </c>
      <c r="G11" s="2" t="s">
        <v>18</v>
      </c>
      <c r="H11" s="2">
        <f t="shared" si="2"/>
        <v>1.5</v>
      </c>
      <c r="I11" s="5">
        <f t="shared" ca="1" si="3"/>
        <v>31</v>
      </c>
      <c r="J11" s="2">
        <v>1.9817919471553342</v>
      </c>
      <c r="K11" s="2">
        <f t="shared" ca="1" si="4"/>
        <v>51.150000000000006</v>
      </c>
      <c r="L11" s="4">
        <f t="shared" si="5"/>
        <v>23.954253787497588</v>
      </c>
      <c r="M11" s="4">
        <f t="shared" ca="1" si="6"/>
        <v>1225.2600812305018</v>
      </c>
    </row>
    <row r="12" spans="1:13">
      <c r="A12" s="2">
        <v>11</v>
      </c>
      <c r="B12" s="4">
        <v>17.151523008360961</v>
      </c>
      <c r="C12" s="2" t="s">
        <v>10</v>
      </c>
      <c r="D12" s="2">
        <f>IF(C12="High", 1.5, IF(C12="Medium", 1.2, 1))</f>
        <v>1</v>
      </c>
      <c r="E12" s="2" t="s">
        <v>17</v>
      </c>
      <c r="F12" s="2">
        <f t="shared" si="1"/>
        <v>1.3</v>
      </c>
      <c r="G12" s="2" t="s">
        <v>12</v>
      </c>
      <c r="H12" s="2">
        <f t="shared" si="2"/>
        <v>1</v>
      </c>
      <c r="I12" s="5">
        <f t="shared" ca="1" si="3"/>
        <v>47</v>
      </c>
      <c r="J12" s="2">
        <v>1.297354383126355</v>
      </c>
      <c r="K12" s="2">
        <f t="shared" ca="1" si="4"/>
        <v>61.1</v>
      </c>
      <c r="L12" s="4">
        <f t="shared" si="5"/>
        <v>22.251603552189618</v>
      </c>
      <c r="M12" s="4">
        <f t="shared" ca="1" si="6"/>
        <v>1359.5729770387857</v>
      </c>
    </row>
    <row r="13" spans="1:13">
      <c r="A13" s="2">
        <v>12</v>
      </c>
      <c r="B13" s="4">
        <v>5.0068931282967695</v>
      </c>
      <c r="C13" s="2" t="s">
        <v>13</v>
      </c>
      <c r="D13" s="2">
        <f>IF(C13="High", 1.5, IF(C13="Medium", 1.2, 1))</f>
        <v>1.2</v>
      </c>
      <c r="E13" s="2" t="s">
        <v>11</v>
      </c>
      <c r="F13" s="2">
        <f t="shared" si="1"/>
        <v>1</v>
      </c>
      <c r="G13" s="2" t="s">
        <v>14</v>
      </c>
      <c r="H13" s="2">
        <f t="shared" si="2"/>
        <v>1.3</v>
      </c>
      <c r="I13" s="5">
        <f t="shared" ca="1" si="3"/>
        <v>43</v>
      </c>
      <c r="J13" s="2">
        <v>1.5653260197762759</v>
      </c>
      <c r="K13" s="2">
        <f t="shared" ca="1" si="4"/>
        <v>55.9</v>
      </c>
      <c r="L13" s="4">
        <f t="shared" si="5"/>
        <v>7.8374200919619694</v>
      </c>
      <c r="M13" s="4">
        <f t="shared" ca="1" si="6"/>
        <v>438.11178314067411</v>
      </c>
    </row>
    <row r="14" spans="1:13">
      <c r="A14" s="2">
        <v>13</v>
      </c>
      <c r="B14" s="4">
        <v>19.977155318984259</v>
      </c>
      <c r="C14" s="2" t="s">
        <v>15</v>
      </c>
      <c r="D14" s="2">
        <f>IF(C14="High", 1.5, IF(C14="Medium", 1.2, 1))</f>
        <v>1.5</v>
      </c>
      <c r="E14" s="2" t="s">
        <v>11</v>
      </c>
      <c r="F14" s="2">
        <f t="shared" si="1"/>
        <v>1</v>
      </c>
      <c r="G14" s="2" t="s">
        <v>14</v>
      </c>
      <c r="H14" s="2">
        <f t="shared" si="2"/>
        <v>1.3</v>
      </c>
      <c r="I14" s="5">
        <f t="shared" ca="1" si="3"/>
        <v>58</v>
      </c>
      <c r="J14" s="2">
        <v>1.9549990095776157</v>
      </c>
      <c r="K14" s="2">
        <f t="shared" ca="1" si="4"/>
        <v>75.400000000000006</v>
      </c>
      <c r="L14" s="4">
        <f t="shared" si="5"/>
        <v>39.055318862792426</v>
      </c>
      <c r="M14" s="4">
        <f t="shared" ca="1" si="6"/>
        <v>2944.7710422545492</v>
      </c>
    </row>
    <row r="15" spans="1:13">
      <c r="A15" s="2">
        <v>14</v>
      </c>
      <c r="B15" s="4">
        <v>10.025621664426502</v>
      </c>
      <c r="C15" s="2" t="s">
        <v>10</v>
      </c>
      <c r="D15" s="2">
        <f>IF(C15="High", 1.5, IF(C15="Medium", 1.2, 1))</f>
        <v>1</v>
      </c>
      <c r="E15" s="2" t="s">
        <v>11</v>
      </c>
      <c r="F15" s="2">
        <f t="shared" si="1"/>
        <v>1</v>
      </c>
      <c r="G15" s="2" t="s">
        <v>12</v>
      </c>
      <c r="H15" s="2">
        <f t="shared" si="2"/>
        <v>1</v>
      </c>
      <c r="I15" s="5">
        <f t="shared" ca="1" si="3"/>
        <v>49</v>
      </c>
      <c r="J15" s="2">
        <v>1.0006159926600182</v>
      </c>
      <c r="K15" s="2">
        <f t="shared" ca="1" si="4"/>
        <v>49</v>
      </c>
      <c r="L15" s="4">
        <f t="shared" si="5"/>
        <v>10.031797373783908</v>
      </c>
      <c r="M15" s="4">
        <f t="shared" ca="1" si="6"/>
        <v>491.5580713154115</v>
      </c>
    </row>
    <row r="16" spans="1:13">
      <c r="A16" s="2">
        <v>15</v>
      </c>
      <c r="B16" s="4">
        <v>5.0259657370997823</v>
      </c>
      <c r="C16" s="2" t="s">
        <v>10</v>
      </c>
      <c r="D16" s="2">
        <f>IF(C16="High", 1.5, IF(C16="Medium", 1.2, 1))</f>
        <v>1</v>
      </c>
      <c r="E16" s="2" t="s">
        <v>11</v>
      </c>
      <c r="F16" s="2">
        <f t="shared" si="1"/>
        <v>1</v>
      </c>
      <c r="G16" s="2" t="s">
        <v>12</v>
      </c>
      <c r="H16" s="2">
        <f t="shared" si="2"/>
        <v>1</v>
      </c>
      <c r="I16" s="5">
        <f t="shared" ca="1" si="3"/>
        <v>71</v>
      </c>
      <c r="J16" s="2">
        <v>1.0049923598429011</v>
      </c>
      <c r="K16" s="2">
        <f t="shared" ca="1" si="4"/>
        <v>71</v>
      </c>
      <c r="L16" s="4">
        <f t="shared" si="5"/>
        <v>5.0510571666174764</v>
      </c>
      <c r="M16" s="4">
        <f t="shared" ca="1" si="6"/>
        <v>358.62505882984084</v>
      </c>
    </row>
    <row r="17" spans="1:13">
      <c r="A17" s="2">
        <v>16</v>
      </c>
      <c r="B17" s="4">
        <v>11.932832366755553</v>
      </c>
      <c r="C17" s="2" t="s">
        <v>23</v>
      </c>
      <c r="D17" s="2">
        <f>IF(C17="High", 1.5, IF(C17="Medium", 1.2, 1))</f>
        <v>1.5</v>
      </c>
      <c r="E17" s="2" t="s">
        <v>16</v>
      </c>
      <c r="F17" s="2">
        <f t="shared" si="1"/>
        <v>1.1000000000000001</v>
      </c>
      <c r="G17" s="2" t="s">
        <v>14</v>
      </c>
      <c r="H17" s="2">
        <f t="shared" si="2"/>
        <v>1.3</v>
      </c>
      <c r="I17" s="5">
        <f t="shared" ca="1" si="3"/>
        <v>25</v>
      </c>
      <c r="J17" s="2">
        <v>2.138659210012313</v>
      </c>
      <c r="K17" s="2">
        <f t="shared" ca="1" si="4"/>
        <v>35.750000000000007</v>
      </c>
      <c r="L17" s="4">
        <f t="shared" si="5"/>
        <v>25.52026184269479</v>
      </c>
      <c r="M17" s="4">
        <f t="shared" ca="1" si="6"/>
        <v>912.34936087633889</v>
      </c>
    </row>
    <row r="18" spans="1:13">
      <c r="A18" s="2">
        <v>17</v>
      </c>
      <c r="B18" s="4">
        <v>9.9678176503578086</v>
      </c>
      <c r="C18" s="2" t="s">
        <v>13</v>
      </c>
      <c r="D18" s="2">
        <f>IF(C18="High", 1.5, IF(C18="Medium", 1.2, 1))</f>
        <v>1.2</v>
      </c>
      <c r="E18" s="2" t="s">
        <v>17</v>
      </c>
      <c r="F18" s="2">
        <f t="shared" si="1"/>
        <v>1.3</v>
      </c>
      <c r="G18" s="2" t="s">
        <v>12</v>
      </c>
      <c r="H18" s="2">
        <f t="shared" si="2"/>
        <v>1</v>
      </c>
      <c r="I18" s="5">
        <f t="shared" ca="1" si="3"/>
        <v>72</v>
      </c>
      <c r="J18" s="2">
        <v>1.5867271163096965</v>
      </c>
      <c r="K18" s="2">
        <f t="shared" ca="1" si="4"/>
        <v>93.600000000000009</v>
      </c>
      <c r="L18" s="4">
        <f t="shared" si="5"/>
        <v>15.816206556253141</v>
      </c>
      <c r="M18" s="4">
        <f t="shared" ca="1" si="6"/>
        <v>1480.396933665294</v>
      </c>
    </row>
    <row r="19" spans="1:13">
      <c r="A19" s="2">
        <v>18</v>
      </c>
      <c r="B19" s="4">
        <v>6.0312274449944852</v>
      </c>
      <c r="C19" s="2" t="s">
        <v>15</v>
      </c>
      <c r="D19" s="2">
        <f>IF(C19="High", 1.5, IF(C19="Medium", 1.2, 1))</f>
        <v>1.5</v>
      </c>
      <c r="E19" s="2" t="s">
        <v>16</v>
      </c>
      <c r="F19" s="2">
        <f t="shared" si="1"/>
        <v>1.1000000000000001</v>
      </c>
      <c r="G19" s="2" t="s">
        <v>18</v>
      </c>
      <c r="H19" s="2">
        <f t="shared" si="2"/>
        <v>1.5</v>
      </c>
      <c r="I19" s="5">
        <f t="shared" ca="1" si="3"/>
        <v>46</v>
      </c>
      <c r="J19" s="2">
        <v>2.496160124183171</v>
      </c>
      <c r="K19" s="2">
        <f t="shared" ca="1" si="4"/>
        <v>75.900000000000006</v>
      </c>
      <c r="L19" s="4">
        <f t="shared" si="5"/>
        <v>15.054909448074383</v>
      </c>
      <c r="M19" s="4">
        <f t="shared" ca="1" si="6"/>
        <v>1142.6676271088459</v>
      </c>
    </row>
    <row r="20" spans="1:13">
      <c r="A20" s="2">
        <v>19</v>
      </c>
      <c r="B20" s="4">
        <v>8.029886923338001</v>
      </c>
      <c r="C20" s="2" t="s">
        <v>15</v>
      </c>
      <c r="D20" s="2">
        <f>IF(C20="High", 1.5, IF(C20="Medium", 1.2, 1))</f>
        <v>1.5</v>
      </c>
      <c r="E20" s="2" t="s">
        <v>11</v>
      </c>
      <c r="F20" s="2">
        <f t="shared" si="1"/>
        <v>1</v>
      </c>
      <c r="G20" s="2" t="s">
        <v>18</v>
      </c>
      <c r="H20" s="2">
        <f t="shared" si="2"/>
        <v>1.5</v>
      </c>
      <c r="I20" s="5">
        <f t="shared" ca="1" si="3"/>
        <v>25</v>
      </c>
      <c r="J20" s="2">
        <v>2.2695453237611289</v>
      </c>
      <c r="K20" s="2">
        <f t="shared" ca="1" si="4"/>
        <v>37.5</v>
      </c>
      <c r="L20" s="4">
        <f t="shared" si="5"/>
        <v>18.224192317192401</v>
      </c>
      <c r="M20" s="4">
        <f t="shared" ca="1" si="6"/>
        <v>683.40721189471503</v>
      </c>
    </row>
    <row r="21" spans="1:13">
      <c r="A21" s="2">
        <v>20</v>
      </c>
      <c r="B21" s="4">
        <v>14.970390752237654</v>
      </c>
      <c r="C21" s="2" t="s">
        <v>10</v>
      </c>
      <c r="D21" s="2">
        <f>IF(C21="High", 1.5, IF(C21="Medium", 1.2, 1))</f>
        <v>1</v>
      </c>
      <c r="E21" s="2" t="s">
        <v>17</v>
      </c>
      <c r="F21" s="2">
        <f t="shared" si="1"/>
        <v>1.3</v>
      </c>
      <c r="G21" s="2" t="s">
        <v>14</v>
      </c>
      <c r="H21" s="2">
        <f t="shared" si="2"/>
        <v>1.3</v>
      </c>
      <c r="I21" s="5">
        <f t="shared" ca="1" si="3"/>
        <v>38</v>
      </c>
      <c r="J21" s="2">
        <v>1.6924887569837026</v>
      </c>
      <c r="K21" s="2">
        <f t="shared" ca="1" si="4"/>
        <v>64.22</v>
      </c>
      <c r="L21" s="4">
        <f t="shared" si="5"/>
        <v>25.337218035815024</v>
      </c>
      <c r="M21" s="4">
        <f t="shared" ca="1" si="6"/>
        <v>1627.1561422600407</v>
      </c>
    </row>
    <row r="22" spans="1:13">
      <c r="L22" s="6" t="s">
        <v>22</v>
      </c>
      <c r="M22" s="3">
        <f ca="1">SUM(M2:M21)</f>
        <v>31983.692240255157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Kevien Otieno</dc:creator>
  <cp:lastModifiedBy>Kevien Otieno</cp:lastModifiedBy>
  <dcterms:created xsi:type="dcterms:W3CDTF">2024-10-28T05:56:42Z</dcterms:created>
  <dcterms:modified xsi:type="dcterms:W3CDTF">2024-10-28T07:09:22Z</dcterms:modified>
</cp:coreProperties>
</file>