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145" documentId="8_{39F78E74-28BC-4D09-9F3A-4C0FC442C6C2}" xr6:coauthVersionLast="47" xr6:coauthVersionMax="47" xr10:uidLastSave="{81276033-FE31-4570-AF41-8C5258EB9780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4" i="1"/>
  <c r="D30" i="1"/>
  <c r="D31" i="1"/>
  <c r="D21" i="1"/>
  <c r="D6" i="1"/>
  <c r="D7" i="1" s="1"/>
  <c r="D12" i="1" s="1"/>
  <c r="K7" i="1"/>
  <c r="K8" i="1"/>
  <c r="K9" i="1"/>
  <c r="K10" i="1"/>
  <c r="O10" i="1" s="1"/>
  <c r="K11" i="1"/>
  <c r="O11" i="1" s="1"/>
  <c r="K12" i="1"/>
  <c r="K13" i="1"/>
  <c r="K14" i="1"/>
  <c r="K15" i="1"/>
  <c r="K16" i="1"/>
  <c r="K17" i="1"/>
  <c r="K18" i="1"/>
  <c r="K19" i="1"/>
  <c r="K5" i="1"/>
  <c r="D16" i="1"/>
  <c r="D11" i="1"/>
  <c r="D22" i="1" l="1"/>
  <c r="D23" i="1"/>
  <c r="O9" i="1"/>
  <c r="O8" i="1"/>
  <c r="M7" i="1"/>
  <c r="M17" i="1"/>
  <c r="M16" i="1"/>
  <c r="O5" i="1"/>
  <c r="M15" i="1"/>
  <c r="M14" i="1"/>
  <c r="M18" i="1"/>
  <c r="M13" i="1"/>
  <c r="M12" i="1"/>
  <c r="M11" i="1"/>
  <c r="M10" i="1"/>
  <c r="O14" i="1"/>
  <c r="M9" i="1"/>
  <c r="O13" i="1"/>
  <c r="M8" i="1"/>
  <c r="O12" i="1"/>
  <c r="O7" i="1"/>
  <c r="O19" i="1"/>
  <c r="O17" i="1"/>
  <c r="M5" i="1"/>
  <c r="O16" i="1"/>
  <c r="M19" i="1"/>
  <c r="O15" i="1"/>
  <c r="O18" i="1"/>
  <c r="D17" i="1"/>
  <c r="D18" i="1" s="1"/>
  <c r="D27" i="1" l="1"/>
  <c r="D26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<sst xmlns="http://schemas.openxmlformats.org/spreadsheetml/2006/main" count="69" uniqueCount="59">
  <si>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</si>
  <si>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</si>
  <si>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</si>
  <si>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</si>
  <si>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</si>
  <si>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</si>
  <si>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</si>
  <si>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</si>
  <si>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</si>
  <si>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</si>
  <si>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</si>
  <si>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</si>
  <si>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</si>
  <si>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</si>
  <si>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</si>
  <si>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</si>
  <si>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</si>
  <si>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</si>
  <si>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</si>
  <si>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</si>
  <si>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</si>
  <si>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</si>
  <si>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</si>
  <si>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</si>
  <si>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</si>
  <si>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</si>
  <si>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</si>
  <si>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</si>
  <si>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</si>
  <si>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</si>
  <si>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</si>
  <si>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</si>
  <si>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</si>
  <si>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</si>
  <si>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</si>
  <si>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</si>
  <si>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</si>
  <si>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</si>
  <si>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</si>
  <si>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</si>
  <si>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</si>
  <si>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</si>
  <si>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</si>
  <si>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</si>
  <si>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</si>
  <si>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</si>
  <si>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</si>
  <si>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</si>
  <si>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</si>
  <si>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</si>
  <si>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</si>
  <si>
    <t>Turret 180</t>
  </si>
  <si>
    <t>Column Calculator</t>
  </si>
  <si>
    <t>column</t>
  </si>
  <si>
    <t>negative (&lt;15)</t>
  </si>
  <si>
    <t>tics (&gt;15)</t>
  </si>
  <si>
    <t>exp tics (calc'd)</t>
  </si>
  <si>
    <t>Expected Angle</t>
  </si>
  <si>
    <t>pos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</si>
</sst>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34"/>
  <sheetViews>
    <sheetView tabSelected="1" topLeftCell="A19" workbookViewId="0">
      <selection activeCell="D33" sqref="D33"/>
    </sheetView>
  </sheetViews>
  <sheetFormatPr defaultColWidth="10.109375" defaultRowHeight="16.8" customHeight="1" x14ac:dyDescent="0.3"/>
  <cols>
    <col min="3" max="3" width="12.218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3280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56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90</v>
      </c>
      <c r="E5" t="s">
        <v>6</v>
      </c>
      <c r="I5" s="19">
        <v>0.5</v>
      </c>
      <c r="J5" s="17">
        <v>1</v>
      </c>
      <c r="K5" s="14">
        <f>ATAN(I5/$D$15)*(180/PI())</f>
        <v>1.9091524329963763</v>
      </c>
      <c r="L5" s="16"/>
      <c r="M5" s="14">
        <f>K5*$D$7</f>
        <v>69.577999780312382</v>
      </c>
      <c r="N5" s="16"/>
      <c r="O5" s="14">
        <f>K5*(1/$D$11)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51</v>
      </c>
      <c r="D6" s="4">
        <f>(180/D5)*D4</f>
        <v>6560</v>
      </c>
      <c r="I6" s="24"/>
      <c r="J6" s="17"/>
      <c r="K6" s="14"/>
      <c r="L6" s="16"/>
      <c r="M6" s="14"/>
      <c r="N6" s="16"/>
      <c r="O6" s="14"/>
      <c r="P6" s="16"/>
      <c r="Q6" s="22"/>
      <c r="R6" s="15"/>
      <c r="S6" s="22"/>
      <c r="T6" s="15"/>
      <c r="U6" s="16"/>
      <c r="V6" s="16"/>
      <c r="W6" s="16"/>
      <c r="X6" s="16"/>
      <c r="Y6" s="16"/>
      <c r="Z6" s="16"/>
    </row>
    <row r="7" spans="2:26" ht="16.8" customHeight="1" x14ac:dyDescent="0.3">
      <c r="C7" s="4" t="s">
        <v>16</v>
      </c>
      <c r="D7" s="4">
        <f>D6/180</f>
        <v>36.444444444444443</v>
      </c>
      <c r="E7" t="s">
        <v>14</v>
      </c>
      <c r="I7" s="20">
        <v>0.5</v>
      </c>
      <c r="J7" s="18">
        <v>2</v>
      </c>
      <c r="K7" s="14">
        <f t="shared" ref="K7:K19" si="0">ATAN(I7/$D$15)*(180/PI())</f>
        <v>1.9091524329963763</v>
      </c>
      <c r="L7" s="16"/>
      <c r="M7" s="14">
        <f t="shared" ref="M7:M19" si="1">K7*$D$7</f>
        <v>69.577999780312382</v>
      </c>
      <c r="N7" s="16"/>
      <c r="O7" s="14">
        <f t="shared" ref="O7:O19" si="2">K7*(1/$D$11)</f>
        <v>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I8" s="20">
        <v>-0.5</v>
      </c>
      <c r="J8" s="18">
        <v>1</v>
      </c>
      <c r="K8" s="14">
        <f t="shared" si="0"/>
        <v>-1.9091524329963763</v>
      </c>
      <c r="L8" s="16"/>
      <c r="M8" s="14">
        <f t="shared" si="1"/>
        <v>-69.577999780312382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B9" s="5" t="s">
        <v>7</v>
      </c>
      <c r="C9" s="4" t="s">
        <v>9</v>
      </c>
      <c r="D9" s="4">
        <v>55</v>
      </c>
      <c r="E9" t="s">
        <v>4</v>
      </c>
      <c r="I9" s="20">
        <v>-0.5</v>
      </c>
      <c r="J9" s="18">
        <v>2</v>
      </c>
      <c r="K9" s="14">
        <f t="shared" si="0"/>
        <v>-1.9091524329963763</v>
      </c>
      <c r="L9" s="16"/>
      <c r="M9" s="14">
        <f t="shared" si="1"/>
        <v>-69.577999780312382</v>
      </c>
      <c r="N9" s="16"/>
      <c r="O9" s="14">
        <f t="shared" si="2"/>
        <v>-1.1107795973797099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11</v>
      </c>
      <c r="D10" s="4">
        <v>32</v>
      </c>
      <c r="E10" t="s">
        <v>10</v>
      </c>
      <c r="I10" s="20">
        <v>0</v>
      </c>
      <c r="J10" s="18">
        <v>1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12</v>
      </c>
      <c r="D11" s="4">
        <f>D9/D10</f>
        <v>1.71875</v>
      </c>
      <c r="E11" t="s">
        <v>13</v>
      </c>
      <c r="I11" s="20">
        <v>0</v>
      </c>
      <c r="J11" s="18">
        <v>2</v>
      </c>
      <c r="K11" s="14">
        <f t="shared" si="0"/>
        <v>0</v>
      </c>
      <c r="L11" s="16"/>
      <c r="M11" s="14">
        <f t="shared" si="1"/>
        <v>0</v>
      </c>
      <c r="N11" s="16"/>
      <c r="O11" s="14">
        <f t="shared" si="2"/>
        <v>0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C12" s="4" t="s">
        <v>15</v>
      </c>
      <c r="D12" s="4">
        <f>D7*D11</f>
        <v>62.638888888888886</v>
      </c>
      <c r="E12" t="s">
        <v>17</v>
      </c>
      <c r="I12" s="20">
        <v>1</v>
      </c>
      <c r="J12" s="18">
        <v>1</v>
      </c>
      <c r="K12" s="14">
        <f t="shared" si="0"/>
        <v>3.8140748342903543</v>
      </c>
      <c r="L12" s="16"/>
      <c r="M12" s="14">
        <f t="shared" si="1"/>
        <v>139.00183840524846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I13" s="20">
        <v>1</v>
      </c>
      <c r="J13" s="18">
        <v>2</v>
      </c>
      <c r="K13" s="14">
        <f t="shared" si="0"/>
        <v>3.8140748342903543</v>
      </c>
      <c r="L13" s="16"/>
      <c r="M13" s="14">
        <f t="shared" si="1"/>
        <v>139.00183840524846</v>
      </c>
      <c r="N13" s="16"/>
      <c r="O13" s="14">
        <f t="shared" si="2"/>
        <v>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16.8" customHeight="1" x14ac:dyDescent="0.3">
      <c r="B14" s="5" t="s">
        <v>18</v>
      </c>
      <c r="C14" s="2" t="s">
        <v>19</v>
      </c>
      <c r="D14" s="2">
        <v>4</v>
      </c>
      <c r="E14" t="s">
        <v>20</v>
      </c>
      <c r="I14" s="20">
        <v>-1</v>
      </c>
      <c r="J14" s="18">
        <v>1</v>
      </c>
      <c r="K14" s="14">
        <f t="shared" si="0"/>
        <v>-3.8140748342903543</v>
      </c>
      <c r="L14" s="16"/>
      <c r="M14" s="14">
        <f t="shared" si="1"/>
        <v>-139.00183840524846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30.6" customHeight="1" x14ac:dyDescent="0.3">
      <c r="C15" s="3" t="s">
        <v>21</v>
      </c>
      <c r="D15" s="2">
        <v>15</v>
      </c>
      <c r="E15" t="s">
        <v>20</v>
      </c>
      <c r="I15" s="20">
        <v>-1</v>
      </c>
      <c r="J15" s="18">
        <v>2</v>
      </c>
      <c r="K15" s="14">
        <f t="shared" si="0"/>
        <v>-3.8140748342903543</v>
      </c>
      <c r="L15" s="16"/>
      <c r="M15" s="14">
        <f t="shared" si="1"/>
        <v>-139.00183840524846</v>
      </c>
      <c r="N15" s="16"/>
      <c r="O15" s="14">
        <f t="shared" si="2"/>
        <v>-2.2190980854052968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22</v>
      </c>
      <c r="D16" s="2">
        <f>ATAN((D14/2)/D15)*(180/PI())</f>
        <v>7.594643368591445</v>
      </c>
      <c r="E16" t="s">
        <v>8</v>
      </c>
      <c r="I16" s="20">
        <v>2</v>
      </c>
      <c r="J16" s="18">
        <v>1</v>
      </c>
      <c r="K16" s="14">
        <f t="shared" si="0"/>
        <v>7.594643368591445</v>
      </c>
      <c r="L16" s="16"/>
      <c r="M16" s="14">
        <f t="shared" si="1"/>
        <v>276.78255832199932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23</v>
      </c>
      <c r="D17" s="2">
        <f>D16*(1/D11)</f>
        <v>4.4187015962713856</v>
      </c>
      <c r="E17" t="s">
        <v>10</v>
      </c>
      <c r="I17" s="20">
        <v>2</v>
      </c>
      <c r="J17" s="18">
        <v>2</v>
      </c>
      <c r="K17" s="14">
        <f t="shared" si="0"/>
        <v>7.594643368591445</v>
      </c>
      <c r="L17" s="16"/>
      <c r="M17" s="14">
        <f t="shared" si="1"/>
        <v>276.78255832199932</v>
      </c>
      <c r="N17" s="16"/>
      <c r="O17" s="14">
        <f t="shared" si="2"/>
        <v>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x14ac:dyDescent="0.3">
      <c r="C18" s="2" t="s">
        <v>24</v>
      </c>
      <c r="D18" s="2">
        <f>D12*D17</f>
        <v>276.78255832199926</v>
      </c>
      <c r="E18" t="s">
        <v>5</v>
      </c>
      <c r="I18" s="20">
        <v>-2</v>
      </c>
      <c r="J18" s="18">
        <v>1</v>
      </c>
      <c r="K18" s="14">
        <f t="shared" si="0"/>
        <v>-7.594643368591445</v>
      </c>
      <c r="L18" s="16"/>
      <c r="M18" s="14">
        <f t="shared" si="1"/>
        <v>-276.78255832199932</v>
      </c>
      <c r="N18" s="16"/>
      <c r="O18" s="14">
        <f t="shared" si="2"/>
        <v>-4.4187015962713856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16.8" customHeight="1" thickBot="1" x14ac:dyDescent="0.35">
      <c r="I19" s="21">
        <v>2</v>
      </c>
      <c r="J19" s="18">
        <v>2</v>
      </c>
      <c r="K19" s="14">
        <f t="shared" si="0"/>
        <v>7.594643368591445</v>
      </c>
      <c r="L19" s="16"/>
      <c r="M19" s="14">
        <f t="shared" si="1"/>
        <v>276.78255832199932</v>
      </c>
      <c r="N19" s="16"/>
      <c r="O19" s="14">
        <f t="shared" si="2"/>
        <v>4.4187015962713856</v>
      </c>
      <c r="P19" s="16"/>
      <c r="Q19" s="23"/>
      <c r="R19" s="9"/>
      <c r="S19" s="23"/>
      <c r="T19" s="9"/>
      <c r="U19" s="2"/>
      <c r="V19" s="2"/>
      <c r="W19" s="2"/>
      <c r="X19" s="2"/>
      <c r="Y19" s="2"/>
      <c r="Z19" s="2"/>
    </row>
    <row r="20" spans="2:26" ht="28.8" customHeight="1" x14ac:dyDescent="0.3">
      <c r="B20" s="6" t="s">
        <v>25</v>
      </c>
      <c r="C20" s="5" t="s">
        <v>27</v>
      </c>
      <c r="D20" s="9">
        <v>1</v>
      </c>
      <c r="E20" t="s">
        <v>20</v>
      </c>
      <c r="F20" t="s">
        <v>28</v>
      </c>
    </row>
    <row r="21" spans="2:26" ht="28.8" customHeight="1" x14ac:dyDescent="0.3">
      <c r="C21" s="7" t="s">
        <v>26</v>
      </c>
      <c r="D21" s="8">
        <f>ATAN(D20/D15)*(180/PI())</f>
        <v>3.8140748342903543</v>
      </c>
      <c r="E21" t="s">
        <v>8</v>
      </c>
    </row>
    <row r="22" spans="2:26" ht="16.8" customHeight="1" x14ac:dyDescent="0.3">
      <c r="C22" s="5" t="s">
        <v>29</v>
      </c>
      <c r="D22" s="8">
        <f>D21*D7</f>
        <v>139.00183840524846</v>
      </c>
      <c r="E22" t="s">
        <v>5</v>
      </c>
    </row>
    <row r="23" spans="2:26" ht="16.8" customHeight="1" x14ac:dyDescent="0.3">
      <c r="C23" s="5" t="s">
        <v>30</v>
      </c>
      <c r="D23" s="8">
        <f>D21*(1/D11)</f>
        <v>2.2190980854052968</v>
      </c>
      <c r="E23" t="s">
        <v>10</v>
      </c>
      <c r="F23" t="s">
        <v>28</v>
      </c>
    </row>
    <row r="24" spans="2:26" ht="16.8" customHeight="1" x14ac:dyDescent="0.3">
      <c r="C24" s="5"/>
      <c r="D24" s="5"/>
    </row>
    <row r="25" spans="2:26" ht="16.8" customHeight="1" x14ac:dyDescent="0.3">
      <c r="C25" s="5" t="s">
        <v>31</v>
      </c>
      <c r="D25" s="5"/>
    </row>
    <row r="26" spans="2:26" ht="16.8" customHeight="1" x14ac:dyDescent="0.3">
      <c r="C26" s="5" t="s">
        <v>32</v>
      </c>
      <c r="D26" s="8">
        <f>15.5-D23</f>
        <v>13.280901914594704</v>
      </c>
    </row>
    <row r="27" spans="2:26" ht="16.8" customHeight="1" x14ac:dyDescent="0.3">
      <c r="C27" s="5" t="s">
        <v>33</v>
      </c>
      <c r="D27" s="8">
        <f>15.5+D23</f>
        <v>17.719098085405296</v>
      </c>
    </row>
    <row r="29" spans="2:26" ht="34.200000000000003" customHeight="1" x14ac:dyDescent="0.3">
      <c r="B29" s="25" t="s">
        <v>52</v>
      </c>
      <c r="C29" s="5" t="s">
        <v>53</v>
      </c>
      <c r="D29" s="5">
        <v>19</v>
      </c>
    </row>
    <row r="30" spans="2:26" ht="34.200000000000003" customHeight="1" x14ac:dyDescent="0.3">
      <c r="B30" s="25"/>
      <c r="C30" s="7" t="s">
        <v>57</v>
      </c>
      <c r="D30" s="5">
        <f>(-15.5+D29)*D11</f>
        <v>6.015625</v>
      </c>
    </row>
    <row r="31" spans="2:26" ht="34.200000000000003" customHeight="1" x14ac:dyDescent="0.3">
      <c r="B31" s="25"/>
      <c r="C31" s="5" t="s">
        <v>54</v>
      </c>
      <c r="D31" s="5">
        <f>(-15.5+D29)*D12</f>
        <v>219.23611111111109</v>
      </c>
    </row>
    <row r="32" spans="2:26" ht="16.8" customHeight="1" x14ac:dyDescent="0.3">
      <c r="C32" s="5" t="s">
        <v>55</v>
      </c>
      <c r="D32" s="5">
        <f>(15.5-D29)*-D12</f>
        <v>219.23611111111109</v>
      </c>
    </row>
    <row r="33" spans="3:4" ht="16.8" customHeight="1" x14ac:dyDescent="0.3">
      <c r="C33" s="5" t="s">
        <v>6</v>
      </c>
      <c r="D33" s="5">
        <f>D31*(1/D7)</f>
        <v>6.0156249999999991</v>
      </c>
    </row>
    <row r="34" spans="3:4" ht="16.8" customHeight="1" x14ac:dyDescent="0.3">
      <c r="C34" s="26" t="s">
        <v>58</v>
      </c>
      <c r="D34">
        <f>D32*(1/D7)</f>
        <v>6.0156249999999991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2024-03-12T20:46:57Z</dcterms:modified>
</cp:coreProperties>
</file>