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GitHub\Gewachshaus\others\"/>
    </mc:Choice>
  </mc:AlternateContent>
  <xr:revisionPtr revIDLastSave="0" documentId="13_ncr:1_{C676640E-82B8-4509-90E2-AD11E996F9B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G45" i="1"/>
  <c r="A44" i="1"/>
  <c r="G44" i="1"/>
  <c r="A43" i="1"/>
  <c r="G43" i="1"/>
  <c r="A42" i="1"/>
  <c r="G42" i="1"/>
  <c r="A41" i="1"/>
  <c r="G41" i="1"/>
  <c r="A40" i="1"/>
  <c r="A39" i="1"/>
  <c r="G39" i="1"/>
  <c r="A38" i="1"/>
  <c r="G38" i="1"/>
  <c r="A37" i="1"/>
  <c r="G37" i="1"/>
  <c r="A36" i="1"/>
  <c r="G36" i="1"/>
  <c r="A35" i="1"/>
  <c r="G35" i="1"/>
  <c r="A34" i="1"/>
  <c r="G34" i="1"/>
  <c r="A33" i="1"/>
  <c r="G33" i="1"/>
  <c r="G32" i="1"/>
  <c r="G30" i="1"/>
  <c r="G29" i="1"/>
  <c r="A32" i="1"/>
  <c r="A30" i="1"/>
  <c r="A31" i="1"/>
  <c r="A46" i="1"/>
  <c r="A15" i="1"/>
  <c r="A24" i="1"/>
  <c r="A29" i="1"/>
  <c r="G28" i="1"/>
  <c r="A28" i="1"/>
  <c r="G27" i="1"/>
  <c r="A27" i="1"/>
  <c r="G26" i="1"/>
  <c r="A26" i="1"/>
  <c r="G25" i="1"/>
  <c r="A25" i="1"/>
  <c r="A14" i="1" l="1"/>
  <c r="G14" i="1"/>
  <c r="A13" i="1"/>
  <c r="G13" i="1"/>
  <c r="A16" i="1"/>
  <c r="G16" i="1"/>
  <c r="A23" i="1"/>
  <c r="G23" i="1"/>
  <c r="A22" i="1"/>
  <c r="G22" i="1"/>
  <c r="A21" i="1"/>
  <c r="G21" i="1"/>
  <c r="A20" i="1"/>
  <c r="G20" i="1"/>
  <c r="A5" i="1"/>
  <c r="A6" i="1"/>
  <c r="A7" i="1"/>
  <c r="A8" i="1"/>
  <c r="A9" i="1"/>
  <c r="A10" i="1"/>
  <c r="A11" i="1"/>
  <c r="A12" i="1"/>
  <c r="A17" i="1"/>
  <c r="A18" i="1"/>
  <c r="A19" i="1"/>
  <c r="G19" i="1"/>
  <c r="G18" i="1"/>
  <c r="G17" i="1"/>
  <c r="G5" i="1"/>
  <c r="G6" i="1"/>
  <c r="G7" i="1"/>
  <c r="G8" i="1"/>
  <c r="G9" i="1"/>
  <c r="G10" i="1"/>
  <c r="G11" i="1"/>
  <c r="G12" i="1"/>
  <c r="G47" i="1" l="1"/>
</calcChain>
</file>

<file path=xl/sharedStrings.xml><?xml version="1.0" encoding="utf-8"?>
<sst xmlns="http://schemas.openxmlformats.org/spreadsheetml/2006/main" count="127" uniqueCount="87">
  <si>
    <t>Name:</t>
  </si>
  <si>
    <t>Klasse:</t>
  </si>
  <si>
    <t>3TPST</t>
  </si>
  <si>
    <t>Pos.</t>
  </si>
  <si>
    <t>Artikel</t>
  </si>
  <si>
    <t>Artikel-Nr.</t>
  </si>
  <si>
    <t>Link</t>
  </si>
  <si>
    <t>Menge</t>
  </si>
  <si>
    <t>Stückpreis</t>
  </si>
  <si>
    <t>Gesamtpreis</t>
  </si>
  <si>
    <t>Kevin Muller / Marten / Lucas</t>
  </si>
  <si>
    <t>DHT22 AM2302 Temperatursensor und Luftfeuchtigkeitssensor</t>
  </si>
  <si>
    <t>7425753780031</t>
  </si>
  <si>
    <t>link</t>
  </si>
  <si>
    <t>ESP32 Dev KitC V4 ESP32-WROOM-32</t>
  </si>
  <si>
    <t>4260581556921</t>
  </si>
  <si>
    <t>Bodenfeuchtesensor Hygrometer Modul V1.2 kapazitiv</t>
  </si>
  <si>
    <t>4260581553753</t>
  </si>
  <si>
    <t>Volt-Amperemeter DSN-VC288</t>
  </si>
  <si>
    <t>4260581553012</t>
  </si>
  <si>
    <t>40 Stk. Jumper Wire 20 cm F2F</t>
  </si>
  <si>
    <t>4260581552404</t>
  </si>
  <si>
    <t>40 Stk. Jumper Wire 20 cm F2M</t>
  </si>
  <si>
    <t>4260581552244</t>
  </si>
  <si>
    <t>40 Stk. Jumper Wire 20 cm M2M</t>
  </si>
  <si>
    <t>4260581552282</t>
  </si>
  <si>
    <t>KF-301 1-Relais 5V Modul Low-Level-Trigger</t>
  </si>
  <si>
    <t>4260581551841</t>
  </si>
  <si>
    <t>be quiet! Pure Wings 2, 80 mm</t>
  </si>
  <si>
    <t>BQT BL044</t>
  </si>
  <si>
    <t>Entwicklerboards - Ladegerät für Li-Ion / LiPo Akkus, USB/DC/Sol</t>
  </si>
  <si>
    <t>DEBO PWR SOLAR1</t>
  </si>
  <si>
    <t>Raspberry Pi - Adapter micro-HDMI auf HDMI, 1m, schwarz</t>
  </si>
  <si>
    <t>RPI M-HDMI HDMI2</t>
  </si>
  <si>
    <t>Entwicklerboards - NeoPixel-Ring mit 16 WS2812 RGB-LEDs</t>
  </si>
  <si>
    <t>DEBO LED NP16</t>
  </si>
  <si>
    <t>Entwicklerboards - Solarpanel, 0,5 W</t>
  </si>
  <si>
    <t>DEBO SOLAR 0.5W</t>
  </si>
  <si>
    <t>Entwicklerboards - Breakout-Board mit microUSB</t>
  </si>
  <si>
    <t>DEBO MICROUSB</t>
  </si>
  <si>
    <t>Raspberry Pi - Micro-USB Power Kabel</t>
  </si>
  <si>
    <t>RPI MICRO USB 10</t>
  </si>
  <si>
    <t>Gewächshaus - Team C</t>
  </si>
  <si>
    <t>Raspberry - Display LCD-Touch, 7", IPS</t>
  </si>
  <si>
    <t>RPI LCD 7TD IPS</t>
  </si>
  <si>
    <t>KY-012 Buzzer Modul aktiv</t>
  </si>
  <si>
    <t>4260581558871</t>
  </si>
  <si>
    <t>LED Matrix MAX7219 4x64</t>
  </si>
  <si>
    <t>4260581550509</t>
  </si>
  <si>
    <t>Header-Female-2.54_2x16</t>
  </si>
  <si>
    <t>C24778</t>
  </si>
  <si>
    <t>Header-Female-2.54_2x3</t>
  </si>
  <si>
    <t>C92272</t>
  </si>
  <si>
    <t>Header-Female-2.54_1x5</t>
  </si>
  <si>
    <t>C50950</t>
  </si>
  <si>
    <t>Header-Female-2.54_1x13</t>
  </si>
  <si>
    <t>C52709</t>
  </si>
  <si>
    <t>Header-Female-2.54_2x20</t>
  </si>
  <si>
    <t>C50982</t>
  </si>
  <si>
    <t>12 V DC membrane pump</t>
  </si>
  <si>
    <t>B07Y2Z4SWB</t>
  </si>
  <si>
    <t>WIPPE 1855.1108</t>
  </si>
  <si>
    <t>Rocker switch, 2-pin, OFF, green, illuminated</t>
  </si>
  <si>
    <t>AKKU 22708</t>
  </si>
  <si>
    <t>Li-ion battery, 9-V block, 7.4 V, 500 mAh, incl. MicroUSB chargi</t>
  </si>
  <si>
    <t>ESKA 632.011</t>
  </si>
  <si>
    <t>Feinsicherung 6,3x32mm, flink (f), 250mA</t>
  </si>
  <si>
    <t>DP 08</t>
  </si>
  <si>
    <t>Piano-Dip-Schalter, 8-polig</t>
  </si>
  <si>
    <t>DP 04</t>
  </si>
  <si>
    <t>Piano-Dip-Schalter, 4-polig</t>
  </si>
  <si>
    <t>B098SF3BHB</t>
  </si>
  <si>
    <t>Kadimendium Pack of 20 High Quality Fuse Holder Housing</t>
  </si>
  <si>
    <t>B09XHJ9KRX</t>
  </si>
  <si>
    <t xml:space="preserve">Hosyond 2,8 Zoll TFT LCD Touchscreen Shield Display Modul 320x240 SPI </t>
  </si>
  <si>
    <t>8511002205</t>
  </si>
  <si>
    <t>Plexiglas xt farblos</t>
  </si>
  <si>
    <t>‎4520041-100</t>
  </si>
  <si>
    <t>100 m Lapp 4520041 H07V-K 1.5 mm² Red I Wiring Cable</t>
  </si>
  <si>
    <t>PLA Extrafill "Traffic Black"</t>
  </si>
  <si>
    <t>9017</t>
  </si>
  <si>
    <t>Sperrholzplatte Elliottis Pine C+/C, WBP-Verleimung</t>
  </si>
  <si>
    <t>3544565420</t>
  </si>
  <si>
    <t>21144545.1</t>
  </si>
  <si>
    <t>Rahmenholz Fichte 4-seitig gehobelt Kanten gerundet</t>
  </si>
  <si>
    <t>Custom PCB Gewächshaus</t>
  </si>
  <si>
    <t>Y1-5511071A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</si>
</sst>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007]"/>
  </numFmts>
  <fonts count="5" x14ac:knownFonts="1">
    <font>
      <sz val="11"/>
      <color theme="1"/>
      <name val="Calibri"/>
      <family val="2"/>
      <scheme val="minor"/>
    </font>
    <font>
      <sz val="18"/>
      <color theme="0" tint="0.89999084444715716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3" borderId="0" xfId="0" applyFill="1"/>
    <xf numFmtId="0" fontId="2" fillId="3" borderId="0" xfId="0" applyFont="1" applyFill="1" applyAlignment="1">
      <alignment horizontal="right"/>
    </xf>
    <xf numFmtId="0" fontId="2" fillId="3" borderId="1" xfId="0" applyFont="1" applyFill="1" applyBorder="1"/>
    <xf numFmtId="49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0" fontId="2" fillId="3" borderId="2" xfId="0" applyFont="1" applyFill="1" applyBorder="1"/>
    <xf numFmtId="3" fontId="4" fillId="3" borderId="3" xfId="0" applyNumberFormat="1" applyFont="1" applyFill="1" applyBorder="1"/>
    <xf numFmtId="49" fontId="4" fillId="3" borderId="4" xfId="0" applyNumberFormat="1" applyFont="1" applyFill="1" applyBorder="1"/>
    <xf numFmtId="1" fontId="4" fillId="3" borderId="4" xfId="0" applyNumberFormat="1" applyFont="1" applyFill="1" applyBorder="1"/>
    <xf numFmtId="164" fontId="4" fillId="3" borderId="4" xfId="0" applyNumberFormat="1" applyFont="1" applyFill="1" applyBorder="1"/>
    <xf numFmtId="164" fontId="4" fillId="3" borderId="5" xfId="0" applyNumberFormat="1" applyFont="1" applyFill="1" applyBorder="1"/>
    <xf numFmtId="0" fontId="3" fillId="0" borderId="0" xfId="1" applyAlignment="1">
      <alignment horizontal="center"/>
    </xf>
    <xf numFmtId="49" fontId="3" fillId="3" borderId="4" xfId="1" applyNumberFormat="1" applyFill="1" applyBorder="1" applyAlignment="1">
      <alignment horizontal="center"/>
    </xf>
    <xf numFmtId="49" fontId="4" fillId="3" borderId="1" xfId="0" applyNumberFormat="1" applyFont="1" applyFill="1" applyBorder="1"/>
    <xf numFmtId="49" fontId="3" fillId="3" borderId="1" xfId="1" applyNumberFormat="1" applyFill="1" applyBorder="1" applyAlignment="1">
      <alignment horizontal="center"/>
    </xf>
    <xf numFmtId="1" fontId="4" fillId="3" borderId="1" xfId="0" applyNumberFormat="1" applyFont="1" applyFill="1" applyBorder="1"/>
    <xf numFmtId="164" fontId="4" fillId="3" borderId="1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right"/>
    </xf>
    <xf numFmtId="164" fontId="4" fillId="3" borderId="8" xfId="0" applyNumberFormat="1" applyFont="1" applyFill="1" applyBorder="1"/>
    <xf numFmtId="0" fontId="0" fillId="3" borderId="0" xfId="0" applyFill="1" applyAlignment="1">
      <alignment horizontal="center"/>
    </xf>
    <xf numFmtId="0" fontId="3" fillId="3" borderId="7" xfId="1" applyNumberFormat="1" applyFont="1" applyFill="1" applyBorder="1"/>
    <xf numFmtId="3" fontId="4" fillId="3" borderId="0" xfId="0" applyNumberFormat="1" applyFont="1" applyFill="1" applyBorder="1"/>
    <xf numFmtId="164" fontId="4" fillId="3" borderId="0" xfId="0" applyNumberFormat="1" applyFont="1" applyFill="1" applyBorder="1"/>
    <xf numFmtId="49" fontId="0" fillId="3" borderId="1" xfId="0" applyNumberFormat="1" applyFill="1" applyBorder="1"/>
    <xf numFmtId="49" fontId="0" fillId="3" borderId="4" xfId="0" applyNumberFormat="1" applyFill="1" applyBorder="1" applyAlignment="1">
      <alignment horizontal="center"/>
    </xf>
    <xf numFmtId="49" fontId="3" fillId="3" borderId="9" xfId="1" applyNumberFormat="1" applyFill="1" applyBorder="1" applyAlignment="1">
      <alignment horizontal="center"/>
    </xf>
    <xf numFmtId="1" fontId="4" fillId="3" borderId="4" xfId="0" applyNumberFormat="1" applyFont="1" applyFill="1" applyBorder="1" applyAlignment="1">
      <alignment horizontal="right"/>
    </xf>
    <xf numFmtId="164" fontId="4" fillId="3" borderId="4" xfId="0" applyNumberFormat="1" applyFont="1" applyFill="1" applyBorder="1" applyAlignment="1">
      <alignment horizontal="right"/>
    </xf>
    <xf numFmtId="164" fontId="4" fillId="3" borderId="5" xfId="0" applyNumberFormat="1" applyFont="1" applyFill="1" applyBorder="1" applyAlignment="1">
      <alignment horizontal="right"/>
    </xf>
    <xf numFmtId="164" fontId="4" fillId="3" borderId="10" xfId="0" applyNumberFormat="1" applyFont="1" applyFill="1" applyBorder="1" applyAlignment="1">
      <alignment horizontal="right"/>
    </xf>
    <xf numFmtId="49" fontId="4" fillId="3" borderId="9" xfId="0" applyNumberFormat="1" applyFont="1" applyFill="1" applyBorder="1" applyAlignment="1">
      <alignment horizontal="left"/>
    </xf>
    <xf numFmtId="49" fontId="4" fillId="3" borderId="4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right"/>
    </xf>
    <xf numFmtId="2" fontId="4" fillId="3" borderId="4" xfId="0" applyNumberFormat="1" applyFont="1" applyFill="1" applyBorder="1" applyAlignment="1">
      <alignment horizontal="right"/>
    </xf>
    <xf numFmtId="1" fontId="4" fillId="3" borderId="9" xfId="0" applyNumberFormat="1" applyFont="1" applyFill="1" applyBorder="1" applyAlignment="1">
      <alignment horizontal="right"/>
    </xf>
    <xf numFmtId="164" fontId="4" fillId="3" borderId="9" xfId="0" applyNumberFormat="1" applyFont="1" applyFill="1" applyBorder="1" applyAlignment="1">
      <alignment horizontal="right"/>
    </xf>
    <xf numFmtId="49" fontId="4" fillId="3" borderId="1" xfId="0" applyNumberFormat="1" applyFont="1" applyFill="1" applyBorder="1" applyAlignment="1">
      <alignment horizontal="left"/>
    </xf>
    <xf numFmtId="1" fontId="4" fillId="3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</cellXfs>
  <cellStyles count="2">
    <cellStyle name="Link" xfId="1" builtinId="8"/>
    <cellStyle name="Standard" xfId="0" builtinId="0"/>
  </cellStyles>
  <dxfs count="9"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\ [$€-1007]"/>
      <fill>
        <patternFill patternType="solid">
          <fgColor indexed="64"/>
          <bgColor rgb="FFFFFFFF"/>
        </patternFill>
      </fill>
      <border>
        <left style="thin">
          <color rgb="FF000000"/>
        </lef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\ [$€-1007]"/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vertical style="thin">
          <color rgb="FF000000"/>
        </vertical>
      </border>
    </dxf>
    <dxf>
      <numFmt numFmtId="30" formatCode="@"/>
      <fill>
        <patternFill patternType="solid">
          <fgColor indexed="64"/>
          <bgColor rgb="FFFFFFFF"/>
        </patternFill>
      </fill>
      <border outline="0">
        <left style="thin">
          <color rgb="FF000000"/>
        </left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border outline="0">
        <left style="thin">
          <color rgb="FF000000"/>
        </left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border>
        <right style="thin">
          <color rgb="FF000000"/>
        </righ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 tint="0.89999084444715716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493296</xdr:colOff>
      <xdr:row>0</xdr:row>
      <xdr:rowOff>0</xdr:rowOff>
    </xdr:from>
    <xdr:to>
      <xdr:col>6</xdr:col>
      <xdr:colOff>1315246</xdr:colOff>
      <xdr:row>2</xdr:row>
      <xdr:rowOff>180474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2E8A656-AA1E-F6C4-359B-AE89713BF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6096" y="0"/>
          <a:ext cx="821950" cy="570999"/>
        </a:xfrm>
        <a:prstGeom prst="rect">
          <a:avLst/>
        </a:prstGeom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nsicht1" id="{FEB6E6B8-B94D-4B36-B0A4-822DFCD14F99}">
    <nsvFilter filterId="{95B24B1E-02BB-4FDA-8D7D-D0FF32E551F7}" ref="A4:G46" tableId="2"/>
  </namedSheetView>
  <namedSheetView name="Tabelle1" id="{85323B43-DE71-4969-9B23-612C2177C2C6}">
    <nsvFilter filterId="{95B24B1E-02BB-4FDA-8D7D-D0FF32E551F7}" ref="A4:G46" tableId="2"/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B24B1E-02BB-4FDA-8D7D-D0FF32E551F7}" name="Tabelle2" displayName="Tabelle2" ref="A4:G46" totalsRowShown="0" headerRowDxfId="8" dataDxfId="7">
  <autoFilter ref="A4:G46" xr:uid="{95B24B1E-02BB-4FDA-8D7D-D0FF32E551F7}"/>
  <tableColumns count="7">
    <tableColumn id="1" xr3:uid="{EF398944-B0D8-4890-91B4-95F47976D810}" name="Pos." dataDxfId="6">
      <calculatedColumnFormula>IF(B5="","",COUNTA($B$5:B5))</calculatedColumnFormula>
    </tableColumn>
    <tableColumn id="2" xr3:uid="{93A1D010-41BB-498B-90C6-E93A8642400F}" name="Artikel" dataDxfId="5"/>
    <tableColumn id="3" xr3:uid="{61706940-765A-4403-A968-AAD2D6D16197}" name="Artikel-Nr." dataDxfId="4"/>
    <tableColumn id="4" xr3:uid="{68AE1D3B-EBBB-4693-B211-AFA18E0B4E6E}" name="Link" dataDxfId="3"/>
    <tableColumn id="5" xr3:uid="{52E63BDB-717D-4065-B4C9-465A85055A82}" name="Menge" dataDxfId="2"/>
    <tableColumn id="6" xr3:uid="{4A9F5DBB-EC58-4026-B0AD-BF1B77294449}" name="Stückpreis" dataDxfId="1"/>
    <tableColumn id="7" xr3:uid="{92DF3514-310F-4C7A-9E9B-E51209FC9F04}" name="Gesamtpreis" dataDxfId="0">
      <calculatedColumnFormula>SUM(E5*F5)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3A1CC5B-E461-4BC1-AE1C-286956412572}">
  <we:reference id="wa104380955" version="3.16.2.1" store="de-DE" storeType="OMEX"/>
  <we:alternateReferences>
    <we:reference id="wa104380955" version="3.16.2.1" store="wa10438095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ichelt.de/entwicklerboards-solarpanel-0-5-w-debo-solar-0-5w-p254385.html?search=DEBO+Solar" TargetMode="External"/><Relationship Id="rId18" Type="http://schemas.openxmlformats.org/officeDocument/2006/relationships/hyperlink" Target="https://www.az-delivery.de/collections/leds/products/4-x-64er-led-matrix-display" TargetMode="External"/><Relationship Id="rId26" Type="http://schemas.openxmlformats.org/officeDocument/2006/relationships/hyperlink" Target="https://www.reichelt.de/de/en/li-ion-battery-9-v-block-7-4-v-500-mah-incl-microusb-chargi-akku-22708-p277530.html?trstct=pos_9&amp;nbc=1&amp;&amp;r=1" TargetMode="External"/><Relationship Id="rId39" Type="http://schemas.openxmlformats.org/officeDocument/2006/relationships/drawing" Target="../drawings/drawing1.xml"/><Relationship Id="rId21" Type="http://schemas.openxmlformats.org/officeDocument/2006/relationships/hyperlink" Target="https://item.szlcsc.com/562473.html" TargetMode="External"/><Relationship Id="rId34" Type="http://schemas.openxmlformats.org/officeDocument/2006/relationships/hyperlink" Target="https://shop.fillamentum.com/collections/pla-extrafill-filament/products/pla-extrafill-traffic-black" TargetMode="External"/><Relationship Id="rId7" Type="http://schemas.openxmlformats.org/officeDocument/2006/relationships/hyperlink" Target="https://www.az-delivery.de/products/40-stk-jumper-wire-male-to-male-20-zentimeter" TargetMode="External"/><Relationship Id="rId2" Type="http://schemas.openxmlformats.org/officeDocument/2006/relationships/hyperlink" Target="https://www.az-delivery.de/fr/products/esp-32-dev-kit-c-v4?variant=30871551836256" TargetMode="External"/><Relationship Id="rId16" Type="http://schemas.openxmlformats.org/officeDocument/2006/relationships/hyperlink" Target="https://www.reichelt.de/de/en/raspberry-display-lcd-touch-7-ips-rpi-lcd-7td-ips-p317040.html?r=1" TargetMode="External"/><Relationship Id="rId20" Type="http://schemas.openxmlformats.org/officeDocument/2006/relationships/hyperlink" Target="https://item.szlcsc.com/562474.html" TargetMode="External"/><Relationship Id="rId29" Type="http://schemas.openxmlformats.org/officeDocument/2006/relationships/hyperlink" Target="https://www.reichelt.de/piano-dip-schalter-4-polig-dp-04-p7171.html?search=DIP+schalter" TargetMode="External"/><Relationship Id="rId41" Type="http://schemas.microsoft.com/office/2019/04/relationships/namedSheetView" Target="../namedSheetViews/namedSheetView1.xml"/><Relationship Id="rId1" Type="http://schemas.openxmlformats.org/officeDocument/2006/relationships/hyperlink" Target="https://www.az-delivery.de/fr/products/dht22?variant=6112546029595" TargetMode="External"/><Relationship Id="rId6" Type="http://schemas.openxmlformats.org/officeDocument/2006/relationships/hyperlink" Target="https://www.az-delivery.de/products/40-stk-jumper-wire-female-to-male-20-zentimeter?variant=37098560658" TargetMode="External"/><Relationship Id="rId11" Type="http://schemas.openxmlformats.org/officeDocument/2006/relationships/hyperlink" Target="https://www.reichelt.de/raspberry-pi-adapter-micro-hdmi-auf-hdmi-1m-schwarz-rpi-m-hdmi-hdmi2-p270099.html?search=m-hdmi" TargetMode="External"/><Relationship Id="rId24" Type="http://schemas.openxmlformats.org/officeDocument/2006/relationships/hyperlink" Target="https://www.amazon.de/Membranpumpe-Elektrische-Saugpumpen-Teekocher-Wasserk&#252;hlung/dp/B07Y2Z4SWB/ref=dp_prsubs_sccl_2/257-5214073-3300331?pd_rd_w=GIVZW&amp;content-id=amzn1.sym.9fc12f70-08c4-4be7-82d7-7298281e92c6&amp;pf_rd_p=9fc12f70-08c4-4be7-82d7-7298281e92c6&amp;pf_rd_r=289A8YFPNCRYT3DDAGAY&amp;pd_rd_wg=6mqQt&amp;pd_rd_r=d3fbbee1-49f5-4993-b370-54f57030eb19&amp;pd_rd_i=B07Y2Z4SWB&amp;psc=1" TargetMode="External"/><Relationship Id="rId32" Type="http://schemas.openxmlformats.org/officeDocument/2006/relationships/hyperlink" Target="https://shop.leyendecker.de/plattenwerkstoffe/plexiglas/5943/plexiglas-xt-farblos?c=537" TargetMode="External"/><Relationship Id="rId37" Type="http://schemas.openxmlformats.org/officeDocument/2006/relationships/hyperlink" Target="https://jlcpcb.com/" TargetMode="External"/><Relationship Id="rId40" Type="http://schemas.openxmlformats.org/officeDocument/2006/relationships/table" Target="../tables/table1.xml"/><Relationship Id="rId5" Type="http://schemas.openxmlformats.org/officeDocument/2006/relationships/hyperlink" Target="https://www.az-delivery.de/products/40-stk-jumper-wire" TargetMode="External"/><Relationship Id="rId15" Type="http://schemas.openxmlformats.org/officeDocument/2006/relationships/hyperlink" Target="https://www.reichelt.de/raspberry-pi-micro-usb-power-kabel-rpi-micro-usb-10-p161478.html?search=rpi+micro+usb" TargetMode="External"/><Relationship Id="rId23" Type="http://schemas.openxmlformats.org/officeDocument/2006/relationships/hyperlink" Target="https://item.szlcsc.com/2776437.html?ref=editor&amp;logined=true" TargetMode="External"/><Relationship Id="rId28" Type="http://schemas.openxmlformats.org/officeDocument/2006/relationships/hyperlink" Target="https://www.reichelt.de/piano-dip-schalter-8-polig-dp-08-p7173.html?search=Dip+schalter" TargetMode="External"/><Relationship Id="rId36" Type="http://schemas.openxmlformats.org/officeDocument/2006/relationships/hyperlink" Target="https://shop.leyendecker.de/bauholz-hobelware/rahmenholz/gehobelt/204/rahmenholz-fichte-4-seitig-gehobelt-kanten-gerundet" TargetMode="External"/><Relationship Id="rId10" Type="http://schemas.openxmlformats.org/officeDocument/2006/relationships/hyperlink" Target="https://www.reichelt.de/entwicklerboards-ladegeraet-fuer-li-ion-lipo-akkus-usb-dc-sol-debo-pwr-solar1-p235495.html?search=DEBO+PWR" TargetMode="External"/><Relationship Id="rId19" Type="http://schemas.openxmlformats.org/officeDocument/2006/relationships/hyperlink" Target="https://item.szlcsc.com/2776437.html?ref=editor&amp;logined=true" TargetMode="External"/><Relationship Id="rId31" Type="http://schemas.openxmlformats.org/officeDocument/2006/relationships/hyperlink" Target="https://www.amazon.com/-/de/dp/B09XHJ9KRX/ref=sr_1_3?__mk_de_DE=&#197;M&#197;&#381;&#213;&#209;&amp;crid=21A3PT2T799RA&amp;keywords=2.8%22%2BDisplay%2BTFT&amp;qid=1687904376&amp;sprefix=2.8%2Bdisplay%2Btft%2Caps%2C500&amp;sr=8-3&amp;th=1" TargetMode="External"/><Relationship Id="rId4" Type="http://schemas.openxmlformats.org/officeDocument/2006/relationships/hyperlink" Target="https://www.az-delivery.de/products/dsn-vc288-volt-amperemeter?variant=6112976175131" TargetMode="External"/><Relationship Id="rId9" Type="http://schemas.openxmlformats.org/officeDocument/2006/relationships/hyperlink" Target="https://www.reichelt.de/be-quiet-pure-wings-2-80-mm-bqt-bl044-p142573.html?search=BQT+BL" TargetMode="External"/><Relationship Id="rId14" Type="http://schemas.openxmlformats.org/officeDocument/2006/relationships/hyperlink" Target="https://www.reichelt.de/entwicklerboards-breakout-board-mit-microusb-debo-microusb-p235502.html?search=debo+mi" TargetMode="External"/><Relationship Id="rId22" Type="http://schemas.openxmlformats.org/officeDocument/2006/relationships/hyperlink" Target="https://item.szlcsc.com/53723.html" TargetMode="External"/><Relationship Id="rId27" Type="http://schemas.openxmlformats.org/officeDocument/2006/relationships/hyperlink" Target="https://www.reichelt.de/feinsicherung-6-3x32mm-flink-f-250ma-eska-632-011-p278885.html?CCOUNTRY=445&amp;LANGUAGE=de&amp;&amp;r=1&amp;gclid=CjwKCAjwkeqkBhAnEiwA5U-uMw8hYmuOcz8DypZ2zE7e8k8PuAoeFJmx3YeaMDelpAye7POHmwTkLBoCMt0QAvD_BwE" TargetMode="External"/><Relationship Id="rId30" Type="http://schemas.openxmlformats.org/officeDocument/2006/relationships/hyperlink" Target="https://www.amazon.de/Hochwertiges-Sicherungshalter-Sicherungshaltergeh&#228;use-Transparenter-Leiterplattenmontage-Haltergeh&#228;use-Sicherungen/dp/B098SF3BHB/ref=sr_1_27?__mk_de_DE=&#197;M&#197;&#381;&#213;&#209;&amp;crid=16QEWOTZLIHKR&amp;keywords=glassicherung+halter&amp;qid=1687903879&amp;sprefix=glassicherung+halt%2Caps%2C101&amp;sr=8-27" TargetMode="External"/><Relationship Id="rId35" Type="http://schemas.openxmlformats.org/officeDocument/2006/relationships/hyperlink" Target="https://shop.leyendecker.de/plattenwerkstoffe/sperrholz-tischlerplatten/bausperrholz/1802/sperrholzplatte-elliottis-pine-c/c-wbp-verleimung" TargetMode="External"/><Relationship Id="rId8" Type="http://schemas.openxmlformats.org/officeDocument/2006/relationships/hyperlink" Target="https://www.az-delivery.de/products/kf-301-relais-modul-mit-low-level-trigger?variant=19481728581728" TargetMode="External"/><Relationship Id="rId3" Type="http://schemas.openxmlformats.org/officeDocument/2006/relationships/hyperlink" Target="https://www.az-delivery.de/fr/products/bodenfeuchte-sensor-modul-v1-2?variant=12461193887840" TargetMode="External"/><Relationship Id="rId12" Type="http://schemas.openxmlformats.org/officeDocument/2006/relationships/hyperlink" Target="https://www.reichelt.de/entwicklerboards-neopixel-ring-mit-16-ws2812-rgb-leds-debo-led-np16-p235466.html?search=DEBO+LED+NP" TargetMode="External"/><Relationship Id="rId17" Type="http://schemas.openxmlformats.org/officeDocument/2006/relationships/hyperlink" Target="https://www.az-delivery.de/products/buzzer-modul-aktiv" TargetMode="External"/><Relationship Id="rId25" Type="http://schemas.openxmlformats.org/officeDocument/2006/relationships/hyperlink" Target="https://www.reichelt.de/de/en/rocker-switch-2-pin-off-green-illuminated-wippe-1855-1108-p36783.html?trstct=pos_2&amp;nbc=1&amp;&amp;r=1" TargetMode="External"/><Relationship Id="rId33" Type="http://schemas.openxmlformats.org/officeDocument/2006/relationships/hyperlink" Target="https://www.amazon.de/Lapp-Kabel-Litze-H07V-K-4520041/dp/B00591I7PU/ref=sr_1_1?__mk_de_DE=&#197;M&#197;&#381;&#213;&#209;&amp;crid=2RRKH0DPR89ND&amp;keywords=leitung+1&amp;qid=1687894718&amp;sprefix=leitung+1%2Caps%2C116&amp;sr=8-1" TargetMode="External"/><Relationship Id="rId3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7"/>
  <sheetViews>
    <sheetView tabSelected="1" zoomScale="130" zoomScaleNormal="130" zoomScaleSheetLayoutView="145" zoomScalePageLayoutView="115" workbookViewId="0">
      <selection activeCell="C29" sqref="C29"/>
    </sheetView>
  </sheetViews>
  <sheetFormatPr baseColWidth="10" defaultColWidth="9.140625" defaultRowHeight="15" x14ac:dyDescent="0.25"/>
  <cols>
    <col min="1" max="1" width="10" customWidth="1"/>
    <col min="2" max="2" width="59.140625" customWidth="1"/>
    <col min="3" max="3" width="27.42578125" customWidth="1"/>
    <col min="4" max="4" width="8.7109375" customWidth="1"/>
    <col min="5" max="5" width="12.42578125" customWidth="1"/>
    <col min="6" max="6" width="17" customWidth="1"/>
    <col min="7" max="7" width="19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5.75" thickBot="1" x14ac:dyDescent="0.3">
      <c r="A2" s="2" t="s">
        <v>0</v>
      </c>
      <c r="B2" s="3" t="s">
        <v>10</v>
      </c>
      <c r="C2" s="25" t="s">
        <v>42</v>
      </c>
      <c r="D2" s="25"/>
      <c r="E2" s="25"/>
      <c r="F2" s="25"/>
      <c r="G2" s="1"/>
    </row>
    <row r="3" spans="1:7" ht="15.75" thickBot="1" x14ac:dyDescent="0.3">
      <c r="A3" s="2" t="s">
        <v>1</v>
      </c>
      <c r="B3" s="8" t="s">
        <v>2</v>
      </c>
      <c r="C3" s="1"/>
      <c r="D3" s="1"/>
      <c r="E3" s="1"/>
      <c r="F3" s="1"/>
      <c r="G3" s="1"/>
    </row>
    <row r="4" spans="1:7" ht="42.75" customHeight="1" x14ac:dyDescent="0.25">
      <c r="A4" s="6" t="s">
        <v>3</v>
      </c>
      <c r="B4" s="4" t="s">
        <v>4</v>
      </c>
      <c r="C4" s="4" t="s">
        <v>5</v>
      </c>
      <c r="D4" s="4" t="s">
        <v>6</v>
      </c>
      <c r="E4" s="7" t="s">
        <v>7</v>
      </c>
      <c r="F4" s="5" t="s">
        <v>8</v>
      </c>
      <c r="G4" s="5" t="s">
        <v>9</v>
      </c>
    </row>
    <row r="5" spans="1:7" x14ac:dyDescent="0.25">
      <c r="A5" s="9">
        <f>IF(B5="","",COUNTA($B$5:B5))</f>
        <v>1</v>
      </c>
      <c r="B5" s="10" t="s">
        <v>11</v>
      </c>
      <c r="C5" s="10" t="s">
        <v>12</v>
      </c>
      <c r="D5" s="14" t="s">
        <v>13</v>
      </c>
      <c r="E5" s="11">
        <v>2</v>
      </c>
      <c r="F5" s="12">
        <v>6.33</v>
      </c>
      <c r="G5" s="13">
        <f t="shared" ref="G5:G12" si="0">SUM(E5*F5)</f>
        <v>12.66</v>
      </c>
    </row>
    <row r="6" spans="1:7" x14ac:dyDescent="0.25">
      <c r="A6" s="9">
        <f>IF(B6="","",COUNTA($B$5:B6))</f>
        <v>2</v>
      </c>
      <c r="B6" s="10" t="s">
        <v>14</v>
      </c>
      <c r="C6" s="10" t="s">
        <v>15</v>
      </c>
      <c r="D6" s="15" t="s">
        <v>13</v>
      </c>
      <c r="E6" s="11">
        <v>2</v>
      </c>
      <c r="F6" s="12">
        <v>9.33</v>
      </c>
      <c r="G6" s="13">
        <f t="shared" si="0"/>
        <v>18.66</v>
      </c>
    </row>
    <row r="7" spans="1:7" x14ac:dyDescent="0.25">
      <c r="A7" s="9">
        <f>IF(B7="","",COUNTA($B$5:B7))</f>
        <v>3</v>
      </c>
      <c r="B7" s="10" t="s">
        <v>16</v>
      </c>
      <c r="C7" s="10" t="s">
        <v>17</v>
      </c>
      <c r="D7" s="15" t="s">
        <v>13</v>
      </c>
      <c r="E7" s="11">
        <v>2</v>
      </c>
      <c r="F7" s="12">
        <v>3.99</v>
      </c>
      <c r="G7" s="13">
        <f t="shared" si="0"/>
        <v>7.98</v>
      </c>
    </row>
    <row r="8" spans="1:7" x14ac:dyDescent="0.25">
      <c r="A8" s="9">
        <f>IF(B8="","",COUNTA($B$5:B8))</f>
        <v>4</v>
      </c>
      <c r="B8" s="10" t="s">
        <v>18</v>
      </c>
      <c r="C8" s="10" t="s">
        <v>19</v>
      </c>
      <c r="D8" s="15" t="s">
        <v>13</v>
      </c>
      <c r="E8" s="11">
        <v>3</v>
      </c>
      <c r="F8" s="12">
        <v>4.33</v>
      </c>
      <c r="G8" s="13">
        <f t="shared" si="0"/>
        <v>12.99</v>
      </c>
    </row>
    <row r="9" spans="1:7" x14ac:dyDescent="0.25">
      <c r="A9" s="9">
        <f>IF(B9="","",COUNTA($B$5:B9))</f>
        <v>5</v>
      </c>
      <c r="B9" s="10" t="s">
        <v>20</v>
      </c>
      <c r="C9" s="10" t="s">
        <v>21</v>
      </c>
      <c r="D9" s="15" t="s">
        <v>13</v>
      </c>
      <c r="E9" s="11">
        <v>1</v>
      </c>
      <c r="F9" s="12">
        <v>5.29</v>
      </c>
      <c r="G9" s="13">
        <f t="shared" si="0"/>
        <v>5.29</v>
      </c>
    </row>
    <row r="10" spans="1:7" x14ac:dyDescent="0.25">
      <c r="A10" s="9">
        <f>IF(B10="","",COUNTA($B$5:B10))</f>
        <v>6</v>
      </c>
      <c r="B10" s="10" t="s">
        <v>22</v>
      </c>
      <c r="C10" s="10" t="s">
        <v>23</v>
      </c>
      <c r="D10" s="15" t="s">
        <v>13</v>
      </c>
      <c r="E10" s="11">
        <v>3</v>
      </c>
      <c r="F10" s="12">
        <v>2.66</v>
      </c>
      <c r="G10" s="13">
        <f t="shared" si="0"/>
        <v>7.98</v>
      </c>
    </row>
    <row r="11" spans="1:7" x14ac:dyDescent="0.25">
      <c r="A11" s="9">
        <f>IF(B11="","",COUNTA($B$5:B11))</f>
        <v>7</v>
      </c>
      <c r="B11" s="10" t="s">
        <v>24</v>
      </c>
      <c r="C11" s="10" t="s">
        <v>25</v>
      </c>
      <c r="D11" s="15" t="s">
        <v>13</v>
      </c>
      <c r="E11" s="11">
        <v>1</v>
      </c>
      <c r="F11" s="12">
        <v>4.99</v>
      </c>
      <c r="G11" s="13">
        <f t="shared" si="0"/>
        <v>4.99</v>
      </c>
    </row>
    <row r="12" spans="1:7" x14ac:dyDescent="0.25">
      <c r="A12" s="9">
        <f>IF(B12="","",COUNTA($B$5:B12))</f>
        <v>8</v>
      </c>
      <c r="B12" s="10" t="s">
        <v>26</v>
      </c>
      <c r="C12" s="10" t="s">
        <v>27</v>
      </c>
      <c r="D12" s="15" t="s">
        <v>13</v>
      </c>
      <c r="E12" s="11">
        <v>3</v>
      </c>
      <c r="F12" s="12">
        <v>1.66</v>
      </c>
      <c r="G12" s="13">
        <f t="shared" si="0"/>
        <v>4.9799999999999995</v>
      </c>
    </row>
    <row r="13" spans="1:7" x14ac:dyDescent="0.25">
      <c r="A13" s="9">
        <f>IF(B13="","",COUNTA($B$5:B13))</f>
        <v>9</v>
      </c>
      <c r="B13" s="10" t="s">
        <v>45</v>
      </c>
      <c r="C13" s="10" t="s">
        <v>46</v>
      </c>
      <c r="D13" s="15" t="s">
        <v>13</v>
      </c>
      <c r="E13" s="11">
        <v>1</v>
      </c>
      <c r="F13" s="12">
        <v>3.49</v>
      </c>
      <c r="G13" s="13">
        <f>SUM(E13*F13)</f>
        <v>3.49</v>
      </c>
    </row>
    <row r="14" spans="1:7" x14ac:dyDescent="0.25">
      <c r="A14" s="9">
        <f>IF(B14="","",COUNTA($B$5:B14))</f>
        <v>10</v>
      </c>
      <c r="B14" s="10" t="s">
        <v>47</v>
      </c>
      <c r="C14" s="10" t="s">
        <v>48</v>
      </c>
      <c r="D14" s="15" t="s">
        <v>13</v>
      </c>
      <c r="E14" s="11">
        <v>1</v>
      </c>
      <c r="F14" s="12">
        <v>11.29</v>
      </c>
      <c r="G14" s="13">
        <f>SUM(E14*F14)</f>
        <v>11.29</v>
      </c>
    </row>
    <row r="15" spans="1:7" ht="15.75" thickBot="1" x14ac:dyDescent="0.3">
      <c r="A15" s="27" t="str">
        <f>IF(B15="","",COUNTA($B$5:B15))</f>
        <v/>
      </c>
      <c r="B15" s="16"/>
      <c r="C15" s="16"/>
      <c r="D15" s="17"/>
      <c r="E15" s="18"/>
      <c r="F15" s="19"/>
      <c r="G15" s="19"/>
    </row>
    <row r="16" spans="1:7" x14ac:dyDescent="0.25">
      <c r="A16" s="9">
        <f>IF(B16="","",COUNTA($B$5:B16))</f>
        <v>11</v>
      </c>
      <c r="B16" s="10" t="s">
        <v>43</v>
      </c>
      <c r="C16" s="10" t="s">
        <v>44</v>
      </c>
      <c r="D16" s="15" t="s">
        <v>13</v>
      </c>
      <c r="E16" s="11">
        <v>1</v>
      </c>
      <c r="F16" s="12">
        <v>89.95</v>
      </c>
      <c r="G16" s="13">
        <f>SUM(E16*F16)</f>
        <v>89.95</v>
      </c>
    </row>
    <row r="17" spans="1:7" x14ac:dyDescent="0.25">
      <c r="A17" s="9">
        <f>IF(B17="","",COUNTA($B$5:B17))</f>
        <v>12</v>
      </c>
      <c r="B17" s="10" t="s">
        <v>28</v>
      </c>
      <c r="C17" s="10" t="s">
        <v>29</v>
      </c>
      <c r="D17" s="15" t="s">
        <v>13</v>
      </c>
      <c r="E17" s="11">
        <v>2</v>
      </c>
      <c r="F17" s="12">
        <v>7.4</v>
      </c>
      <c r="G17" s="13">
        <f t="shared" ref="G17:G23" si="1">SUM(E17*F17)</f>
        <v>14.8</v>
      </c>
    </row>
    <row r="18" spans="1:7" x14ac:dyDescent="0.25">
      <c r="A18" s="9">
        <f>IF(B18="","",COUNTA($B$5:B18))</f>
        <v>13</v>
      </c>
      <c r="B18" s="10" t="s">
        <v>30</v>
      </c>
      <c r="C18" s="10" t="s">
        <v>31</v>
      </c>
      <c r="D18" s="15" t="s">
        <v>13</v>
      </c>
      <c r="E18" s="11">
        <v>1</v>
      </c>
      <c r="F18" s="12">
        <v>21.95</v>
      </c>
      <c r="G18" s="13">
        <f t="shared" si="1"/>
        <v>21.95</v>
      </c>
    </row>
    <row r="19" spans="1:7" x14ac:dyDescent="0.25">
      <c r="A19" s="9">
        <f>IF(B19="","",COUNTA($B$5:B19))</f>
        <v>14</v>
      </c>
      <c r="B19" s="10" t="s">
        <v>32</v>
      </c>
      <c r="C19" s="10" t="s">
        <v>33</v>
      </c>
      <c r="D19" s="15" t="s">
        <v>13</v>
      </c>
      <c r="E19" s="11">
        <v>1</v>
      </c>
      <c r="F19" s="12">
        <v>5.8</v>
      </c>
      <c r="G19" s="13">
        <f t="shared" si="1"/>
        <v>5.8</v>
      </c>
    </row>
    <row r="20" spans="1:7" x14ac:dyDescent="0.25">
      <c r="A20" s="9">
        <f>IF(B20="","",COUNTA($B$5:B20))</f>
        <v>15</v>
      </c>
      <c r="B20" s="10" t="s">
        <v>34</v>
      </c>
      <c r="C20" s="10" t="s">
        <v>35</v>
      </c>
      <c r="D20" s="15" t="s">
        <v>13</v>
      </c>
      <c r="E20" s="11">
        <v>1</v>
      </c>
      <c r="F20" s="12">
        <v>12.9</v>
      </c>
      <c r="G20" s="13">
        <f t="shared" si="1"/>
        <v>12.9</v>
      </c>
    </row>
    <row r="21" spans="1:7" x14ac:dyDescent="0.25">
      <c r="A21" s="9">
        <f>IF(B21="","",COUNTA($B$5:B21))</f>
        <v>16</v>
      </c>
      <c r="B21" s="10" t="s">
        <v>36</v>
      </c>
      <c r="C21" s="10" t="s">
        <v>37</v>
      </c>
      <c r="D21" s="15" t="s">
        <v>13</v>
      </c>
      <c r="E21" s="11">
        <v>6</v>
      </c>
      <c r="F21" s="12">
        <v>3.15</v>
      </c>
      <c r="G21" s="13">
        <f t="shared" si="1"/>
        <v>18.899999999999999</v>
      </c>
    </row>
    <row r="22" spans="1:7" x14ac:dyDescent="0.25">
      <c r="A22" s="9">
        <f>IF(B22="","",COUNTA($B$5:B22))</f>
        <v>17</v>
      </c>
      <c r="B22" s="10" t="s">
        <v>38</v>
      </c>
      <c r="C22" s="10" t="s">
        <v>39</v>
      </c>
      <c r="D22" s="15" t="s">
        <v>13</v>
      </c>
      <c r="E22" s="11">
        <v>1</v>
      </c>
      <c r="F22" s="12">
        <v>1.9</v>
      </c>
      <c r="G22" s="13">
        <f t="shared" si="1"/>
        <v>1.9</v>
      </c>
    </row>
    <row r="23" spans="1:7" x14ac:dyDescent="0.25">
      <c r="A23" s="9">
        <f>IF(B23="","",COUNTA($B$5:B23))</f>
        <v>18</v>
      </c>
      <c r="B23" s="10" t="s">
        <v>40</v>
      </c>
      <c r="C23" s="10" t="s">
        <v>41</v>
      </c>
      <c r="D23" s="15" t="s">
        <v>13</v>
      </c>
      <c r="E23" s="11">
        <v>1</v>
      </c>
      <c r="F23" s="12">
        <v>4.0999999999999996</v>
      </c>
      <c r="G23" s="13">
        <f t="shared" si="1"/>
        <v>4.0999999999999996</v>
      </c>
    </row>
    <row r="24" spans="1:7" ht="15.75" thickBot="1" x14ac:dyDescent="0.3">
      <c r="A24" s="27" t="str">
        <f>IF(B24="","",COUNTA($B$5:B24))</f>
        <v/>
      </c>
      <c r="B24" s="16"/>
      <c r="C24" s="16"/>
      <c r="D24" s="17"/>
      <c r="E24" s="18"/>
      <c r="F24" s="19"/>
      <c r="G24" s="19"/>
    </row>
    <row r="25" spans="1:7" x14ac:dyDescent="0.25">
      <c r="A25" s="9">
        <f>IF(B25="","",COUNTA($B$5:B25))</f>
        <v>19</v>
      </c>
      <c r="B25" s="10" t="s">
        <v>49</v>
      </c>
      <c r="C25" s="10" t="s">
        <v>50</v>
      </c>
      <c r="D25" s="15" t="s">
        <v>13</v>
      </c>
      <c r="E25" s="11">
        <v>1</v>
      </c>
      <c r="F25" s="12">
        <v>2.3E-2</v>
      </c>
      <c r="G25" s="13">
        <f>SUM(E25*F25)</f>
        <v>2.3E-2</v>
      </c>
    </row>
    <row r="26" spans="1:7" x14ac:dyDescent="0.25">
      <c r="A26" s="9">
        <f>IF(B26="","",COUNTA($B$5:B26))</f>
        <v>20</v>
      </c>
      <c r="B26" s="10" t="s">
        <v>51</v>
      </c>
      <c r="C26" s="10" t="s">
        <v>52</v>
      </c>
      <c r="D26" s="15" t="s">
        <v>13</v>
      </c>
      <c r="E26" s="11">
        <v>1</v>
      </c>
      <c r="F26" s="12">
        <v>1.4E-2</v>
      </c>
      <c r="G26" s="13">
        <f>SUM(E26*F26)</f>
        <v>1.4E-2</v>
      </c>
    </row>
    <row r="27" spans="1:7" x14ac:dyDescent="0.25">
      <c r="A27" s="9">
        <f>IF(B27="","",COUNTA($B$5:B27))</f>
        <v>21</v>
      </c>
      <c r="B27" s="10" t="s">
        <v>53</v>
      </c>
      <c r="C27" s="10" t="s">
        <v>54</v>
      </c>
      <c r="D27" s="15" t="s">
        <v>13</v>
      </c>
      <c r="E27" s="11">
        <v>1</v>
      </c>
      <c r="F27" s="12">
        <v>0.01</v>
      </c>
      <c r="G27" s="13">
        <f>SUM(E27*F27)</f>
        <v>0.01</v>
      </c>
    </row>
    <row r="28" spans="1:7" x14ac:dyDescent="0.25">
      <c r="A28" s="9">
        <f>IF(B28="","",COUNTA($B$5:B28))</f>
        <v>22</v>
      </c>
      <c r="B28" s="10" t="s">
        <v>55</v>
      </c>
      <c r="C28" s="10" t="s">
        <v>56</v>
      </c>
      <c r="D28" s="15" t="s">
        <v>13</v>
      </c>
      <c r="E28" s="11">
        <v>1</v>
      </c>
      <c r="F28" s="12">
        <v>1.4E-2</v>
      </c>
      <c r="G28" s="13">
        <f>SUM(E28*F28)</f>
        <v>1.4E-2</v>
      </c>
    </row>
    <row r="29" spans="1:7" x14ac:dyDescent="0.25">
      <c r="A29" s="9">
        <f>IF(B29="","",COUNTA($B$5:B29))</f>
        <v>23</v>
      </c>
      <c r="B29" s="10" t="s">
        <v>57</v>
      </c>
      <c r="C29" s="10" t="s">
        <v>58</v>
      </c>
      <c r="D29" s="15" t="s">
        <v>13</v>
      </c>
      <c r="E29" s="11">
        <v>1</v>
      </c>
      <c r="F29" s="12">
        <v>3.3000000000000002E-2</v>
      </c>
      <c r="G29" s="13">
        <f>SUM(E29*F29)</f>
        <v>3.3000000000000002E-2</v>
      </c>
    </row>
    <row r="30" spans="1:7" x14ac:dyDescent="0.25">
      <c r="A30" s="9">
        <f>IF(B30="","",COUNTA($B$5:B30))</f>
        <v>24</v>
      </c>
      <c r="B30" s="10" t="s">
        <v>85</v>
      </c>
      <c r="C30" s="10" t="s">
        <v>86</v>
      </c>
      <c r="D30" s="15" t="s">
        <v>13</v>
      </c>
      <c r="E30" s="11">
        <v>1</v>
      </c>
      <c r="F30" s="12">
        <v>76.540000000000006</v>
      </c>
      <c r="G30" s="13">
        <f>SUM(E30*F30)</f>
        <v>76.540000000000006</v>
      </c>
    </row>
    <row r="31" spans="1:7" ht="15.75" thickBot="1" x14ac:dyDescent="0.3">
      <c r="A31" s="27" t="str">
        <f>IF(B31="","",COUNTA($B$5:B31))</f>
        <v/>
      </c>
      <c r="B31" s="16"/>
      <c r="C31" s="16"/>
      <c r="D31" s="29"/>
      <c r="E31" s="18"/>
      <c r="F31" s="19"/>
      <c r="G31" s="28"/>
    </row>
    <row r="32" spans="1:7" x14ac:dyDescent="0.25">
      <c r="A32" s="9">
        <f>IF(B32="","",COUNTA($B$5:B32))</f>
        <v>25</v>
      </c>
      <c r="B32" s="36" t="s">
        <v>59</v>
      </c>
      <c r="C32" s="36" t="s">
        <v>60</v>
      </c>
      <c r="D32" s="31" t="s">
        <v>13</v>
      </c>
      <c r="E32" s="32">
        <v>1</v>
      </c>
      <c r="F32" s="33">
        <v>20</v>
      </c>
      <c r="G32" s="35">
        <f>SUM(E32*F32)</f>
        <v>20</v>
      </c>
    </row>
    <row r="33" spans="1:7" x14ac:dyDescent="0.25">
      <c r="A33" s="9">
        <f>IF(B33="","",COUNTA($B$5:B33))</f>
        <v>26</v>
      </c>
      <c r="B33" s="37" t="s">
        <v>62</v>
      </c>
      <c r="C33" s="37" t="s">
        <v>61</v>
      </c>
      <c r="D33" s="15" t="s">
        <v>13</v>
      </c>
      <c r="E33" s="32">
        <v>1</v>
      </c>
      <c r="F33" s="33">
        <v>4.6500000000000004</v>
      </c>
      <c r="G33" s="34">
        <f>SUM(E33*F33)</f>
        <v>4.6500000000000004</v>
      </c>
    </row>
    <row r="34" spans="1:7" x14ac:dyDescent="0.25">
      <c r="A34" s="9">
        <f>IF(B34="","",COUNTA($B$5:B34))</f>
        <v>27</v>
      </c>
      <c r="B34" s="37" t="s">
        <v>64</v>
      </c>
      <c r="C34" s="37" t="s">
        <v>63</v>
      </c>
      <c r="D34" s="15" t="s">
        <v>13</v>
      </c>
      <c r="E34" s="32">
        <v>1</v>
      </c>
      <c r="F34" s="33">
        <v>10.7</v>
      </c>
      <c r="G34" s="34">
        <f>SUM(E34*F34)</f>
        <v>10.7</v>
      </c>
    </row>
    <row r="35" spans="1:7" x14ac:dyDescent="0.25">
      <c r="A35" s="9">
        <f>IF(B35="","",COUNTA($B$5:B35))</f>
        <v>28</v>
      </c>
      <c r="B35" s="37" t="s">
        <v>66</v>
      </c>
      <c r="C35" s="37" t="s">
        <v>65</v>
      </c>
      <c r="D35" s="15" t="s">
        <v>13</v>
      </c>
      <c r="E35" s="32">
        <v>1</v>
      </c>
      <c r="F35" s="33">
        <v>0.86</v>
      </c>
      <c r="G35" s="34">
        <f>SUM(E35*F35)</f>
        <v>0.86</v>
      </c>
    </row>
    <row r="36" spans="1:7" x14ac:dyDescent="0.25">
      <c r="A36" s="9">
        <f>IF(B36="","",COUNTA($B$5:B36))</f>
        <v>29</v>
      </c>
      <c r="B36" s="37" t="s">
        <v>68</v>
      </c>
      <c r="C36" s="37" t="s">
        <v>67</v>
      </c>
      <c r="D36" s="15" t="s">
        <v>13</v>
      </c>
      <c r="E36" s="32">
        <v>1</v>
      </c>
      <c r="F36" s="33">
        <v>0.52</v>
      </c>
      <c r="G36" s="34">
        <f>SUM(E36*F36)</f>
        <v>0.52</v>
      </c>
    </row>
    <row r="37" spans="1:7" x14ac:dyDescent="0.25">
      <c r="A37" s="9">
        <f>IF(B37="","",COUNTA($B$5:B37))</f>
        <v>30</v>
      </c>
      <c r="B37" s="37" t="s">
        <v>70</v>
      </c>
      <c r="C37" s="37" t="s">
        <v>69</v>
      </c>
      <c r="D37" s="15" t="s">
        <v>13</v>
      </c>
      <c r="E37" s="32">
        <v>1</v>
      </c>
      <c r="F37" s="33">
        <v>0.35</v>
      </c>
      <c r="G37" s="34">
        <f>SUM(E37*F37)</f>
        <v>0.35</v>
      </c>
    </row>
    <row r="38" spans="1:7" x14ac:dyDescent="0.25">
      <c r="A38" s="9">
        <f>IF(B38="","",COUNTA($B$5:B38))</f>
        <v>31</v>
      </c>
      <c r="B38" s="37" t="s">
        <v>72</v>
      </c>
      <c r="C38" s="37" t="s">
        <v>71</v>
      </c>
      <c r="D38" s="15" t="s">
        <v>13</v>
      </c>
      <c r="E38" s="32">
        <v>1</v>
      </c>
      <c r="F38" s="33">
        <v>11.89</v>
      </c>
      <c r="G38" s="34">
        <f>SUM(E38*F38)</f>
        <v>11.89</v>
      </c>
    </row>
    <row r="39" spans="1:7" x14ac:dyDescent="0.25">
      <c r="A39" s="9">
        <f>IF(B39="","",COUNTA($B$5:B39))</f>
        <v>32</v>
      </c>
      <c r="B39" s="37" t="s">
        <v>74</v>
      </c>
      <c r="C39" s="37" t="s">
        <v>73</v>
      </c>
      <c r="D39" s="15" t="s">
        <v>13</v>
      </c>
      <c r="E39" s="32">
        <v>1</v>
      </c>
      <c r="F39" s="33">
        <v>12.76</v>
      </c>
      <c r="G39" s="34">
        <f>SUM(E39*F39)</f>
        <v>12.76</v>
      </c>
    </row>
    <row r="40" spans="1:7" ht="15.75" thickBot="1" x14ac:dyDescent="0.3">
      <c r="A40" s="27" t="str">
        <f>IF(B40="","",COUNTA($B$5:B40))</f>
        <v/>
      </c>
      <c r="B40" s="42"/>
      <c r="C40" s="42"/>
      <c r="D40" s="17"/>
      <c r="E40" s="43"/>
      <c r="F40" s="44"/>
      <c r="G40" s="38"/>
    </row>
    <row r="41" spans="1:7" x14ac:dyDescent="0.25">
      <c r="A41" s="9">
        <f>IF(B41="","",COUNTA($B$5:B41))</f>
        <v>33</v>
      </c>
      <c r="B41" s="36" t="s">
        <v>76</v>
      </c>
      <c r="C41" s="36" t="s">
        <v>75</v>
      </c>
      <c r="D41" s="31" t="s">
        <v>13</v>
      </c>
      <c r="E41" s="40">
        <v>94.95</v>
      </c>
      <c r="F41" s="41">
        <v>0.51200000000000001</v>
      </c>
      <c r="G41" s="35">
        <f>SUM(E41*F41)</f>
        <v>48.614400000000003</v>
      </c>
    </row>
    <row r="42" spans="1:7" x14ac:dyDescent="0.25">
      <c r="A42" s="9">
        <f>IF(B42="","",COUNTA($B$5:B42))</f>
        <v>34</v>
      </c>
      <c r="B42" s="37" t="s">
        <v>78</v>
      </c>
      <c r="C42" s="37" t="s">
        <v>77</v>
      </c>
      <c r="D42" s="15" t="s">
        <v>13</v>
      </c>
      <c r="E42" s="32">
        <v>70</v>
      </c>
      <c r="F42" s="33">
        <v>0.59</v>
      </c>
      <c r="G42" s="34">
        <f>SUM(E42*F42)</f>
        <v>41.3</v>
      </c>
    </row>
    <row r="43" spans="1:7" x14ac:dyDescent="0.25">
      <c r="A43" s="9">
        <f>IF(B43="","",COUNTA($B$5:B43))</f>
        <v>35</v>
      </c>
      <c r="B43" s="37" t="s">
        <v>79</v>
      </c>
      <c r="C43" s="37" t="s">
        <v>80</v>
      </c>
      <c r="D43" s="15" t="s">
        <v>13</v>
      </c>
      <c r="E43" s="32">
        <v>1000</v>
      </c>
      <c r="F43" s="33">
        <v>2.5000000000000001E-2</v>
      </c>
      <c r="G43" s="34">
        <f>SUM(E43*F43)</f>
        <v>25</v>
      </c>
    </row>
    <row r="44" spans="1:7" x14ac:dyDescent="0.25">
      <c r="A44" s="9">
        <f>IF(B44="","",COUNTA($B$5:B44))</f>
        <v>36</v>
      </c>
      <c r="B44" s="37" t="s">
        <v>81</v>
      </c>
      <c r="C44" s="37" t="s">
        <v>82</v>
      </c>
      <c r="D44" s="15" t="s">
        <v>13</v>
      </c>
      <c r="E44" s="39">
        <v>0.54239999999999999</v>
      </c>
      <c r="F44" s="33">
        <v>16.95</v>
      </c>
      <c r="G44" s="34">
        <f>SUM(E44*F44)</f>
        <v>9.1936799999999987</v>
      </c>
    </row>
    <row r="45" spans="1:7" x14ac:dyDescent="0.25">
      <c r="A45" s="9">
        <f>IF(B45="","",COUNTA($B$5:B45))</f>
        <v>37</v>
      </c>
      <c r="B45" s="37" t="s">
        <v>84</v>
      </c>
      <c r="C45" s="37" t="s">
        <v>83</v>
      </c>
      <c r="D45" s="15" t="s">
        <v>13</v>
      </c>
      <c r="E45" s="32">
        <v>3</v>
      </c>
      <c r="F45" s="33">
        <v>2.95</v>
      </c>
      <c r="G45" s="34">
        <f>SUM(E45*F45)</f>
        <v>8.8500000000000014</v>
      </c>
    </row>
    <row r="46" spans="1:7" x14ac:dyDescent="0.25">
      <c r="A46" s="9" t="str">
        <f>IF(B46="","",COUNTA($B$5:B46))</f>
        <v/>
      </c>
      <c r="B46" s="37"/>
      <c r="C46" s="37"/>
      <c r="D46" s="30"/>
      <c r="E46" s="32"/>
      <c r="F46" s="33"/>
      <c r="G46" s="34"/>
    </row>
    <row r="47" spans="1:7" x14ac:dyDescent="0.25">
      <c r="A47" s="20"/>
      <c r="B47" s="21" t="s">
        <v>9</v>
      </c>
      <c r="C47" s="22" t="s">
        <v>9</v>
      </c>
      <c r="D47" s="26"/>
      <c r="E47" s="22" t="s">
        <v>9</v>
      </c>
      <c r="F47" s="23" t="s">
        <v>9</v>
      </c>
      <c r="G47" s="24">
        <f>SUM(Tabelle2[Gesamtpreis])</f>
        <v>531.93208000000004</v>
      </c>
    </row>
  </sheetData>
  <mergeCells count="1">
    <mergeCell ref="C2:F2"/>
  </mergeCells>
  <hyperlinks>
    <hyperlink ref="D5" r:id="rId1" display="liink" xr:uid="{F8902BFA-812A-44D3-8880-3DF74099193B}"/>
    <hyperlink ref="D6" r:id="rId2" display="https://www.az-delivery.de/fr/products/esp-32-dev-kit-c-v4?variant=30871551836256" xr:uid="{05CED3EA-6022-408A-B973-BEA8AA30988E}"/>
    <hyperlink ref="D7" r:id="rId3" display="https://www.az-delivery.de/fr/products/bodenfeuchte-sensor-modul-v1-2?variant=12461193887840" xr:uid="{35FF6B90-BC81-464A-A8B0-6C279728AD26}"/>
    <hyperlink ref="D8" r:id="rId4" display="https://www.az-delivery.de/products/dsn-vc288-volt-amperemeter?variant=6112976175131" xr:uid="{A49FE0F9-CF28-4A6D-A372-AD34AB49CA1D}"/>
    <hyperlink ref="D9" r:id="rId5" display="https://www.az-delivery.de/products/40-stk-jumper-wire" xr:uid="{8C91522B-8B31-42FE-AAAF-901AEAF288B2}"/>
    <hyperlink ref="D10" r:id="rId6" display="https://www.az-delivery.de/products/40-stk-jumper-wire-female-to-male-20-zentimeter?variant=37098560658" xr:uid="{7BA742CE-92D7-419D-AF67-B0754DE8B3ED}"/>
    <hyperlink ref="D11" r:id="rId7" display="https://www.az-delivery.de/products/40-stk-jumper-wire-male-to-male-20-zentimeter" xr:uid="{427DF5A1-E38F-4414-83AE-2560DC1596C9}"/>
    <hyperlink ref="D12" r:id="rId8" display="https://www.az-delivery.de/products/kf-301-relais-modul-mit-low-level-trigger?variant=19481728581728" xr:uid="{D9B6BE22-B452-4FDF-A4D1-AE674F71D698}"/>
    <hyperlink ref="D17" r:id="rId9" display="https://www.reichelt.de/be-quiet-pure-wings-2-80-mm-bqt-bl044-p142573.html?search=BQT+BL" xr:uid="{5C1516F4-7CC6-4F77-BE4D-762FAC2C9E9E}"/>
    <hyperlink ref="D18" r:id="rId10" display="https://www.reichelt.de/entwicklerboards-ladegeraet-fuer-li-ion-lipo-akkus-usb-dc-sol-debo-pwr-solar1-p235495.html?search=DEBO+PWR" xr:uid="{1F827B80-860D-42C3-B68D-C4137FD8A0B9}"/>
    <hyperlink ref="D19" r:id="rId11" display="https://www.reichelt.de/raspberry-pi-adapter-micro-hdmi-auf-hdmi-1m-schwarz-rpi-m-hdmi-hdmi2-p270099.html?search=m-hdmi" xr:uid="{FADB79FB-F2AD-493A-81F2-EC4D9CB25504}"/>
    <hyperlink ref="D20" r:id="rId12" display="https://www.reichelt.de/entwicklerboards-neopixel-ring-mit-16-ws2812-rgb-leds-debo-led-np16-p235466.html?search=DEBO+LED+NP" xr:uid="{7DA4BB3E-71B0-4138-8171-843DA11C413E}"/>
    <hyperlink ref="D21" r:id="rId13" display="https://www.reichelt.de/entwicklerboards-solarpanel-0-5-w-debo-solar-0-5w-p254385.html?search=DEBO+Solar" xr:uid="{BE9A2EE8-4D2F-41BB-A26B-C5F2B8C5392A}"/>
    <hyperlink ref="D22" r:id="rId14" display="https://www.reichelt.de/entwicklerboards-breakout-board-mit-microusb-debo-microusb-p235502.html?search=debo+mi" xr:uid="{3814A4FE-CB37-433E-81E5-F06BF0EDD802}"/>
    <hyperlink ref="D23" r:id="rId15" display="https://www.reichelt.de/raspberry-pi-micro-usb-power-kabel-rpi-micro-usb-10-p161478.html?search=rpi+micro+usb" xr:uid="{21FC36D5-9315-40ED-BD1E-D1B5D97A7A73}"/>
    <hyperlink ref="D16" r:id="rId16" display="https://www.reichelt.de/de/en/raspberry-display-lcd-touch-7-ips-rpi-lcd-7td-ips-p317040.html?r=1" xr:uid="{CAA13766-3385-4BD9-B396-3423842CBA68}"/>
    <hyperlink ref="D13" r:id="rId17" display="https://www.az-delivery.de/products/buzzer-modul-aktiv" xr:uid="{1115F0D9-AE4A-4387-8967-BF4433BC000B}"/>
    <hyperlink ref="D14" r:id="rId18" display="https://www.az-delivery.de/collections/leds/products/4-x-64er-led-matrix-display" xr:uid="{42A2BA48-4F70-4EB2-83AE-3039EF147617}"/>
    <hyperlink ref="D25" r:id="rId19" display="https://item.szlcsc.com/2776437.html?ref=editor&amp;logined=true" xr:uid="{4057B96F-575C-450A-9F98-C0CF86ABD3FA}"/>
    <hyperlink ref="D26" r:id="rId20" display="https://item.szlcsc.com/562474.html" xr:uid="{0D1797F8-16EC-4B76-AC61-3B95301C5D14}"/>
    <hyperlink ref="D27" r:id="rId21" display="https://item.szlcsc.com/562473.html" xr:uid="{E7982F4D-239A-4221-89F5-5B793B9205F8}"/>
    <hyperlink ref="D28" r:id="rId22" display="https://item.szlcsc.com/53723.html" xr:uid="{48116BF4-2285-4756-B5C3-9F4FD7F0DD8A}"/>
    <hyperlink ref="D29" r:id="rId23" display="https://item.szlcsc.com/2776437.html?ref=editor&amp;logined=true" xr:uid="{E69B0948-4590-4BE8-83F9-559B9AB10053}"/>
    <hyperlink ref="D32" r:id="rId24" xr:uid="{D024E48A-D2E4-4364-9361-EADA88AB6051}"/>
    <hyperlink ref="D33" r:id="rId25" display="https://www.reichelt.de/de/en/rocker-switch-2-pin-off-green-illuminated-wippe-1855-1108-p36783.html?trstct=pos_2&amp;nbc=1&amp;&amp;r=1" xr:uid="{7A9DB483-D4EB-490C-AA06-C3A561F0AF21}"/>
    <hyperlink ref="D34" r:id="rId26" display="https://www.reichelt.de/de/en/li-ion-battery-9-v-block-7-4-v-500-mah-incl-microusb-chargi-akku-22708-p277530.html?trstct=pos_9&amp;nbc=1&amp;&amp;r=1" xr:uid="{67DF5C6A-94EB-49D5-AC6A-5FBCF3912058}"/>
    <hyperlink ref="D35" r:id="rId27" display="https://www.reichelt.de/feinsicherung-6-3x32mm-flink-f-250ma-eska-632-011-p278885.html?CCOUNTRY=445&amp;LANGUAGE=de&amp;&amp;r=1&amp;gclid=CjwKCAjwkeqkBhAnEiwA5U-uMw8hYmuOcz8DypZ2zE7e8k8PuAoeFJmx3YeaMDelpAye7POHmwTkLBoCMt0QAvD_BwE" xr:uid="{832BFA6B-11A4-407C-845B-99B3FD40B793}"/>
    <hyperlink ref="D36" r:id="rId28" display="https://www.reichelt.de/piano-dip-schalter-8-polig-dp-08-p7173.html?search=Dip+schalter" xr:uid="{ED10AFE0-39D9-465D-8118-586C8E20A78A}"/>
    <hyperlink ref="D37" r:id="rId29" display="https://www.reichelt.de/piano-dip-schalter-4-polig-dp-04-p7171.html?search=DIP+schalter" xr:uid="{8B4B0970-9653-4595-8BC1-F71FD9D32A54}"/>
    <hyperlink ref="D38" r:id="rId30" display="https://www.amazon.de/Hochwertiges-Sicherungshalter-Sicherungshaltergehäuse-Transparenter-Leiterplattenmontage-Haltergehäuse-Sicherungen/dp/B098SF3BHB/ref=sr_1_27?__mk_de_DE=ÅMÅŽÕÑ&amp;crid=16QEWOTZLIHKR&amp;keywords=glassicherung+halter&amp;qid=1687903879&amp;sprefix=glassicherung+halt%2Caps%2C101&amp;sr=8-27" xr:uid="{A60C1CB3-B38F-4801-9C4A-4492995E22DF}"/>
    <hyperlink ref="D39" r:id="rId31" display="https://www.amazon.com/-/de/dp/B09XHJ9KRX/ref=sr_1_3?__mk_de_DE=ÅMÅŽÕÑ&amp;crid=21A3PT2T799RA&amp;keywords=2.8&quot;%2BDisplay%2BTFT&amp;qid=1687904376&amp;sprefix=2.8%2Bdisplay%2Btft%2Caps%2C500&amp;sr=8-3&amp;th=1" xr:uid="{D6FC0E24-3DDD-45A4-BE63-7D9DBD8BF395}"/>
    <hyperlink ref="D41" r:id="rId32" display="https://shop.leyendecker.de/plattenwerkstoffe/plexiglas/5943/plexiglas-xt-farblos?c=537" xr:uid="{E71F9701-A670-4D50-B2F4-D3006CA875EC}"/>
    <hyperlink ref="D42" r:id="rId33" display="https://www.amazon.de/Lapp-Kabel-Litze-H07V-K-4520041/dp/B00591I7PU/ref=sr_1_1?__mk_de_DE=ÅMÅŽÕÑ&amp;crid=2RRKH0DPR89ND&amp;keywords=leitung+1&amp;qid=1687894718&amp;sprefix=leitung+1%2Caps%2C116&amp;sr=8-1" xr:uid="{7A313D22-7EB7-4EE5-A572-4068589BF015}"/>
    <hyperlink ref="D43" r:id="rId34" display="https://shop.fillamentum.com/collections/pla-extrafill-filament/products/pla-extrafill-traffic-black" xr:uid="{4A7097CD-D158-4CE9-9C21-913FF85DE131}"/>
    <hyperlink ref="D44" r:id="rId35" display="https://shop.leyendecker.de/plattenwerkstoffe/sperrholz-tischlerplatten/bausperrholz/1802/sperrholzplatte-elliottis-pine-c/c-wbp-verleimung" xr:uid="{70D30F38-3947-472A-91DA-1DEB93E36279}"/>
    <hyperlink ref="D45" r:id="rId36" display="https://shop.leyendecker.de/bauholz-hobelware/rahmenholz/gehobelt/204/rahmenholz-fichte-4-seitig-gehobelt-kanten-gerundet" xr:uid="{73CBB46D-E41E-4FC4-AC6B-8BD26688A50F}"/>
    <hyperlink ref="D30" r:id="rId37" display="https://jlcpcb.com" xr:uid="{04A80CA2-B06E-46A5-BAFC-2C5AD89EEB54}"/>
  </hyperlinks>
  <pageMargins left="0.7" right="0.7" top="0.75" bottom="0.75" header="0.3" footer="0.3"/>
  <pageSetup paperSize="9" scale="85" orientation="landscape" r:id="rId38"/>
  <headerFooter>
    <oddHeader>&amp;L&amp;P&amp;C&amp;F&amp;R&amp;D</oddHeader>
  </headerFooter>
  <drawing r:id="rId39"/>
  <tableParts count="1">
    <tablePart r:id="rId4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050FBCF721D74EA191A2597D5F1D5E" ma:contentTypeVersion="34" ma:contentTypeDescription="Create a new document." ma:contentTypeScope="" ma:versionID="0862e470fa0c0095e2669c6e4a75f78a">
  <xsd:schema xmlns:xsd="http://www.w3.org/2001/XMLSchema" xmlns:xs="http://www.w3.org/2001/XMLSchema" xmlns:p="http://schemas.microsoft.com/office/2006/metadata/properties" xmlns:ns3="cfd14483-b7c0-45b9-993d-9132a74e282d" xmlns:ns4="ff8d2f56-c84d-4871-b762-e5ed0407f39a" targetNamespace="http://schemas.microsoft.com/office/2006/metadata/properties" ma:root="true" ma:fieldsID="b183421cabab6f235163586efe9e3efe" ns3:_="" ns4:_="">
    <xsd:import namespace="cfd14483-b7c0-45b9-993d-9132a74e282d"/>
    <xsd:import namespace="ff8d2f56-c84d-4871-b762-e5ed0407f3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14483-b7c0-45b9-993d-9132a74e28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8d2f56-c84d-4871-b762-e5ed0407f3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cfd14483-b7c0-45b9-993d-9132a74e282d" xsi:nil="true"/>
    <Owner xmlns="cfd14483-b7c0-45b9-993d-9132a74e282d">
      <UserInfo>
        <DisplayName/>
        <AccountId xsi:nil="true"/>
        <AccountType/>
      </UserInfo>
    </Owner>
    <Teachers xmlns="cfd14483-b7c0-45b9-993d-9132a74e282d">
      <UserInfo>
        <DisplayName/>
        <AccountId xsi:nil="true"/>
        <AccountType/>
      </UserInfo>
    </Teachers>
    <AppVersion xmlns="cfd14483-b7c0-45b9-993d-9132a74e282d" xsi:nil="true"/>
    <LMS_Mappings xmlns="cfd14483-b7c0-45b9-993d-9132a74e282d" xsi:nil="true"/>
    <IsNotebookLocked xmlns="cfd14483-b7c0-45b9-993d-9132a74e282d" xsi:nil="true"/>
    <Math_Settings xmlns="cfd14483-b7c0-45b9-993d-9132a74e282d" xsi:nil="true"/>
    <NotebookType xmlns="cfd14483-b7c0-45b9-993d-9132a74e282d" xsi:nil="true"/>
    <Students xmlns="cfd14483-b7c0-45b9-993d-9132a74e282d">
      <UserInfo>
        <DisplayName/>
        <AccountId xsi:nil="true"/>
        <AccountType/>
      </UserInfo>
    </Students>
    <Templates xmlns="cfd14483-b7c0-45b9-993d-9132a74e282d" xsi:nil="true"/>
    <Self_Registration_Enabled xmlns="cfd14483-b7c0-45b9-993d-9132a74e282d" xsi:nil="true"/>
    <TeamsChannelId xmlns="cfd14483-b7c0-45b9-993d-9132a74e282d" xsi:nil="true"/>
    <Teams_Channel_Section_Location xmlns="cfd14483-b7c0-45b9-993d-9132a74e282d" xsi:nil="true"/>
    <Student_Groups xmlns="cfd14483-b7c0-45b9-993d-9132a74e282d">
      <UserInfo>
        <DisplayName/>
        <AccountId xsi:nil="true"/>
        <AccountType/>
      </UserInfo>
    </Student_Groups>
    <Invited_Teachers xmlns="cfd14483-b7c0-45b9-993d-9132a74e282d" xsi:nil="true"/>
    <Is_Collaboration_Space_Locked xmlns="cfd14483-b7c0-45b9-993d-9132a74e282d" xsi:nil="true"/>
    <Has_Teacher_Only_SectionGroup xmlns="cfd14483-b7c0-45b9-993d-9132a74e282d" xsi:nil="true"/>
    <CultureName xmlns="cfd14483-b7c0-45b9-993d-9132a74e282d" xsi:nil="true"/>
    <Distribution_Groups xmlns="cfd14483-b7c0-45b9-993d-9132a74e282d" xsi:nil="true"/>
    <Invited_Students xmlns="cfd14483-b7c0-45b9-993d-9132a74e282d" xsi:nil="true"/>
    <DefaultSectionNames xmlns="cfd14483-b7c0-45b9-993d-9132a74e282d" xsi:nil="true"/>
  </documentManagement>
</p:properties>
</file>

<file path=customXml/itemProps1.xml><?xml version="1.0" encoding="utf-8"?>
<ds:datastoreItem xmlns:ds="http://schemas.openxmlformats.org/officeDocument/2006/customXml" ds:itemID="{30E27BE0-1DF6-4FBB-BB95-A839F5DAD6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d14483-b7c0-45b9-993d-9132a74e282d"/>
    <ds:schemaRef ds:uri="ff8d2f56-c84d-4871-b762-e5ed0407f3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7B504B-5F24-4A1D-A49E-39A88668BD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D87B84-825B-439A-B230-2787E5696C25}">
  <ds:schemaRefs>
    <ds:schemaRef ds:uri="ff8d2f56-c84d-4871-b762-e5ed0407f39a"/>
    <ds:schemaRef ds:uri="http://schemas.openxmlformats.org/package/2006/metadata/core-properties"/>
    <ds:schemaRef ds:uri="cfd14483-b7c0-45b9-993d-9132a74e282d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Muller</dc:creator>
  <cp:keywords/>
  <dc:description/>
  <cp:lastModifiedBy>xyon Kevbchef</cp:lastModifiedBy>
  <cp:revision/>
  <cp:lastPrinted>2023-03-15T00:21:26Z</cp:lastPrinted>
  <dcterms:created xsi:type="dcterms:W3CDTF">2015-06-05T18:19:34Z</dcterms:created>
  <dcterms:modified xsi:type="dcterms:W3CDTF">2023-06-27T22:58:38Z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0x01010017050FBCF721D74EA191A2597D5F1D5E</vt:lpwstr>
  </property>
</Properties>
</file>