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GitHub\Gewachshaus\others\"/>
    </mc:Choice>
  </mc:AlternateContent>
  <xr:revisionPtr revIDLastSave="0" documentId="13_ncr:1_{158A061A-42CC-4DAF-8DA9-B242934D24B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A36" i="1"/>
  <c r="G36" i="1"/>
  <c r="A35" i="1"/>
  <c r="G35" i="1"/>
  <c r="A34" i="1"/>
  <c r="G34" i="1"/>
  <c r="A33" i="1"/>
  <c r="G33" i="1"/>
  <c r="A32" i="1"/>
  <c r="G32" i="1"/>
  <c r="A31" i="1"/>
  <c r="A30" i="1"/>
  <c r="G30" i="1"/>
  <c r="A29" i="1"/>
  <c r="G29" i="1"/>
  <c r="A28" i="1"/>
  <c r="G28" i="1"/>
  <c r="A27" i="1"/>
  <c r="G27" i="1"/>
  <c r="A26" i="1"/>
  <c r="G26" i="1"/>
  <c r="A25" i="1"/>
  <c r="G25" i="1"/>
  <c r="A24" i="1"/>
  <c r="G24" i="1"/>
  <c r="A23" i="1"/>
  <c r="G2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G22" i="1"/>
  <c r="G21" i="1"/>
  <c r="G20" i="1"/>
  <c r="G19" i="1"/>
  <c r="G18" i="1"/>
  <c r="G17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<sst xmlns="http://schemas.openxmlformats.org/spreadsheetml/2006/main" count="106" uniqueCount="73">
  <si>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</si>
  <si>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</si>
  <si>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</si>
  <si>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</si>
  <si>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</si>
  <si>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</si>
  <si>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</si>
  <si>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</si>
  <si>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</si>
  <si>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</si>
  <si>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</si>
  <si>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</si>
  <si>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</si>
  <si>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</si>
  <si>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</si>
  <si>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</si>
  <si>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</si>
  <si>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</si>
  <si>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 xml:space="preserve">Gewächshaus - Team </t>
  </si>
  <si>
    <t>Step-Down Modul LM2596S</t>
  </si>
  <si>
    <t>4260581554392</t>
  </si>
  <si>
    <t>Speicherkartenmodul Micro-SD SPI</t>
  </si>
  <si>
    <t>7426817667077</t>
  </si>
  <si>
    <t>1,8 Zoll SPI TFT Display</t>
  </si>
  <si>
    <t>4260581550028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</si>
  <si>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</si>
  <si>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</si>
  <si>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</si>
  <si>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</si>
  <si>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</si>
  <si>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</si>
  <si>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</si>
  <si>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</si>
  <si>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</si>
  <si>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</si>
  <si>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</si>
  <si>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</si>
  <si>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Raspberry Pi - Lüfter 30x30x10 mm für NESPI und SNESPI-Gehäuse</t>
  </si>
  <si>
    <t>RPI FAN 30X30</t>
  </si>
  <si>
    <t>Entwicklerboards - Ladegerät für Li-Ion / LiPo Akkus, USB/DC/Sol</t>
  </si>
  <si>
    <t>DEBO PWR SOLAR1</t>
  </si>
  <si>
    <t>Raspberry Pi Shield - Display LCD-Touch, 5", 800x480 Pixel</t>
  </si>
  <si>
    <t>RASP PI 5TD WAV</t>
  </si>
  <si>
    <t>Kippschalter 16(4)A-250VAC, 1x Ein-Ein, Metallhebel</t>
  </si>
  <si>
    <t>KS C3910</t>
  </si>
  <si>
    <t>Raspberry Pi - Adapter micro-HDMI auf HDMI, 1m, schwarz</t>
  </si>
  <si>
    <t>RPI M-HDMI HDMI2</t>
  </si>
  <si>
    <t>Entwicklerboards - NeoPixel-Ring mit 16 WS2812 RGB-LEDs</t>
  </si>
  <si>
    <t>DEBO LED NP16</t>
  </si>
  <si>
    <t>LED, 5 mm, bedrahtet, warmweiß, 18000 mcd, 15°</t>
  </si>
  <si>
    <t>LED 5-18000 WW</t>
  </si>
  <si>
    <t>Entwicklerboards - Solarpanel, 0,5 W</t>
  </si>
  <si>
    <t>DEBO SOLAR 0.5W</t>
  </si>
  <si>
    <t>NiMh Akku, 9-V-Block, 250 mAh, 1er-Pack</t>
  </si>
  <si>
    <t>NH XC 9V</t>
  </si>
  <si>
    <t>Solar- und Leichtlaufmotor, 0,4 - 5,9 V</t>
  </si>
  <si>
    <t>SOLAR 90002L</t>
  </si>
  <si>
    <t>DEBO1 3.7LI 1.0A</t>
  </si>
  <si>
    <t>Entwicklerboards - Ladeplatine für 3,7V Li-Akkus, USB-C, 1A</t>
  </si>
  <si>
    <t>Entwicklerboards - Breakout-Board mit microUSB</t>
  </si>
  <si>
    <t>DEBO MICROUSB</t>
  </si>
  <si>
    <t>Raspberry Pi - Micro-USB Power Kabel</t>
  </si>
  <si>
    <t>RPI MICRO USB 10</t>
  </si>
  <si>
    <t>Header-Female-2.54_2x16</t>
  </si>
  <si>
    <t>C24778</t>
  </si>
  <si>
    <t>Header-Female-2.54_2x3</t>
  </si>
  <si>
    <t>Header-Female-2.54_1x5</t>
  </si>
  <si>
    <t>Header-Female-2.54_1x13</t>
  </si>
  <si>
    <t>Header-Female-2.54_2x20</t>
  </si>
  <si>
    <t>C92272</t>
  </si>
  <si>
    <t>C50950</t>
  </si>
  <si>
    <t>C52709</t>
  </si>
  <si>
    <t>C50982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</si>
</sst>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/>
    <xf numFmtId="3" fontId="4" fillId="3" borderId="1" xfId="0" applyNumberFormat="1" applyFont="1" applyFill="1" applyBorder="1"/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NumberFormat="1" applyFont="1" applyFill="1" applyBorder="1"/>
    <xf numFmtId="0" fontId="4" fillId="3" borderId="7" xfId="0" applyNumberFormat="1" applyFont="1" applyFill="1" applyBorder="1"/>
    <xf numFmtId="0" fontId="4" fillId="3" borderId="7" xfId="0" applyNumberFormat="1" applyFont="1" applyFill="1" applyBorder="1" applyAlignment="1">
      <alignment horizontal="center"/>
    </xf>
    <xf numFmtId="0" fontId="3" fillId="3" borderId="7" xfId="1" applyNumberFormat="1" applyFill="1" applyBorder="1"/>
    <xf numFmtId="0" fontId="4" fillId="3" borderId="7" xfId="0" applyNumberFormat="1" applyFont="1" applyFill="1" applyBorder="1" applyAlignment="1">
      <alignment horizontal="right"/>
    </xf>
    <xf numFmtId="164" fontId="4" fillId="3" borderId="8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37" tableId="2"/>
  </namedSheetView>
  <namedSheetView name="Tabelle1" id="{85323B43-DE71-4969-9B23-612C2177C2C6}">
    <nsvFilter filterId="{95B24B1E-02BB-4FDA-8D7D-D0FF32E551F7}" ref="A4:G37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37" totalsRowShown="0" headerRowDxfId="8" dataDxfId="7">
  <autoFilter ref="A4:G37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2"/>
    <tableColumn id="3" xr3:uid="{61706940-765A-4403-A968-AAD2D6D16197}" name="Artikel-Nr." dataDxfId="3"/>
    <tableColumn id="4" xr3:uid="{68AE1D3B-EBBB-4693-B211-AFA18E0B4E6E}" name="Link" dataDxfId="1"/>
    <tableColumn id="5" xr3:uid="{52E63BDB-717D-4065-B4C9-465A85055A82}" name="Menge" dataDxfId="5"/>
    <tableColumn id="6" xr3:uid="{4A9F5DBB-EC58-4026-B0AD-BF1B77294449}" name="Stückpreis" dataDxfId="4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raspberry-pi-luefter-30x30x10-mm-fuer-nespi-und-snespi-gehaeuse-rpi-fan-30x30-p211466.html?search=RPI+FAN" TargetMode="External"/><Relationship Id="rId18" Type="http://schemas.openxmlformats.org/officeDocument/2006/relationships/hyperlink" Target="https://www.reichelt.de/entwicklerboards-neopixel-ring-mit-16-ws2812-rgb-leds-debo-led-np16-p235466.html?search=DEBO+LED+NP" TargetMode="External"/><Relationship Id="rId26" Type="http://schemas.openxmlformats.org/officeDocument/2006/relationships/hyperlink" Target="https://item.szlcsc.com/2776437.html?ref=editor&amp;logined=true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21" Type="http://schemas.openxmlformats.org/officeDocument/2006/relationships/hyperlink" Target="https://www.reichelt.de/nimh-akku-9-v-block-250-mah-1er-pack-nh-xc-9v-p107288.html?&amp;trstct=pos_3&amp;nbc=1" TargetMode="External"/><Relationship Id="rId34" Type="http://schemas.microsoft.com/office/2019/04/relationships/namedSheetView" Target="../namedSheetViews/namedSheetView1.xml"/><Relationship Id="rId7" Type="http://schemas.openxmlformats.org/officeDocument/2006/relationships/hyperlink" Target="https://www.az-delivery.de/products/dsn-vc288-volt-amperemeter?variant=6112976175131" TargetMode="External"/><Relationship Id="rId12" Type="http://schemas.openxmlformats.org/officeDocument/2006/relationships/hyperlink" Target="https://www.reichelt.de/be-quiet-pure-wings-2-80-mm-bqt-bl044-p142573.html?search=BQT+BL" TargetMode="External"/><Relationship Id="rId17" Type="http://schemas.openxmlformats.org/officeDocument/2006/relationships/hyperlink" Target="https://www.reichelt.de/raspberry-pi-adapter-micro-hdmi-auf-hdmi-1m-schwarz-rpi-m-hdmi-hdmi2-p270099.html?search=m-hdmi" TargetMode="External"/><Relationship Id="rId25" Type="http://schemas.openxmlformats.org/officeDocument/2006/relationships/hyperlink" Target="https://www.reichelt.de/raspberry-pi-micro-usb-power-kabel-rpi-micro-usb-10-p161478.html?search=rpi+micro+usb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kippschalter-16-4-a-250vac-1x-ein-ein-metallhebel-ks-c3910-p105430.html?search=KS+C3910" TargetMode="External"/><Relationship Id="rId20" Type="http://schemas.openxmlformats.org/officeDocument/2006/relationships/hyperlink" Target="https://www.reichelt.de/entwicklerboards-solarpanel-0-5-w-debo-solar-0-5w-p254385.html?search=DEBO+Solar" TargetMode="External"/><Relationship Id="rId29" Type="http://schemas.openxmlformats.org/officeDocument/2006/relationships/hyperlink" Target="https://item.szlcsc.com/53723.html" TargetMode="Externa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1-8-zoll-spi-tft-display" TargetMode="External"/><Relationship Id="rId11" Type="http://schemas.openxmlformats.org/officeDocument/2006/relationships/hyperlink" Target="https://www.az-delivery.de/products/kf-301-relais-modul-mit-low-level-trigger?variant=19481728581728" TargetMode="External"/><Relationship Id="rId24" Type="http://schemas.openxmlformats.org/officeDocument/2006/relationships/hyperlink" Target="https://www.reichelt.de/entwicklerboards-breakout-board-mit-microusb-debo-microusb-p235502.html?search=debo+mi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z-delivery.de/fr/products/copy-of-spi-reader-micro-speicherkartenmodul-fur-arduino" TargetMode="External"/><Relationship Id="rId15" Type="http://schemas.openxmlformats.org/officeDocument/2006/relationships/hyperlink" Target="https://www.reichelt.de/raspberry-pi-shield-display-lcd-touch-5-800x480-pixel-rasp-pi-5td-wav-p227755.html?&amp;trstct=pos_3&amp;nbc=1" TargetMode="External"/><Relationship Id="rId23" Type="http://schemas.openxmlformats.org/officeDocument/2006/relationships/hyperlink" Target="https://www.reichelt.de/entwicklerboards-ladeplatine-fuer-3-7v-li-akkus-usb-c-1a-debo1-3-7li-1-0a-p291398.html?search=DEBO1" TargetMode="External"/><Relationship Id="rId28" Type="http://schemas.openxmlformats.org/officeDocument/2006/relationships/hyperlink" Target="https://item.szlcsc.com/562473.html" TargetMode="External"/><Relationship Id="rId10" Type="http://schemas.openxmlformats.org/officeDocument/2006/relationships/hyperlink" Target="https://www.az-delivery.de/products/40-stk-jumper-wire-male-to-male-20-zentimeter" TargetMode="External"/><Relationship Id="rId19" Type="http://schemas.openxmlformats.org/officeDocument/2006/relationships/hyperlink" Target="https://www.reichelt.de/led-5-mm-bedrahtet-warmweiss-18000-mcd-15--led-5-18000-ww-p163992.html?&amp;trstct=pos_0&amp;nbc=1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az-delivery.de/fr/products/lm2596s-dc-dc-step-down-modul-1?variant=12228728324192" TargetMode="External"/><Relationship Id="rId9" Type="http://schemas.openxmlformats.org/officeDocument/2006/relationships/hyperlink" Target="https://www.az-delivery.de/products/40-stk-jumper-wire-female-to-male-20-zentimeter?variant=37098560658" TargetMode="External"/><Relationship Id="rId14" Type="http://schemas.openxmlformats.org/officeDocument/2006/relationships/hyperlink" Target="https://www.reichelt.de/entwicklerboards-ladegeraet-fuer-li-ion-lipo-akkus-usb-dc-sol-debo-pwr-solar1-p235495.html?search=DEBO+PWR" TargetMode="External"/><Relationship Id="rId22" Type="http://schemas.openxmlformats.org/officeDocument/2006/relationships/hyperlink" Target="https://www.reichelt.de/solar-und-leichtlaufmotor-0-4-5-9-v-solar-90002l-p175933.html?search=SOLAR" TargetMode="External"/><Relationship Id="rId27" Type="http://schemas.openxmlformats.org/officeDocument/2006/relationships/hyperlink" Target="https://item.szlcsc.com/562474.html" TargetMode="External"/><Relationship Id="rId30" Type="http://schemas.openxmlformats.org/officeDocument/2006/relationships/hyperlink" Target="https://item.szlcsc.com/2776437.html?ref=editor&amp;logined=true" TargetMode="External"/><Relationship Id="rId8" Type="http://schemas.openxmlformats.org/officeDocument/2006/relationships/hyperlink" Target="https://www.az-delivery.de/products/40-stk-jumper-w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60" zoomScaleNormal="160" zoomScaleSheetLayoutView="145" zoomScalePageLayoutView="115" workbookViewId="0">
      <selection activeCell="G38" sqref="G38"/>
    </sheetView>
  </sheetViews>
  <sheetFormatPr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16" t="s">
        <v>18</v>
      </c>
      <c r="D2" s="16"/>
      <c r="E2" s="16"/>
      <c r="F2" s="16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3</v>
      </c>
      <c r="F5" s="12">
        <v>6.33</v>
      </c>
      <c r="G5" s="13">
        <f>SUM(E5*F5)</f>
        <v>18.990000000000002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3</v>
      </c>
      <c r="F6" s="12">
        <v>9.33</v>
      </c>
      <c r="G6" s="13">
        <f>SUM(E6*F6)</f>
        <v>27.990000000000002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3</v>
      </c>
      <c r="F7" s="12">
        <v>3.99</v>
      </c>
      <c r="G7" s="13">
        <f>SUM(E7*F7)</f>
        <v>11.97</v>
      </c>
    </row>
    <row r="8" spans="1:7" x14ac:dyDescent="0.25">
      <c r="A8" s="9">
        <f>IF(B8="","",COUNTA($B$5:B8))</f>
        <v>4</v>
      </c>
      <c r="B8" s="10" t="s">
        <v>19</v>
      </c>
      <c r="C8" s="10" t="s">
        <v>20</v>
      </c>
      <c r="D8" s="15" t="s">
        <v>13</v>
      </c>
      <c r="E8" s="11">
        <v>3</v>
      </c>
      <c r="F8" s="12">
        <v>2.33</v>
      </c>
      <c r="G8" s="13">
        <f>SUM(E8*F8)</f>
        <v>6.99</v>
      </c>
    </row>
    <row r="9" spans="1:7" x14ac:dyDescent="0.25">
      <c r="A9" s="9">
        <f>IF(B9="","",COUNTA($B$5:B9))</f>
        <v>5</v>
      </c>
      <c r="B9" s="10" t="s">
        <v>21</v>
      </c>
      <c r="C9" s="10" t="s">
        <v>22</v>
      </c>
      <c r="D9" s="15" t="s">
        <v>13</v>
      </c>
      <c r="E9" s="11">
        <v>3</v>
      </c>
      <c r="F9" s="12">
        <v>1.66</v>
      </c>
      <c r="G9" s="13">
        <f>SUM(E9*F9)</f>
        <v>4.9799999999999995</v>
      </c>
    </row>
    <row r="10" spans="1:7" x14ac:dyDescent="0.25">
      <c r="A10" s="9">
        <f>IF(B10="","",COUNTA($B$5:B10))</f>
        <v>6</v>
      </c>
      <c r="B10" s="10" t="s">
        <v>23</v>
      </c>
      <c r="C10" s="10" t="s">
        <v>24</v>
      </c>
      <c r="D10" s="15" t="s">
        <v>13</v>
      </c>
      <c r="E10" s="11">
        <v>1</v>
      </c>
      <c r="F10" s="12">
        <v>9.2899999999999991</v>
      </c>
      <c r="G10" s="13">
        <f>SUM(E10*F10)</f>
        <v>9.2899999999999991</v>
      </c>
    </row>
    <row r="11" spans="1:7" x14ac:dyDescent="0.25">
      <c r="A11" s="9">
        <f>IF(B11="","",COUNTA($B$5:B11))</f>
        <v>7</v>
      </c>
      <c r="B11" s="10" t="s">
        <v>25</v>
      </c>
      <c r="C11" s="10" t="s">
        <v>26</v>
      </c>
      <c r="D11" s="15" t="s">
        <v>13</v>
      </c>
      <c r="E11" s="11">
        <v>3</v>
      </c>
      <c r="F11" s="12">
        <v>4.33</v>
      </c>
      <c r="G11" s="13">
        <f>SUM(E11*F11)</f>
        <v>12.99</v>
      </c>
    </row>
    <row r="12" spans="1:7" x14ac:dyDescent="0.25">
      <c r="A12" s="9">
        <f>IF(B12="","",COUNTA($B$5:B12))</f>
        <v>8</v>
      </c>
      <c r="B12" s="10" t="s">
        <v>27</v>
      </c>
      <c r="C12" s="10" t="s">
        <v>28</v>
      </c>
      <c r="D12" s="15" t="s">
        <v>13</v>
      </c>
      <c r="E12" s="11">
        <v>1</v>
      </c>
      <c r="F12" s="12">
        <v>5.29</v>
      </c>
      <c r="G12" s="13">
        <f>SUM(E12*F12)</f>
        <v>5.29</v>
      </c>
    </row>
    <row r="13" spans="1:7" x14ac:dyDescent="0.25">
      <c r="A13" s="9">
        <f>IF(B13="","",COUNTA($B$5:B13))</f>
        <v>9</v>
      </c>
      <c r="B13" s="10" t="s">
        <v>29</v>
      </c>
      <c r="C13" s="10" t="s">
        <v>30</v>
      </c>
      <c r="D13" s="15" t="s">
        <v>13</v>
      </c>
      <c r="E13" s="11">
        <v>3</v>
      </c>
      <c r="F13" s="12">
        <v>2.66</v>
      </c>
      <c r="G13" s="13">
        <f>SUM(E13*F13)</f>
        <v>7.98</v>
      </c>
    </row>
    <row r="14" spans="1:7" x14ac:dyDescent="0.25">
      <c r="A14" s="9">
        <f>IF(B14="","",COUNTA($B$5:B14))</f>
        <v>10</v>
      </c>
      <c r="B14" s="10" t="s">
        <v>31</v>
      </c>
      <c r="C14" s="10" t="s">
        <v>32</v>
      </c>
      <c r="D14" s="15" t="s">
        <v>13</v>
      </c>
      <c r="E14" s="11">
        <v>1</v>
      </c>
      <c r="F14" s="12">
        <v>4.99</v>
      </c>
      <c r="G14" s="13">
        <f>SUM(E14*F14)</f>
        <v>4.99</v>
      </c>
    </row>
    <row r="15" spans="1:7" x14ac:dyDescent="0.25">
      <c r="A15" s="9">
        <f>IF(B15="","",COUNTA($B$5:B15))</f>
        <v>11</v>
      </c>
      <c r="B15" s="10" t="s">
        <v>33</v>
      </c>
      <c r="C15" s="10" t="s">
        <v>34</v>
      </c>
      <c r="D15" s="15" t="s">
        <v>13</v>
      </c>
      <c r="E15" s="11">
        <v>3</v>
      </c>
      <c r="F15" s="12">
        <v>1.66</v>
      </c>
      <c r="G15" s="13">
        <f>SUM(E15*F15)</f>
        <v>4.9799999999999995</v>
      </c>
    </row>
    <row r="16" spans="1:7" ht="15.75" thickBot="1" x14ac:dyDescent="0.3">
      <c r="A16" s="18" t="str">
        <f>IF(B16="","",COUNTA($B$5:B16))</f>
        <v/>
      </c>
      <c r="B16" s="19"/>
      <c r="C16" s="19"/>
      <c r="D16" s="20"/>
      <c r="E16" s="21"/>
      <c r="F16" s="22"/>
      <c r="G16" s="22"/>
    </row>
    <row r="17" spans="1:7" x14ac:dyDescent="0.25">
      <c r="A17" s="9">
        <f>IF(B17="","",COUNTA($B$5:B17))</f>
        <v>12</v>
      </c>
      <c r="B17" s="10" t="s">
        <v>35</v>
      </c>
      <c r="C17" s="10" t="s">
        <v>36</v>
      </c>
      <c r="D17" s="15" t="s">
        <v>13</v>
      </c>
      <c r="E17" s="11">
        <v>2</v>
      </c>
      <c r="F17" s="12">
        <v>7.4</v>
      </c>
      <c r="G17" s="13">
        <f>SUM(E17*F17)</f>
        <v>14.8</v>
      </c>
    </row>
    <row r="18" spans="1:7" x14ac:dyDescent="0.25">
      <c r="A18" s="9">
        <f>IF(B18="","",COUNTA($B$5:B18))</f>
        <v>13</v>
      </c>
      <c r="B18" s="10" t="s">
        <v>37</v>
      </c>
      <c r="C18" s="10" t="s">
        <v>38</v>
      </c>
      <c r="D18" s="15" t="s">
        <v>13</v>
      </c>
      <c r="E18" s="11">
        <v>2</v>
      </c>
      <c r="F18" s="12">
        <v>3.65</v>
      </c>
      <c r="G18" s="13">
        <f>SUM(E18*F18)</f>
        <v>7.3</v>
      </c>
    </row>
    <row r="19" spans="1:7" x14ac:dyDescent="0.25">
      <c r="A19" s="9">
        <f>IF(B19="","",COUNTA($B$5:B19))</f>
        <v>14</v>
      </c>
      <c r="B19" s="10" t="s">
        <v>39</v>
      </c>
      <c r="C19" s="10" t="s">
        <v>40</v>
      </c>
      <c r="D19" s="15" t="s">
        <v>13</v>
      </c>
      <c r="E19" s="11">
        <v>1</v>
      </c>
      <c r="F19" s="12">
        <v>21.95</v>
      </c>
      <c r="G19" s="13">
        <f>SUM(E19*F19)</f>
        <v>21.95</v>
      </c>
    </row>
    <row r="20" spans="1:7" x14ac:dyDescent="0.25">
      <c r="A20" s="9">
        <f>IF(B20="","",COUNTA($B$5:B20))</f>
        <v>15</v>
      </c>
      <c r="B20" s="10" t="s">
        <v>41</v>
      </c>
      <c r="C20" s="10" t="s">
        <v>42</v>
      </c>
      <c r="D20" s="15" t="s">
        <v>13</v>
      </c>
      <c r="E20" s="11">
        <v>1</v>
      </c>
      <c r="F20" s="12">
        <v>43.95</v>
      </c>
      <c r="G20" s="13">
        <f>SUM(E20*F20)</f>
        <v>43.95</v>
      </c>
    </row>
    <row r="21" spans="1:7" x14ac:dyDescent="0.25">
      <c r="A21" s="9">
        <f>IF(B21="","",COUNTA($B$5:B21))</f>
        <v>16</v>
      </c>
      <c r="B21" s="10" t="s">
        <v>43</v>
      </c>
      <c r="C21" s="10" t="s">
        <v>44</v>
      </c>
      <c r="D21" s="15" t="s">
        <v>13</v>
      </c>
      <c r="E21" s="11">
        <v>1</v>
      </c>
      <c r="F21" s="12">
        <v>8.99</v>
      </c>
      <c r="G21" s="13">
        <f>SUM(E21*F21)</f>
        <v>8.99</v>
      </c>
    </row>
    <row r="22" spans="1:7" x14ac:dyDescent="0.25">
      <c r="A22" s="9">
        <f>IF(B22="","",COUNTA($B$5:B22))</f>
        <v>17</v>
      </c>
      <c r="B22" s="10" t="s">
        <v>45</v>
      </c>
      <c r="C22" s="10" t="s">
        <v>46</v>
      </c>
      <c r="D22" s="15" t="s">
        <v>13</v>
      </c>
      <c r="E22" s="11">
        <v>1</v>
      </c>
      <c r="F22" s="12">
        <v>5.8</v>
      </c>
      <c r="G22" s="13">
        <f>SUM(E22*F22)</f>
        <v>5.8</v>
      </c>
    </row>
    <row r="23" spans="1:7" x14ac:dyDescent="0.25">
      <c r="A23" s="9">
        <f>IF(B23="","",COUNTA($B$5:B23))</f>
        <v>18</v>
      </c>
      <c r="B23" s="10" t="s">
        <v>47</v>
      </c>
      <c r="C23" s="10" t="s">
        <v>48</v>
      </c>
      <c r="D23" s="15" t="s">
        <v>13</v>
      </c>
      <c r="E23" s="11">
        <v>1</v>
      </c>
      <c r="F23" s="12">
        <v>12.9</v>
      </c>
      <c r="G23" s="13">
        <f>SUM(E23*F23)</f>
        <v>12.9</v>
      </c>
    </row>
    <row r="24" spans="1:7" x14ac:dyDescent="0.25">
      <c r="A24" s="9">
        <f>IF(B24="","",COUNTA($B$5:B24))</f>
        <v>19</v>
      </c>
      <c r="B24" s="10" t="s">
        <v>49</v>
      </c>
      <c r="C24" s="10" t="s">
        <v>50</v>
      </c>
      <c r="D24" s="15" t="s">
        <v>13</v>
      </c>
      <c r="E24" s="11">
        <v>4</v>
      </c>
      <c r="F24" s="12">
        <v>0.27</v>
      </c>
      <c r="G24" s="13">
        <f>SUM(E24*F24)</f>
        <v>1.08</v>
      </c>
    </row>
    <row r="25" spans="1:7" x14ac:dyDescent="0.25">
      <c r="A25" s="9">
        <f>IF(B25="","",COUNTA($B$5:B25))</f>
        <v>20</v>
      </c>
      <c r="B25" s="10" t="s">
        <v>51</v>
      </c>
      <c r="C25" s="10" t="s">
        <v>52</v>
      </c>
      <c r="D25" s="15" t="s">
        <v>13</v>
      </c>
      <c r="E25" s="11">
        <v>6</v>
      </c>
      <c r="F25" s="12">
        <v>3.15</v>
      </c>
      <c r="G25" s="13">
        <f>SUM(E25*F25)</f>
        <v>18.899999999999999</v>
      </c>
    </row>
    <row r="26" spans="1:7" x14ac:dyDescent="0.25">
      <c r="A26" s="9">
        <f>IF(B26="","",COUNTA($B$5:B26))</f>
        <v>21</v>
      </c>
      <c r="B26" s="10" t="s">
        <v>53</v>
      </c>
      <c r="C26" s="10" t="s">
        <v>54</v>
      </c>
      <c r="D26" s="15" t="s">
        <v>13</v>
      </c>
      <c r="E26" s="11">
        <v>1</v>
      </c>
      <c r="F26" s="12">
        <v>9.85</v>
      </c>
      <c r="G26" s="13">
        <f>SUM(E26*F26)</f>
        <v>9.85</v>
      </c>
    </row>
    <row r="27" spans="1:7" x14ac:dyDescent="0.25">
      <c r="A27" s="9">
        <f>IF(B27="","",COUNTA($B$5:B27))</f>
        <v>22</v>
      </c>
      <c r="B27" s="10" t="s">
        <v>55</v>
      </c>
      <c r="C27" s="10" t="s">
        <v>56</v>
      </c>
      <c r="D27" s="15" t="s">
        <v>13</v>
      </c>
      <c r="E27" s="11">
        <v>4</v>
      </c>
      <c r="F27" s="12">
        <v>1.99</v>
      </c>
      <c r="G27" s="13">
        <f>SUM(E27*F27)</f>
        <v>7.96</v>
      </c>
    </row>
    <row r="28" spans="1:7" x14ac:dyDescent="0.25">
      <c r="A28" s="9">
        <f>IF(B28="","",COUNTA($B$5:B28))</f>
        <v>23</v>
      </c>
      <c r="B28" s="10" t="s">
        <v>58</v>
      </c>
      <c r="C28" s="10" t="s">
        <v>57</v>
      </c>
      <c r="D28" s="15" t="s">
        <v>13</v>
      </c>
      <c r="E28" s="11">
        <v>1</v>
      </c>
      <c r="F28" s="12">
        <v>2.2000000000000002</v>
      </c>
      <c r="G28" s="13">
        <f>SUM(E28*F28)</f>
        <v>2.2000000000000002</v>
      </c>
    </row>
    <row r="29" spans="1:7" x14ac:dyDescent="0.25">
      <c r="A29" s="9">
        <f>IF(B29="","",COUNTA($B$5:B29))</f>
        <v>24</v>
      </c>
      <c r="B29" s="10" t="s">
        <v>59</v>
      </c>
      <c r="C29" s="10" t="s">
        <v>60</v>
      </c>
      <c r="D29" s="15" t="s">
        <v>13</v>
      </c>
      <c r="E29" s="11">
        <v>1</v>
      </c>
      <c r="F29" s="12">
        <v>1.9</v>
      </c>
      <c r="G29" s="13">
        <f>SUM(E29*F29)</f>
        <v>1.9</v>
      </c>
    </row>
    <row r="30" spans="1:7" x14ac:dyDescent="0.25">
      <c r="A30" s="9">
        <f>IF(B30="","",COUNTA($B$5:B30))</f>
        <v>25</v>
      </c>
      <c r="B30" s="10" t="s">
        <v>61</v>
      </c>
      <c r="C30" s="10" t="s">
        <v>62</v>
      </c>
      <c r="D30" s="15" t="s">
        <v>13</v>
      </c>
      <c r="E30" s="11">
        <v>1</v>
      </c>
      <c r="F30" s="12">
        <v>4.0999999999999996</v>
      </c>
      <c r="G30" s="13">
        <f>SUM(E30*F30)</f>
        <v>4.0999999999999996</v>
      </c>
    </row>
    <row r="31" spans="1:7" ht="15.75" thickBot="1" x14ac:dyDescent="0.3">
      <c r="A31" s="18" t="str">
        <f>IF(B31="","",COUNTA($B$5:B31))</f>
        <v/>
      </c>
      <c r="B31" s="19"/>
      <c r="C31" s="19"/>
      <c r="D31" s="20"/>
      <c r="E31" s="21"/>
      <c r="F31" s="22"/>
      <c r="G31" s="22"/>
    </row>
    <row r="32" spans="1:7" x14ac:dyDescent="0.25">
      <c r="A32" s="9">
        <f>IF(B32="","",COUNTA($B$5:B32))</f>
        <v>26</v>
      </c>
      <c r="B32" s="10" t="s">
        <v>63</v>
      </c>
      <c r="C32" s="10" t="s">
        <v>64</v>
      </c>
      <c r="D32" s="15" t="s">
        <v>13</v>
      </c>
      <c r="E32" s="11">
        <v>1</v>
      </c>
      <c r="F32" s="12">
        <v>2.3E-2</v>
      </c>
      <c r="G32" s="13">
        <f>SUM(E32*F32)</f>
        <v>2.3E-2</v>
      </c>
    </row>
    <row r="33" spans="1:7" x14ac:dyDescent="0.25">
      <c r="A33" s="9">
        <f>IF(B33="","",COUNTA($B$5:B33))</f>
        <v>27</v>
      </c>
      <c r="B33" s="10" t="s">
        <v>65</v>
      </c>
      <c r="C33" s="10" t="s">
        <v>69</v>
      </c>
      <c r="D33" s="15" t="s">
        <v>13</v>
      </c>
      <c r="E33" s="11">
        <v>1</v>
      </c>
      <c r="F33" s="12">
        <v>1.4E-2</v>
      </c>
      <c r="G33" s="13">
        <f>SUM(E33*F33)</f>
        <v>1.4E-2</v>
      </c>
    </row>
    <row r="34" spans="1:7" x14ac:dyDescent="0.25">
      <c r="A34" s="9">
        <f>IF(B34="","",COUNTA($B$5:B34))</f>
        <v>28</v>
      </c>
      <c r="B34" s="10" t="s">
        <v>66</v>
      </c>
      <c r="C34" s="10" t="s">
        <v>70</v>
      </c>
      <c r="D34" s="15" t="s">
        <v>13</v>
      </c>
      <c r="E34" s="11">
        <v>1</v>
      </c>
      <c r="F34" s="12">
        <v>0.01</v>
      </c>
      <c r="G34" s="13">
        <f>SUM(E34*F34)</f>
        <v>0.01</v>
      </c>
    </row>
    <row r="35" spans="1:7" x14ac:dyDescent="0.25">
      <c r="A35" s="9">
        <f>IF(B35="","",COUNTA($B$5:B35))</f>
        <v>29</v>
      </c>
      <c r="B35" s="10" t="s">
        <v>67</v>
      </c>
      <c r="C35" s="10" t="s">
        <v>71</v>
      </c>
      <c r="D35" s="15" t="s">
        <v>13</v>
      </c>
      <c r="E35" s="11">
        <v>1</v>
      </c>
      <c r="F35" s="12">
        <v>1.4E-2</v>
      </c>
      <c r="G35" s="13">
        <f>SUM(E35*F35)</f>
        <v>1.4E-2</v>
      </c>
    </row>
    <row r="36" spans="1:7" x14ac:dyDescent="0.25">
      <c r="A36" s="9">
        <f>IF(B36="","",COUNTA($B$5:B36))</f>
        <v>30</v>
      </c>
      <c r="B36" s="10" t="s">
        <v>68</v>
      </c>
      <c r="C36" s="10" t="s">
        <v>72</v>
      </c>
      <c r="D36" s="15" t="s">
        <v>13</v>
      </c>
      <c r="E36" s="11">
        <v>1</v>
      </c>
      <c r="F36" s="12">
        <v>3.3000000000000002E-2</v>
      </c>
      <c r="G36" s="13">
        <f>SUM(E36*F36)</f>
        <v>3.3000000000000002E-2</v>
      </c>
    </row>
    <row r="37" spans="1:7" s="17" customFormat="1" x14ac:dyDescent="0.25">
      <c r="A37" s="23"/>
      <c r="B37" s="24" t="s">
        <v>9</v>
      </c>
      <c r="C37" s="25" t="s">
        <v>9</v>
      </c>
      <c r="D37" s="26"/>
      <c r="E37" s="25" t="s">
        <v>9</v>
      </c>
      <c r="F37" s="27" t="s">
        <v>9</v>
      </c>
      <c r="G37" s="28">
        <f>SUM(G5:G36)</f>
        <v>278.21400000000006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fr/products/lm2596s-dc-dc-step-down-modul-1?variant=12228728324192" xr:uid="{FEA503C2-F7FE-4EEB-A686-2F9AF81B140D}"/>
    <hyperlink ref="D9" r:id="rId5" display="https://www.az-delivery.de/fr/products/copy-of-spi-reader-micro-speicherkartenmodul-fur-arduino" xr:uid="{BF77ECE0-50CC-478A-9B19-8CD442B3115E}"/>
    <hyperlink ref="D10" r:id="rId6" display="https://www.az-delivery.de/products/1-8-zoll-spi-tft-display" xr:uid="{B1E0FAAE-B06D-4EF9-BEA6-C9FCE3F73FD0}"/>
    <hyperlink ref="D11" r:id="rId7" display="https://www.az-delivery.de/products/dsn-vc288-volt-amperemeter?variant=6112976175131" xr:uid="{A49FE0F9-CF28-4A6D-A372-AD34AB49CA1D}"/>
    <hyperlink ref="D12" r:id="rId8" display="https://www.az-delivery.de/products/40-stk-jumper-wire" xr:uid="{8C91522B-8B31-42FE-AAAF-901AEAF288B2}"/>
    <hyperlink ref="D13" r:id="rId9" display="https://www.az-delivery.de/products/40-stk-jumper-wire-female-to-male-20-zentimeter?variant=37098560658" xr:uid="{7BA742CE-92D7-419D-AF67-B0754DE8B3ED}"/>
    <hyperlink ref="D14" r:id="rId10" display="https://www.az-delivery.de/products/40-stk-jumper-wire-male-to-male-20-zentimeter" xr:uid="{427DF5A1-E38F-4414-83AE-2560DC1596C9}"/>
    <hyperlink ref="D15" r:id="rId11" display="https://www.az-delivery.de/products/kf-301-relais-modul-mit-low-level-trigger?variant=19481728581728" xr:uid="{D9B6BE22-B452-4FDF-A4D1-AE674F71D698}"/>
    <hyperlink ref="D17" r:id="rId12" display="https://www.reichelt.de/be-quiet-pure-wings-2-80-mm-bqt-bl044-p142573.html?search=BQT+BL" xr:uid="{5C1516F4-7CC6-4F77-BE4D-762FAC2C9E9E}"/>
    <hyperlink ref="D18" r:id="rId13" display="https://www.reichelt.de/raspberry-pi-luefter-30x30x10-mm-fuer-nespi-und-snespi-gehaeuse-rpi-fan-30x30-p211466.html?search=RPI+FAN" xr:uid="{62A6740A-A6C6-4F42-A360-710579517543}"/>
    <hyperlink ref="D19" r:id="rId14" display="https://www.reichelt.de/entwicklerboards-ladegeraet-fuer-li-ion-lipo-akkus-usb-dc-sol-debo-pwr-solar1-p235495.html?search=DEBO+PWR" xr:uid="{1F827B80-860D-42C3-B68D-C4137FD8A0B9}"/>
    <hyperlink ref="D20" r:id="rId15" xr:uid="{44D9ABB4-87C1-4DF6-94B6-6311166D5E52}"/>
    <hyperlink ref="D21" r:id="rId16" display="https://www.reichelt.de/kippschalter-16-4-a-250vac-1x-ein-ein-metallhebel-ks-c3910-p105430.html?search=KS+C3910" xr:uid="{A32EE6A6-BE43-42E3-B426-F147C2DA61EA}"/>
    <hyperlink ref="D22" r:id="rId17" display="https://www.reichelt.de/raspberry-pi-adapter-micro-hdmi-auf-hdmi-1m-schwarz-rpi-m-hdmi-hdmi2-p270099.html?search=m-hdmi" xr:uid="{FADB79FB-F2AD-493A-81F2-EC4D9CB25504}"/>
    <hyperlink ref="D23" r:id="rId18" display="https://www.reichelt.de/entwicklerboards-neopixel-ring-mit-16-ws2812-rgb-leds-debo-led-np16-p235466.html?search=DEBO+LED+NP" xr:uid="{7DA4BB3E-71B0-4138-8171-843DA11C413E}"/>
    <hyperlink ref="D24" r:id="rId19" display="https://www.reichelt.de/led-5-mm-bedrahtet-warmweiss-18000-mcd-15--led-5-18000-ww-p163992.html?&amp;trstct=pos_0&amp;nbc=1" xr:uid="{352B29A6-F0DD-4E44-A3DF-7F94E3CAD7A8}"/>
    <hyperlink ref="D25" r:id="rId20" display="https://www.reichelt.de/entwicklerboards-solarpanel-0-5-w-debo-solar-0-5w-p254385.html?search=DEBO+Solar" xr:uid="{BE9A2EE8-4D2F-41BB-A26B-C5F2B8C5392A}"/>
    <hyperlink ref="D26" r:id="rId21" display="https://www.reichelt.de/nimh-akku-9-v-block-250-mah-1er-pack-nh-xc-9v-p107288.html?&amp;trstct=pos_3&amp;nbc=1" xr:uid="{F0F4989F-5949-499D-999F-2CAA3B2F5FEF}"/>
    <hyperlink ref="D27" r:id="rId22" display="https://www.reichelt.de/solar-und-leichtlaufmotor-0-4-5-9-v-solar-90002l-p175933.html?search=SOLAR" xr:uid="{E15FDD10-0F1A-40C2-BDDA-D17EAE4F8DD7}"/>
    <hyperlink ref="D28" r:id="rId23" display="https://www.reichelt.de/entwicklerboards-ladeplatine-fuer-3-7v-li-akkus-usb-c-1a-debo1-3-7li-1-0a-p291398.html?search=DEBO1" xr:uid="{749375E5-7240-4B30-ACAC-517912A2C210}"/>
    <hyperlink ref="D29" r:id="rId24" display="https://www.reichelt.de/entwicklerboards-breakout-board-mit-microusb-debo-microusb-p235502.html?search=debo+mi" xr:uid="{3814A4FE-CB37-433E-81E5-F06BF0EDD802}"/>
    <hyperlink ref="D30" r:id="rId25" display="https://www.reichelt.de/raspberry-pi-micro-usb-power-kabel-rpi-micro-usb-10-p161478.html?search=rpi+micro+usb" xr:uid="{21FC36D5-9315-40ED-BD1E-D1B5D97A7A73}"/>
    <hyperlink ref="D32" r:id="rId26" display="https://item.szlcsc.com/2776437.html?ref=editor&amp;logined=true" xr:uid="{B189F21A-7389-4A10-B6B0-54C28A0EC135}"/>
    <hyperlink ref="D33" r:id="rId27" display="https://item.szlcsc.com/562474.html" xr:uid="{9DC61A5B-CCEA-4802-ACD4-6157DBC0F9D1}"/>
    <hyperlink ref="D34" r:id="rId28" display="https://item.szlcsc.com/562473.html" xr:uid="{1BFBE2AA-5D5F-46FC-B9E1-EB72144F4587}"/>
    <hyperlink ref="D35" r:id="rId29" display="https://item.szlcsc.com/53723.html" xr:uid="{1D798D80-2BA4-4D12-A559-29CC7DD4E38F}"/>
    <hyperlink ref="D36" r:id="rId30" display="https://item.szlcsc.com/2776437.html?ref=editor&amp;logined=true" xr:uid="{B828E40E-7E9E-4836-920E-A8A427C3B424}"/>
  </hyperlinks>
  <pageMargins left="0.7" right="0.7" top="0.75" bottom="0.75" header="0.3" footer="0.3"/>
  <pageSetup paperSize="9" scale="57" orientation="portrait" r:id="rId31"/>
  <headerFooter>
    <oddHeader>&amp;L&amp;T&amp;C&amp;F&amp;R&amp;D</oddHeader>
  </headerFooter>
  <drawing r:id="rId32"/>
  <tableParts count="1"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xyon Kevbchef</cp:lastModifiedBy>
  <cp:revision/>
  <dcterms:created xsi:type="dcterms:W3CDTF">2015-06-05T18:19:34Z</dcterms:created>
  <dcterms:modified xsi:type="dcterms:W3CDTF">2023-02-23T02:44:53Z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